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728" activeTab="1"/>
  </bookViews>
  <sheets>
    <sheet name="DS Bộ QĐ" sheetId="1" r:id="rId1"/>
    <sheet name="kem_QD" sheetId="2" r:id="rId2"/>
  </sheets>
  <externalReferences>
    <externalReference r:id="rId5"/>
  </externalReferences>
  <definedNames>
    <definedName name="_xlnm._FilterDatabase" localSheetId="0" hidden="1">'DS Bộ QĐ'!$A$11:$AC$14</definedName>
    <definedName name="denghi" localSheetId="0">'DS Bộ QĐ'!$AC$12:$AC$14</definedName>
    <definedName name="denghi" localSheetId="1">'kem_QD'!$U$12:$U$170</definedName>
    <definedName name="denghi">#REF!</definedName>
    <definedName name="noi_tra" localSheetId="0">'DS Bộ QĐ'!#REF!</definedName>
    <definedName name="noi_tra" localSheetId="1">'kem_QD'!#REF!</definedName>
    <definedName name="noi_tra">#REF!</definedName>
    <definedName name="_xlnm.Print_Area" localSheetId="0">'DS Bộ QĐ'!$A$1:$AB$21</definedName>
    <definedName name="_xlnm.Print_Area" localSheetId="1">'kem_QD'!$A$1:$U$184</definedName>
    <definedName name="_xlnm.Print_Titles" localSheetId="0">'DS Bộ QĐ'!$8:$9</definedName>
    <definedName name="_xlnm.Print_Titles" localSheetId="1">'kem_QD'!$8:$9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K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laptop</author>
  </authors>
  <commentList>
    <comment ref="D11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<sst xmlns="http://schemas.openxmlformats.org/spreadsheetml/2006/main" count="1456" uniqueCount="410">
  <si>
    <t>Thương</t>
  </si>
  <si>
    <t>Tuyết</t>
  </si>
  <si>
    <t>Dương</t>
  </si>
  <si>
    <t>Thái</t>
  </si>
  <si>
    <t>Hệ thống thông tin đất đai</t>
  </si>
  <si>
    <t>Tâm lý</t>
  </si>
  <si>
    <t>Công nghệ chế biến</t>
  </si>
  <si>
    <t>Phòng Thí nghiệm trọng điểm CNSH thú y</t>
  </si>
  <si>
    <t>Công nghệ sinh học động vật</t>
  </si>
  <si>
    <t>06/2015</t>
  </si>
  <si>
    <t>03/2015</t>
  </si>
  <si>
    <t>04/2015</t>
  </si>
  <si>
    <t>01/2015</t>
  </si>
  <si>
    <t>Kéo dài 06 tháng</t>
  </si>
  <si>
    <t>Lê Ngọc</t>
  </si>
  <si>
    <t>Ban Thanh tra</t>
  </si>
  <si>
    <t>02/2013</t>
  </si>
  <si>
    <t>Di truyền Giống gia súc</t>
  </si>
  <si>
    <t>STT</t>
  </si>
  <si>
    <t>HSL ở bậc hiện giữ</t>
  </si>
  <si>
    <t>HSL mới được nâng bậc</t>
  </si>
  <si>
    <t>% PCTN vượt khung</t>
  </si>
  <si>
    <t>Chênh lệch</t>
  </si>
  <si>
    <t>Ghi chú</t>
  </si>
  <si>
    <t>Mã</t>
  </si>
  <si>
    <t>Đơn vị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</si>
  <si>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</si>
  <si>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</si>
  <si>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</si>
  <si>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</si>
  <si>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</si>
  <si>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</si>
  <si>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</si>
  <si>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</si>
  <si>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</si>
  <si>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</si>
  <si>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15.110</t>
  </si>
  <si>
    <t>01.002</t>
  </si>
  <si>
    <t>01.011</t>
  </si>
  <si>
    <t>Minh</t>
  </si>
  <si>
    <t>Nam</t>
  </si>
  <si>
    <t>Trang</t>
  </si>
  <si>
    <t>Nguyễn Thị</t>
  </si>
  <si>
    <t>Hà</t>
  </si>
  <si>
    <t>Trần Thị</t>
  </si>
  <si>
    <t>Nguyễn Hữu</t>
  </si>
  <si>
    <t>Sơn</t>
  </si>
  <si>
    <t>Nguyễn Văn</t>
  </si>
  <si>
    <t>Nguyễn Ngọc</t>
  </si>
  <si>
    <t>Bình</t>
  </si>
  <si>
    <t>Hải</t>
  </si>
  <si>
    <t>Tuấn</t>
  </si>
  <si>
    <t>Hồng</t>
  </si>
  <si>
    <t>Nguyễn Thanh</t>
  </si>
  <si>
    <t>Nguyễn Thị Thanh</t>
  </si>
  <si>
    <t>Hương</t>
  </si>
  <si>
    <t>Phương</t>
  </si>
  <si>
    <t>Châu</t>
  </si>
  <si>
    <t>Nguyễn Đức</t>
  </si>
  <si>
    <t>Canh tác học</t>
  </si>
  <si>
    <t>Kinh tế</t>
  </si>
  <si>
    <t>Di truyền giống</t>
  </si>
  <si>
    <t>Côn trùng</t>
  </si>
  <si>
    <t>A</t>
  </si>
  <si>
    <t>B</t>
  </si>
  <si>
    <t>C</t>
  </si>
  <si>
    <t>D</t>
  </si>
  <si>
    <t>E</t>
  </si>
  <si>
    <t>ngsinh</t>
  </si>
  <si>
    <t>nu</t>
  </si>
  <si>
    <t>trinhdo</t>
  </si>
  <si>
    <t>Nguyệt</t>
  </si>
  <si>
    <t>Chung</t>
  </si>
  <si>
    <t>Khoa học máy tính</t>
  </si>
  <si>
    <t>Toán - Tin ứng dụng</t>
  </si>
  <si>
    <t>Huệ</t>
  </si>
  <si>
    <t>A1</t>
  </si>
  <si>
    <t>Số 
tháng</t>
  </si>
  <si>
    <t>Phát triển nông thôn</t>
  </si>
  <si>
    <t>denghi</t>
  </si>
  <si>
    <t>VK</t>
  </si>
  <si>
    <t>Nữ</t>
  </si>
  <si>
    <t>Năm sinh</t>
  </si>
  <si>
    <t>Trình độ
chuyên môn
nghiệp vụ
được đào tạo</t>
  </si>
  <si>
    <t>Sáng</t>
  </si>
  <si>
    <t>Hằng</t>
  </si>
  <si>
    <t>Đỗ Thị</t>
  </si>
  <si>
    <t>Thành</t>
  </si>
  <si>
    <t>Lâm</t>
  </si>
  <si>
    <t>Mai</t>
  </si>
  <si>
    <t>Vũ Thị</t>
  </si>
  <si>
    <t>Trung</t>
  </si>
  <si>
    <t>Nội - Chẩn - Dược lý</t>
  </si>
  <si>
    <t>Vi sinh vật - Truyền nhiễm</t>
  </si>
  <si>
    <t>Kế toán tài chính</t>
  </si>
  <si>
    <t>Giáo dục thể chất</t>
  </si>
  <si>
    <t>Môi trường và Bệnh thủy sản</t>
  </si>
  <si>
    <t>Phương pháp giáo dục</t>
  </si>
  <si>
    <t>Phạm Văn</t>
  </si>
  <si>
    <t>Cường</t>
  </si>
  <si>
    <t>Lê Thị</t>
  </si>
  <si>
    <t>Dung</t>
  </si>
  <si>
    <t>Huyền</t>
  </si>
  <si>
    <t>Vân</t>
  </si>
  <si>
    <t>Hạnh</t>
  </si>
  <si>
    <t>Phan Văn</t>
  </si>
  <si>
    <t>Thủy</t>
  </si>
  <si>
    <t>Huy</t>
  </si>
  <si>
    <t>Bùi Trung</t>
  </si>
  <si>
    <t>Thanh</t>
  </si>
  <si>
    <t>Xuân</t>
  </si>
  <si>
    <t>Kinh tế Tài nguyên và MT</t>
  </si>
  <si>
    <t>Xã hội học</t>
  </si>
  <si>
    <t>Quản trị kinh doanh</t>
  </si>
  <si>
    <t>Trạm Y tế</t>
  </si>
  <si>
    <t>Nhung</t>
  </si>
  <si>
    <t>Yến</t>
  </si>
  <si>
    <t>Trần Thanh</t>
  </si>
  <si>
    <t>Phân tích định lượng</t>
  </si>
  <si>
    <t>Ngoại ngữ</t>
  </si>
  <si>
    <t>Marketing</t>
  </si>
  <si>
    <t>Vi sinh vật</t>
  </si>
  <si>
    <t>BỘ NÔNG NGHIỆP VÀ PTNT</t>
  </si>
  <si>
    <t>Ngạch/chức danh, bậc, hệ số lương
trước khi được nâng bậc</t>
  </si>
  <si>
    <t>Thời điểm được tính hưởng</t>
  </si>
  <si>
    <t>Mã số
ngạch/ chức danh</t>
  </si>
  <si>
    <t>Bậc trong ngạch/ chức danh</t>
  </si>
  <si>
    <t>Tiền lương tăng thêm do nâng bậc và phụ cấp
TNVK trong năm (đồng)</t>
  </si>
  <si>
    <t>Thời gian, tính hưởng/  nâng, bậc, PC TNVK lần sau</t>
  </si>
  <si>
    <r>
      <t xml:space="preserve">HỌC VIỆN </t>
    </r>
    <r>
      <rPr>
        <b/>
        <u val="single"/>
        <sz val="12"/>
        <rFont val="Times New Roman"/>
        <family val="1"/>
      </rPr>
      <t>NÔNG NGHIỆP</t>
    </r>
    <r>
      <rPr>
        <b/>
        <sz val="12"/>
        <rFont val="Times New Roman"/>
        <family val="1"/>
      </rPr>
      <t xml:space="preserve"> VIỆT NAM</t>
    </r>
  </si>
  <si>
    <t>Hiếu</t>
  </si>
  <si>
    <t>Nguyễn Thị Lan</t>
  </si>
  <si>
    <t>Hoàng Thị</t>
  </si>
  <si>
    <t>Hoa</t>
  </si>
  <si>
    <t>Thúy</t>
  </si>
  <si>
    <t>Cây công nghiệp</t>
  </si>
  <si>
    <t>Văn phòng</t>
  </si>
  <si>
    <t>Công nghệ cơ khí</t>
  </si>
  <si>
    <t>Kinh tế nông nghiệp và Chính sách</t>
  </si>
  <si>
    <t>Ký sinh trùng</t>
  </si>
  <si>
    <t>Tổ chức - Giải phẫu - Phôi thai</t>
  </si>
  <si>
    <t>Toán học</t>
  </si>
  <si>
    <t>Hóa học</t>
  </si>
  <si>
    <t>TT Thông tin Thư viện Lương Định Của</t>
  </si>
  <si>
    <t>Nhà xuất bản Học viện Nông nghiệp</t>
  </si>
  <si>
    <t>TT Thực nghiệm và Đào tạo nghề</t>
  </si>
  <si>
    <t>TX</t>
  </si>
  <si>
    <t>DANH SÁCH VIÊN CHỨC VÀ NGƯỜI LAO ĐỘNG</t>
  </si>
  <si>
    <t>TT
DV</t>
  </si>
  <si>
    <t>Hệ số chênh lệch bảo lưu</t>
  </si>
  <si>
    <t>Hảo</t>
  </si>
  <si>
    <t>Ngô Thị</t>
  </si>
  <si>
    <t>GIÁM ĐỐC</t>
  </si>
  <si>
    <t>Dương Văn</t>
  </si>
  <si>
    <t>Nguyễn Duy</t>
  </si>
  <si>
    <t>Tài nguyên nước</t>
  </si>
  <si>
    <t>Văn phòng Khoa QLĐĐ</t>
  </si>
  <si>
    <t>Ngô Đăng</t>
  </si>
  <si>
    <t>Máy nông nghiệp</t>
  </si>
  <si>
    <t>Khánh</t>
  </si>
  <si>
    <t>Hòa</t>
  </si>
  <si>
    <t>Trần Thị Thu</t>
  </si>
  <si>
    <t>Lan</t>
  </si>
  <si>
    <t>Nghĩa</t>
  </si>
  <si>
    <t>Ánh</t>
  </si>
  <si>
    <t>Nguyễn Mạnh</t>
  </si>
  <si>
    <t>Điệp</t>
  </si>
  <si>
    <t>Thú y cộng đồng</t>
  </si>
  <si>
    <t>Nguyễn Phương</t>
  </si>
  <si>
    <t>Bệnh lý thú y</t>
  </si>
  <si>
    <t>Nguyễn Trọng</t>
  </si>
  <si>
    <t>Nguyễn Anh</t>
  </si>
  <si>
    <t>Nguyên</t>
  </si>
  <si>
    <t>Loan</t>
  </si>
  <si>
    <t>Nguyễn Thị Minh</t>
  </si>
  <si>
    <t>Việt</t>
  </si>
  <si>
    <t>Công nghệ vi sinh</t>
  </si>
  <si>
    <t>Sinh học</t>
  </si>
  <si>
    <t>Lê Thị Thu</t>
  </si>
  <si>
    <t>Nguyễn Thế</t>
  </si>
  <si>
    <t>Bằng</t>
  </si>
  <si>
    <t>Tuyến</t>
  </si>
  <si>
    <t>Trần Thị Thanh</t>
  </si>
  <si>
    <t>Quân</t>
  </si>
  <si>
    <t>Nguyễn Thùy</t>
  </si>
  <si>
    <t>Ban Khoa học và Công nghệ</t>
  </si>
  <si>
    <t>01.004</t>
  </si>
  <si>
    <t>Vũ Văn</t>
  </si>
  <si>
    <t>Ngô Thị Hồng</t>
  </si>
  <si>
    <t>Lơ</t>
  </si>
  <si>
    <t>02/2014</t>
  </si>
  <si>
    <t>01/2014</t>
  </si>
  <si>
    <t>04/2014</t>
  </si>
  <si>
    <t>06/2014</t>
  </si>
  <si>
    <t>01/2016</t>
  </si>
  <si>
    <t>06/2016</t>
  </si>
  <si>
    <t>03/2016</t>
  </si>
  <si>
    <t>ĐƯỢC NÂNG BẬC LƯƠNG, PHỤ CẤP THÂM NIÊN VƯỢT KHUNG ĐƠT 1 NĂM 2017</t>
  </si>
  <si>
    <t>Lê Thị Hồng</t>
  </si>
  <si>
    <t>Phan Thị Hồng</t>
  </si>
  <si>
    <t>Vũ Đình</t>
  </si>
  <si>
    <t>18-May-52</t>
  </si>
  <si>
    <t>Lê Thị Tuyết</t>
  </si>
  <si>
    <t>Châm</t>
  </si>
  <si>
    <t>Tươi</t>
  </si>
  <si>
    <t>Phạm Thị Bích</t>
  </si>
  <si>
    <t>Vũ Thị Thuý</t>
  </si>
  <si>
    <t>Nguyễn Chí</t>
  </si>
  <si>
    <t>Chu Tuấn</t>
  </si>
  <si>
    <t>Thịnh</t>
  </si>
  <si>
    <t>Nguyễn Thị Vân</t>
  </si>
  <si>
    <t>Nhàn</t>
  </si>
  <si>
    <t>Luyện Hữu</t>
  </si>
  <si>
    <t>Cử</t>
  </si>
  <si>
    <t>Hoàng Quốc</t>
  </si>
  <si>
    <t>Ngô Thanh</t>
  </si>
  <si>
    <t>Đỗ Văn</t>
  </si>
  <si>
    <t>Nhạ</t>
  </si>
  <si>
    <t>Thu</t>
  </si>
  <si>
    <t>Nguyễn Khắc Việt</t>
  </si>
  <si>
    <t>Ba</t>
  </si>
  <si>
    <t>Đỗ Thị Đức</t>
  </si>
  <si>
    <t>Phạm Phương</t>
  </si>
  <si>
    <t>Vũ Thanh</t>
  </si>
  <si>
    <t>Biển</t>
  </si>
  <si>
    <t>Đoàn Thanh</t>
  </si>
  <si>
    <t>Phạm Bích</t>
  </si>
  <si>
    <t>Lịch</t>
  </si>
  <si>
    <t>Nguyễn Thị Thu</t>
  </si>
  <si>
    <t>Hoàng Đức</t>
  </si>
  <si>
    <t>Liên</t>
  </si>
  <si>
    <t>12-Aug-56</t>
  </si>
  <si>
    <t>Lê Anh</t>
  </si>
  <si>
    <t>Đặng Ngọc</t>
  </si>
  <si>
    <t>Danh</t>
  </si>
  <si>
    <t>Phạm Đức</t>
  </si>
  <si>
    <t>Trần Như</t>
  </si>
  <si>
    <t>Bùi Thị Lan</t>
  </si>
  <si>
    <t>Trần Đức</t>
  </si>
  <si>
    <t>Trí</t>
  </si>
  <si>
    <t>Thái Thị</t>
  </si>
  <si>
    <t>Nguyễn Minh</t>
  </si>
  <si>
    <t>Đức</t>
  </si>
  <si>
    <t>Mai Lan</t>
  </si>
  <si>
    <t>Lê Phương</t>
  </si>
  <si>
    <t>Giáp</t>
  </si>
  <si>
    <t>Lê Khắc</t>
  </si>
  <si>
    <t>Bộ</t>
  </si>
  <si>
    <t>Trần Thế</t>
  </si>
  <si>
    <t>Vũ Khắc</t>
  </si>
  <si>
    <t>Đỗ Kim</t>
  </si>
  <si>
    <t>14-Aug-56</t>
  </si>
  <si>
    <t>Tô Thế</t>
  </si>
  <si>
    <t>Đỗ Trường</t>
  </si>
  <si>
    <t>Trần Lê</t>
  </si>
  <si>
    <t>Trần Thuý</t>
  </si>
  <si>
    <t>Bùi Thị Hải</t>
  </si>
  <si>
    <t>Dương Thị</t>
  </si>
  <si>
    <t>Nguyễn Thị Thúy</t>
  </si>
  <si>
    <t>Trần Thu</t>
  </si>
  <si>
    <t>Phạm Thị</t>
  </si>
  <si>
    <t>Đỗ Ngọc</t>
  </si>
  <si>
    <t>Bích</t>
  </si>
  <si>
    <t>Vũ Quỳnh</t>
  </si>
  <si>
    <t>Nhiên</t>
  </si>
  <si>
    <t>Dương Đức</t>
  </si>
  <si>
    <t>Vũ Như</t>
  </si>
  <si>
    <t>Quán</t>
  </si>
  <si>
    <t>Trương Hà</t>
  </si>
  <si>
    <t>Lê Văn</t>
  </si>
  <si>
    <t>Trường</t>
  </si>
  <si>
    <t>Nhiệm</t>
  </si>
  <si>
    <t>Trần Minh</t>
  </si>
  <si>
    <t>Huyên</t>
  </si>
  <si>
    <t>Tâm</t>
  </si>
  <si>
    <t>Đoàn Thị Thu</t>
  </si>
  <si>
    <t>Trần Thị Hải</t>
  </si>
  <si>
    <t>Đỗ Thị Mỹ</t>
  </si>
  <si>
    <t>Tuynh</t>
  </si>
  <si>
    <t>Phạm Thị Hương</t>
  </si>
  <si>
    <t>Dịu</t>
  </si>
  <si>
    <t>Nguyễn Thị Cẩm</t>
  </si>
  <si>
    <t>Trịnh Thị Thu</t>
  </si>
  <si>
    <t>Ngô Thu</t>
  </si>
  <si>
    <t>Phí Thị Cẩm</t>
  </si>
  <si>
    <t>Miện</t>
  </si>
  <si>
    <t>Nguyễn Thị Khánh</t>
  </si>
  <si>
    <t>Trịnh Đình</t>
  </si>
  <si>
    <t>Khuyến</t>
  </si>
  <si>
    <t>Trịnh Thị</t>
  </si>
  <si>
    <t>Đoàn Thị</t>
  </si>
  <si>
    <t>Nhinh</t>
  </si>
  <si>
    <t>Hậu</t>
  </si>
  <si>
    <t>Nguyễn Thị Hoài</t>
  </si>
  <si>
    <t>Trần Quang</t>
  </si>
  <si>
    <t>Hoàng Bạch</t>
  </si>
  <si>
    <t>Trương Thị</t>
  </si>
  <si>
    <t>Thắng</t>
  </si>
  <si>
    <t>Nguyễn Thị Hà</t>
  </si>
  <si>
    <t>Phạm Quốc</t>
  </si>
  <si>
    <t>Dương Ngọc</t>
  </si>
  <si>
    <t>Lại Thành</t>
  </si>
  <si>
    <t>Công</t>
  </si>
  <si>
    <t>Hưng</t>
  </si>
  <si>
    <t>Nguyễn Đình</t>
  </si>
  <si>
    <t>Phi</t>
  </si>
  <si>
    <t>Vũ Hải</t>
  </si>
  <si>
    <t>Trần Thị Khánh</t>
  </si>
  <si>
    <t>Lưu Quang</t>
  </si>
  <si>
    <t>Thược</t>
  </si>
  <si>
    <t>Ngát</t>
  </si>
  <si>
    <t>Nghiêm Thị</t>
  </si>
  <si>
    <t>Kim</t>
  </si>
  <si>
    <t>Lương Thị</t>
  </si>
  <si>
    <t>Dương Quang</t>
  </si>
  <si>
    <t>Hiển</t>
  </si>
  <si>
    <t>Nguyễn Hồng</t>
  </si>
  <si>
    <t>Dân</t>
  </si>
  <si>
    <t>Truyền</t>
  </si>
  <si>
    <t>Hoàng Văn</t>
  </si>
  <si>
    <t>Quyết</t>
  </si>
  <si>
    <t>Toàn</t>
  </si>
  <si>
    <t>Trần Thị Phương</t>
  </si>
  <si>
    <t>Nguyễn Bình</t>
  </si>
  <si>
    <t>Trần Duy</t>
  </si>
  <si>
    <t>Tùng</t>
  </si>
  <si>
    <t>Bùi Thị</t>
  </si>
  <si>
    <t>Dương Lan</t>
  </si>
  <si>
    <t>Quảng</t>
  </si>
  <si>
    <t>Hãnh</t>
  </si>
  <si>
    <t>Đạt</t>
  </si>
  <si>
    <t>Hà Thị Phương</t>
  </si>
  <si>
    <t>Lưu Văn</t>
  </si>
  <si>
    <t>Đinh Thế</t>
  </si>
  <si>
    <t>Duy</t>
  </si>
  <si>
    <t>Bùi Tùng</t>
  </si>
  <si>
    <t>Nguyễn Thị Như</t>
  </si>
  <si>
    <t>Lê Thị Nhị</t>
  </si>
  <si>
    <t>Phan Quốc</t>
  </si>
  <si>
    <t>Cây lương thực</t>
  </si>
  <si>
    <t>Rau Hoa Quả và Cảnh quan</t>
  </si>
  <si>
    <t>Thực vật</t>
  </si>
  <si>
    <t>Chăn nuôi chuyên khoa</t>
  </si>
  <si>
    <t>Sinh học động vật</t>
  </si>
  <si>
    <t>Khoa học đất</t>
  </si>
  <si>
    <t>Quy hoạch đất</t>
  </si>
  <si>
    <t>Quản lý đất đai</t>
  </si>
  <si>
    <t>Động lực</t>
  </si>
  <si>
    <t>TB bảo quản và CBNS</t>
  </si>
  <si>
    <t>Văn phòng Khoa</t>
  </si>
  <si>
    <t>Kế hoạch và Đầu tư</t>
  </si>
  <si>
    <t>Nguyên lý của CN Mác - Lênin</t>
  </si>
  <si>
    <t>Tư tưởng Hồ Chí Minh</t>
  </si>
  <si>
    <t>Ngoại ngữ (Pháp)</t>
  </si>
  <si>
    <t>Công nghệ sau thu hoạch</t>
  </si>
  <si>
    <t>Văn phòng Khoa CNTP</t>
  </si>
  <si>
    <t>Ngoại sản</t>
  </si>
  <si>
    <t>SH phân tử và CNSH ứng dụng</t>
  </si>
  <si>
    <t>Nuôi trồng thuỷ sản</t>
  </si>
  <si>
    <t>Dinh dưỡng và Thức ăn thủy sản</t>
  </si>
  <si>
    <t>Giáo dục quốc phòng</t>
  </si>
  <si>
    <t>Ban Tài chính và Kế toán</t>
  </si>
  <si>
    <t>VT-HC</t>
  </si>
  <si>
    <t>Đội xe</t>
  </si>
  <si>
    <t>Đội Bảo vệ</t>
  </si>
  <si>
    <t>Tổ Cảnh quan</t>
  </si>
  <si>
    <t>Tổ KTX Sinh viên</t>
  </si>
  <si>
    <t>Tổ Giảng đường</t>
  </si>
  <si>
    <t>Tổ Kỹ thuật</t>
  </si>
  <si>
    <t>Điện nước</t>
  </si>
  <si>
    <t>Ban CTCT và CTSV</t>
  </si>
  <si>
    <t>TT Giáo dục thể chất và Thể thao</t>
  </si>
  <si>
    <t>TT Kỹ thuật tài nguyên Đất và Môi trường</t>
  </si>
  <si>
    <t>V.05.02.08</t>
  </si>
  <si>
    <t>V.07.01.03</t>
  </si>
  <si>
    <t>V.07.01.01</t>
  </si>
  <si>
    <t>V.07.01.02</t>
  </si>
  <si>
    <t>V.05.02.07</t>
  </si>
  <si>
    <t>06.031</t>
  </si>
  <si>
    <t>V.10.02.06</t>
  </si>
  <si>
    <t>V.11.01.03</t>
  </si>
  <si>
    <t>16.135</t>
  </si>
  <si>
    <t>16a.198</t>
  </si>
  <si>
    <t>V.08.01.03</t>
  </si>
  <si>
    <t>03/2014</t>
  </si>
  <si>
    <t>10/2013</t>
  </si>
  <si>
    <t>05/2014</t>
  </si>
  <si>
    <t>09/2013</t>
  </si>
  <si>
    <t>05/2012</t>
  </si>
  <si>
    <t>07/2013</t>
  </si>
  <si>
    <t>05/2015</t>
  </si>
  <si>
    <t>02/2015</t>
  </si>
  <si>
    <t>01/2017</t>
  </si>
  <si>
    <t>03/2017</t>
  </si>
  <si>
    <t>02/2017</t>
  </si>
  <si>
    <t>04/2017</t>
  </si>
  <si>
    <t>06/2017</t>
  </si>
  <si>
    <t>05/2017</t>
  </si>
  <si>
    <t>Kéo dài 23 tháng</t>
  </si>
  <si>
    <t>Kéo dài 14 tháng</t>
  </si>
  <si>
    <t>Kết quả nâng bậc lương đợt 1 năm 2017</t>
  </si>
  <si>
    <t>PGS.TS</t>
  </si>
  <si>
    <t>GS.TS</t>
  </si>
  <si>
    <t>(Kèm theo Công văn số                    /HVN-TCCB ngày                   tháng  7    năm 2017 của Giám đốc Học viện Nông nghiệp Việt Nam)</t>
  </si>
  <si>
    <t>DANH SÁCH ĐỀ NGHỊ NÂNG BẬC LƯƠNG ĐỢT 1 NĂM 2017</t>
  </si>
  <si>
    <t>Trong danh sách này có 03 (ba) người</t>
  </si>
  <si>
    <t>ĐỐI VỚI VIÊN CHỨC CÓ CHỨC DANH CAO CẤP (HẠNG I)</t>
  </si>
  <si>
    <t>(Kèm theo Quyết định số   3052       /QĐ-HVN ngày    24   tháng  7    năm 2017 của Giám đốc Học viện Nông nghiệp Việt Nam)</t>
  </si>
  <si>
    <t>Hình thức nâng bậc</t>
  </si>
  <si>
    <t>Đã ký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</si>
</sst>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5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8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54" applyFont="1" applyFill="1">
      <alignment/>
      <protection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173" fontId="3" fillId="0" borderId="16" xfId="0" applyNumberFormat="1" applyFont="1" applyFill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22" xfId="54" applyFont="1" applyFill="1" applyBorder="1">
      <alignment/>
      <protection/>
    </xf>
    <xf numFmtId="1" fontId="4" fillId="0" borderId="22" xfId="54" applyNumberFormat="1" applyFont="1" applyFill="1" applyBorder="1" applyAlignment="1">
      <alignment horizontal="center"/>
      <protection/>
    </xf>
    <xf numFmtId="1" fontId="9" fillId="0" borderId="17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9" fontId="2" fillId="0" borderId="0" xfId="0" applyNumberFormat="1" applyFont="1" applyFill="1" applyAlignment="1">
      <alignment horizontal="center" vertical="center"/>
    </xf>
    <xf numFmtId="1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9" fontId="32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9" fontId="3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1" fillId="0" borderId="0" xfId="0" applyNumberFormat="1" applyFont="1" applyFill="1" applyBorder="1" applyAlignment="1">
      <alignment horizontal="left" vertical="center"/>
    </xf>
    <xf numFmtId="9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rmal_nang_luong_2010" xfId="54"/>
    <cellStyle name="Note" xfId="55"/>
    <cellStyle name="Outpu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"/>
  <sheetViews>
    <sheetView showZeros="0" workbookViewId="0" topLeftCell="A1">
      <selection activeCell="A6" sqref="A6:AB6"/>
    </sheetView>
  </sheetViews>
  <sheetFormatPr defaultColWidth="8.796875" defaultRowHeight="15"/>
  <cols>
    <col min="1" max="1" width="4.19921875" style="10" bestFit="1" customWidth="1"/>
    <col min="2" max="2" width="4.19921875" style="10" hidden="1" customWidth="1"/>
    <col min="3" max="3" width="15.19921875" style="9" bestFit="1" customWidth="1"/>
    <col min="4" max="4" width="6.8984375" style="9" bestFit="1" customWidth="1"/>
    <col min="5" max="6" width="6.8984375" style="9" hidden="1" customWidth="1"/>
    <col min="7" max="8" width="5.69921875" style="9" customWidth="1"/>
    <col min="9" max="9" width="6.8984375" style="9" hidden="1" customWidth="1"/>
    <col min="10" max="10" width="10" style="10" customWidth="1"/>
    <col min="11" max="11" width="3.5" style="10" hidden="1" customWidth="1"/>
    <col min="12" max="12" width="24.69921875" style="23" hidden="1" customWidth="1"/>
    <col min="13" max="13" width="9.09765625" style="10" customWidth="1"/>
    <col min="14" max="14" width="5.69921875" style="10" customWidth="1"/>
    <col min="15" max="15" width="6.3984375" style="11" customWidth="1"/>
    <col min="16" max="16" width="6.09765625" style="12" customWidth="1"/>
    <col min="17" max="17" width="5.59765625" style="12" customWidth="1"/>
    <col min="18" max="18" width="7.19921875" style="10" customWidth="1"/>
    <col min="19" max="19" width="9.3984375" style="10" customWidth="1"/>
    <col min="20" max="20" width="5.59765625" style="10" customWidth="1"/>
    <col min="21" max="21" width="7.09765625" style="11" bestFit="1" customWidth="1"/>
    <col min="22" max="22" width="5.8984375" style="12" customWidth="1"/>
    <col min="23" max="23" width="5.09765625" style="12" customWidth="1"/>
    <col min="24" max="24" width="9.59765625" style="10" customWidth="1"/>
    <col min="25" max="25" width="5.19921875" style="10" customWidth="1"/>
    <col min="26" max="26" width="5.59765625" style="10" customWidth="1"/>
    <col min="27" max="27" width="9.59765625" style="10" customWidth="1"/>
    <col min="28" max="28" width="12" style="13" customWidth="1"/>
    <col min="29" max="29" width="6.3984375" style="9" hidden="1" customWidth="1"/>
    <col min="30" max="16384" width="9" style="9" customWidth="1"/>
  </cols>
  <sheetData>
    <row r="1" spans="1:12" ht="19.5" customHeight="1">
      <c r="A1" s="79" t="s">
        <v>122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9.5" customHeight="1">
      <c r="A2" s="80" t="s">
        <v>129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ht="15"/>
    <row r="4" spans="1:28" ht="22.5" customHeight="1">
      <c r="A4" s="81" t="s">
        <v>404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</row>
    <row r="5" spans="1:28" ht="18.75">
      <c r="A5" s="81" t="s">
        <v>406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</row>
    <row r="6" spans="1:28" ht="18.75">
      <c r="A6" s="76" t="s">
        <v>403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</row>
    <row r="7" ht="15"/>
    <row r="8" spans="1:28" s="13" customFormat="1" ht="32.25" customHeight="1">
      <c r="A8" s="75" t="s">
        <v>18</v>
      </c>
      <c r="B8" s="75" t="s">
        <v>148</v>
      </c>
      <c r="C8" s="77" t="s">
        <v>27</v>
      </c>
      <c r="D8" s="78" t="s">
        <v>28</v>
      </c>
      <c r="E8" s="24" t="s">
        <v>68</v>
      </c>
      <c r="F8" s="24" t="s">
        <v>69</v>
      </c>
      <c r="G8" s="77" t="s">
        <v>82</v>
      </c>
      <c r="H8" s="78"/>
      <c r="I8" s="24" t="s">
        <v>70</v>
      </c>
      <c r="J8" s="73" t="s">
        <v>83</v>
      </c>
      <c r="K8" s="75" t="s">
        <v>24</v>
      </c>
      <c r="L8" s="75" t="s">
        <v>25</v>
      </c>
      <c r="M8" s="75" t="s">
        <v>123</v>
      </c>
      <c r="N8" s="75"/>
      <c r="O8" s="75"/>
      <c r="P8" s="75"/>
      <c r="Q8" s="75"/>
      <c r="R8" s="75"/>
      <c r="S8" s="75" t="s">
        <v>400</v>
      </c>
      <c r="T8" s="75"/>
      <c r="U8" s="75"/>
      <c r="V8" s="75"/>
      <c r="W8" s="75"/>
      <c r="X8" s="75"/>
      <c r="Y8" s="75" t="s">
        <v>77</v>
      </c>
      <c r="Z8" s="75" t="s">
        <v>22</v>
      </c>
      <c r="AA8" s="73" t="s">
        <v>127</v>
      </c>
      <c r="AB8" s="75" t="s">
        <v>23</v>
      </c>
    </row>
    <row r="9" spans="1:28" s="13" customFormat="1" ht="75">
      <c r="A9" s="75"/>
      <c r="B9" s="75"/>
      <c r="C9" s="77"/>
      <c r="D9" s="78"/>
      <c r="E9" s="24" t="s">
        <v>68</v>
      </c>
      <c r="F9" s="24" t="s">
        <v>69</v>
      </c>
      <c r="G9" s="33" t="s">
        <v>40</v>
      </c>
      <c r="H9" s="33" t="s">
        <v>81</v>
      </c>
      <c r="I9" s="24" t="s">
        <v>70</v>
      </c>
      <c r="J9" s="74"/>
      <c r="K9" s="75"/>
      <c r="L9" s="75"/>
      <c r="M9" s="33" t="s">
        <v>125</v>
      </c>
      <c r="N9" s="33" t="s">
        <v>126</v>
      </c>
      <c r="O9" s="38" t="s">
        <v>19</v>
      </c>
      <c r="P9" s="39" t="s">
        <v>21</v>
      </c>
      <c r="Q9" s="39" t="s">
        <v>149</v>
      </c>
      <c r="R9" s="33" t="s">
        <v>124</v>
      </c>
      <c r="S9" s="33" t="s">
        <v>125</v>
      </c>
      <c r="T9" s="33" t="s">
        <v>26</v>
      </c>
      <c r="U9" s="38" t="s">
        <v>20</v>
      </c>
      <c r="V9" s="39" t="s">
        <v>21</v>
      </c>
      <c r="W9" s="39" t="s">
        <v>149</v>
      </c>
      <c r="X9" s="33" t="s">
        <v>128</v>
      </c>
      <c r="Y9" s="75"/>
      <c r="Z9" s="75"/>
      <c r="AA9" s="74"/>
      <c r="AB9" s="75"/>
    </row>
    <row r="10" spans="1:28" s="13" customFormat="1" ht="15" hidden="1">
      <c r="A10" s="15"/>
      <c r="B10" s="16"/>
      <c r="C10" s="16"/>
      <c r="D10" s="17"/>
      <c r="E10" s="17"/>
      <c r="F10" s="17"/>
      <c r="G10" s="17"/>
      <c r="H10" s="17"/>
      <c r="I10" s="17"/>
      <c r="J10" s="17"/>
      <c r="K10" s="15"/>
      <c r="L10" s="15"/>
      <c r="M10" s="15"/>
      <c r="N10" s="15"/>
      <c r="O10" s="18"/>
      <c r="P10" s="19"/>
      <c r="Q10" s="19"/>
      <c r="R10" s="15"/>
      <c r="S10" s="15"/>
      <c r="T10" s="15"/>
      <c r="U10" s="18"/>
      <c r="V10" s="19"/>
      <c r="W10" s="19"/>
      <c r="X10" s="15"/>
      <c r="Y10" s="15"/>
      <c r="Z10" s="15"/>
      <c r="AA10" s="15"/>
      <c r="AB10" s="15"/>
    </row>
    <row r="11" spans="1:29" s="20" customFormat="1" ht="15.75" customHeight="1">
      <c r="A11" s="45" t="s">
        <v>63</v>
      </c>
      <c r="B11" s="46" t="s">
        <v>76</v>
      </c>
      <c r="C11" s="46" t="s">
        <v>64</v>
      </c>
      <c r="D11" s="47" t="s">
        <v>65</v>
      </c>
      <c r="E11" s="48" t="s">
        <v>68</v>
      </c>
      <c r="F11" s="48" t="s">
        <v>69</v>
      </c>
      <c r="G11" s="45">
        <v>1</v>
      </c>
      <c r="H11" s="45">
        <v>2</v>
      </c>
      <c r="I11" s="48" t="s">
        <v>70</v>
      </c>
      <c r="J11" s="49">
        <v>3</v>
      </c>
      <c r="K11" s="50" t="s">
        <v>66</v>
      </c>
      <c r="L11" s="50" t="s">
        <v>67</v>
      </c>
      <c r="M11" s="50">
        <v>4</v>
      </c>
      <c r="N11" s="50">
        <v>5</v>
      </c>
      <c r="O11" s="50">
        <v>6</v>
      </c>
      <c r="P11" s="50">
        <v>7</v>
      </c>
      <c r="Q11" s="50">
        <v>8</v>
      </c>
      <c r="R11" s="50">
        <v>9</v>
      </c>
      <c r="S11" s="50">
        <v>10</v>
      </c>
      <c r="T11" s="50">
        <v>11</v>
      </c>
      <c r="U11" s="50">
        <v>12</v>
      </c>
      <c r="V11" s="50">
        <v>13</v>
      </c>
      <c r="W11" s="50">
        <v>14</v>
      </c>
      <c r="X11" s="50">
        <v>15</v>
      </c>
      <c r="Y11" s="50">
        <v>16</v>
      </c>
      <c r="Z11" s="50">
        <v>17</v>
      </c>
      <c r="AA11" s="50">
        <v>18</v>
      </c>
      <c r="AB11" s="50">
        <v>19</v>
      </c>
      <c r="AC11" s="20" t="s">
        <v>79</v>
      </c>
    </row>
    <row r="12" spans="1:29" ht="28.5" customHeight="1">
      <c r="A12" s="1">
        <v>1</v>
      </c>
      <c r="B12" s="54">
        <v>158</v>
      </c>
      <c r="C12" s="2" t="s">
        <v>200</v>
      </c>
      <c r="D12" s="3" t="s">
        <v>160</v>
      </c>
      <c r="E12" s="40" t="s">
        <v>201</v>
      </c>
      <c r="F12" s="40" t="s">
        <v>40</v>
      </c>
      <c r="G12" s="34" t="str">
        <f>IF(F12="Nam",TEXT(E12,"yyyy"),0)</f>
        <v>1952</v>
      </c>
      <c r="H12" s="34">
        <f>IF(F12="Nữ",TEXT(E12,"yyyy"),0)</f>
        <v>0</v>
      </c>
      <c r="I12" s="40">
        <v>2</v>
      </c>
      <c r="J12" s="41" t="s">
        <v>401</v>
      </c>
      <c r="K12" s="1">
        <v>1</v>
      </c>
      <c r="L12" s="4" t="s">
        <v>61</v>
      </c>
      <c r="M12" s="1" t="s">
        <v>375</v>
      </c>
      <c r="N12" s="1">
        <v>2</v>
      </c>
      <c r="O12" s="5">
        <v>6.56</v>
      </c>
      <c r="P12" s="6">
        <v>0</v>
      </c>
      <c r="Q12" s="6">
        <v>0</v>
      </c>
      <c r="R12" s="7" t="s">
        <v>192</v>
      </c>
      <c r="S12" s="1" t="s">
        <v>375</v>
      </c>
      <c r="T12" s="1">
        <v>3</v>
      </c>
      <c r="U12" s="5">
        <v>6.92</v>
      </c>
      <c r="V12" s="6">
        <v>0</v>
      </c>
      <c r="W12" s="6">
        <v>0</v>
      </c>
      <c r="X12" s="7" t="s">
        <v>395</v>
      </c>
      <c r="Y12" s="51">
        <f>7-MONTH(X12)</f>
        <v>3</v>
      </c>
      <c r="Z12" s="8">
        <f>(U12+(U12*V12))-(O12+(O12*P12))</f>
        <v>0.3600000000000003</v>
      </c>
      <c r="AA12" s="25">
        <f>((IF(MONTH(X12)&gt;=5,0,Y12-2))*Z12*1210000)+((IF(MONTH(X12)&lt;=5,6-4,IF(MONTH(X12)=6,1,0)))*1210000*Z12)</f>
        <v>1306800.0000000012</v>
      </c>
      <c r="AB12" s="14"/>
      <c r="AC12" s="9" t="s">
        <v>146</v>
      </c>
    </row>
    <row r="13" spans="1:29" ht="28.5" customHeight="1">
      <c r="A13" s="1">
        <f>A12+1</f>
        <v>2</v>
      </c>
      <c r="B13" s="54">
        <v>642</v>
      </c>
      <c r="C13" s="2" t="s">
        <v>229</v>
      </c>
      <c r="D13" s="3" t="s">
        <v>230</v>
      </c>
      <c r="E13" s="40" t="s">
        <v>231</v>
      </c>
      <c r="F13" s="40" t="s">
        <v>40</v>
      </c>
      <c r="G13" s="34" t="str">
        <f>IF(F13="Nam",TEXT(E13,"yyyy"),0)</f>
        <v>1956</v>
      </c>
      <c r="H13" s="34">
        <f>IF(F13="Nữ",TEXT(E13,"yyyy"),0)</f>
        <v>0</v>
      </c>
      <c r="I13" s="40">
        <v>2</v>
      </c>
      <c r="J13" s="41" t="s">
        <v>401</v>
      </c>
      <c r="K13" s="1">
        <v>4</v>
      </c>
      <c r="L13" s="4" t="s">
        <v>158</v>
      </c>
      <c r="M13" s="1" t="s">
        <v>375</v>
      </c>
      <c r="N13" s="1">
        <v>2</v>
      </c>
      <c r="O13" s="5">
        <v>6.56</v>
      </c>
      <c r="P13" s="6">
        <v>0</v>
      </c>
      <c r="Q13" s="6">
        <v>0</v>
      </c>
      <c r="R13" s="7" t="s">
        <v>192</v>
      </c>
      <c r="S13" s="1" t="s">
        <v>375</v>
      </c>
      <c r="T13" s="1">
        <v>3</v>
      </c>
      <c r="U13" s="5">
        <v>6.92</v>
      </c>
      <c r="V13" s="6">
        <v>0</v>
      </c>
      <c r="W13" s="6">
        <v>0</v>
      </c>
      <c r="X13" s="7" t="s">
        <v>395</v>
      </c>
      <c r="Y13" s="51">
        <f>7-MONTH(X13)</f>
        <v>3</v>
      </c>
      <c r="Z13" s="8">
        <f>(U13+(U13*V13))-(O13+(O13*P13))</f>
        <v>0.3600000000000003</v>
      </c>
      <c r="AA13" s="25">
        <f>((IF(MONTH(X13)&gt;=5,0,Y13-2))*Z13*1210000)+((IF(MONTH(X13)&lt;=5,6-4,IF(MONTH(X13)=6,1,0)))*1210000*Z13)</f>
        <v>1306800.0000000012</v>
      </c>
      <c r="AB13" s="14"/>
      <c r="AC13" s="9" t="s">
        <v>146</v>
      </c>
    </row>
    <row r="14" spans="1:29" ht="28.5" customHeight="1">
      <c r="A14" s="26">
        <f>A13+1</f>
        <v>3</v>
      </c>
      <c r="B14" s="55">
        <v>926</v>
      </c>
      <c r="C14" s="42" t="s">
        <v>250</v>
      </c>
      <c r="D14" s="69" t="s">
        <v>72</v>
      </c>
      <c r="E14" s="70" t="s">
        <v>251</v>
      </c>
      <c r="F14" s="70" t="s">
        <v>40</v>
      </c>
      <c r="G14" s="35" t="str">
        <f>IF(F14="Nam",TEXT(E14,"yyyy"),0)</f>
        <v>1956</v>
      </c>
      <c r="H14" s="35">
        <f>IF(F14="Nữ",TEXT(E14,"yyyy"),0)</f>
        <v>0</v>
      </c>
      <c r="I14" s="70">
        <v>2</v>
      </c>
      <c r="J14" s="44" t="s">
        <v>402</v>
      </c>
      <c r="K14" s="26">
        <v>5</v>
      </c>
      <c r="L14" s="63" t="s">
        <v>138</v>
      </c>
      <c r="M14" s="26" t="s">
        <v>375</v>
      </c>
      <c r="N14" s="26">
        <v>4</v>
      </c>
      <c r="O14" s="27">
        <v>7.28</v>
      </c>
      <c r="P14" s="28">
        <v>0</v>
      </c>
      <c r="Q14" s="28">
        <v>0</v>
      </c>
      <c r="R14" s="29" t="s">
        <v>192</v>
      </c>
      <c r="S14" s="26" t="s">
        <v>375</v>
      </c>
      <c r="T14" s="26">
        <v>5</v>
      </c>
      <c r="U14" s="27">
        <v>7.64</v>
      </c>
      <c r="V14" s="28">
        <v>0</v>
      </c>
      <c r="W14" s="28">
        <v>0</v>
      </c>
      <c r="X14" s="29" t="s">
        <v>395</v>
      </c>
      <c r="Y14" s="52">
        <f>7-MONTH(X14)</f>
        <v>3</v>
      </c>
      <c r="Z14" s="30">
        <f>(U14+(U14*V14))-(O14+(O14*P14))</f>
        <v>0.35999999999999943</v>
      </c>
      <c r="AA14" s="31">
        <f>((IF(MONTH(X14)&gt;=5,0,Y14-2))*Z14*1210000)+((IF(MONTH(X14)&lt;=5,6-4,IF(MONTH(X14)=6,1,0)))*1210000*Z14)</f>
        <v>1306799.999999998</v>
      </c>
      <c r="AB14" s="37"/>
      <c r="AC14" s="9" t="s">
        <v>146</v>
      </c>
    </row>
    <row r="15" spans="16:22" ht="15">
      <c r="P15" s="11"/>
      <c r="V15" s="11"/>
    </row>
    <row r="16" spans="3:27" ht="18" customHeight="1">
      <c r="C16" s="84" t="s">
        <v>405</v>
      </c>
      <c r="D16" s="84"/>
      <c r="E16" s="84"/>
      <c r="F16" s="84"/>
      <c r="G16" s="84"/>
      <c r="H16" s="84"/>
      <c r="I16" s="84"/>
      <c r="J16" s="84"/>
      <c r="M16" s="57"/>
      <c r="V16" s="82" t="s">
        <v>152</v>
      </c>
      <c r="W16" s="82"/>
      <c r="X16" s="82"/>
      <c r="Y16" s="82"/>
      <c r="Z16" s="82"/>
      <c r="AA16" s="82"/>
    </row>
    <row r="17" spans="3:27" ht="18.75">
      <c r="C17" s="83"/>
      <c r="D17" s="83"/>
      <c r="E17" s="83"/>
      <c r="F17" s="83"/>
      <c r="G17" s="83"/>
      <c r="H17" s="83"/>
      <c r="I17" s="83"/>
      <c r="J17" s="83"/>
      <c r="K17" s="62"/>
      <c r="L17" s="62"/>
      <c r="M17" s="56"/>
      <c r="N17" s="57"/>
      <c r="O17" s="64"/>
      <c r="P17" s="62"/>
      <c r="Q17" s="60"/>
      <c r="R17" s="9"/>
      <c r="S17" s="9"/>
      <c r="T17" s="9"/>
      <c r="V17" s="82"/>
      <c r="W17" s="82"/>
      <c r="X17" s="82"/>
      <c r="Y17" s="82"/>
      <c r="Z17" s="82"/>
      <c r="AA17" s="82"/>
    </row>
    <row r="18" spans="3:27" ht="18.75">
      <c r="C18" s="83"/>
      <c r="D18" s="83"/>
      <c r="E18" s="83"/>
      <c r="F18" s="83"/>
      <c r="G18" s="83"/>
      <c r="H18" s="83"/>
      <c r="I18" s="83"/>
      <c r="J18" s="83"/>
      <c r="K18" s="62"/>
      <c r="L18" s="62"/>
      <c r="M18" s="56"/>
      <c r="N18" s="57"/>
      <c r="O18" s="65"/>
      <c r="P18" s="66"/>
      <c r="Q18" s="67"/>
      <c r="R18" s="9"/>
      <c r="S18" s="9"/>
      <c r="T18" s="9"/>
      <c r="V18" s="82"/>
      <c r="W18" s="82"/>
      <c r="X18" s="82"/>
      <c r="Y18" s="82"/>
      <c r="Z18" s="82"/>
      <c r="AA18" s="82"/>
    </row>
    <row r="19" spans="3:27" ht="15" customHeight="1">
      <c r="C19" s="60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56"/>
      <c r="S19" s="57"/>
      <c r="T19" s="65"/>
      <c r="V19" s="82"/>
      <c r="W19" s="82"/>
      <c r="X19" s="82"/>
      <c r="Y19" s="82"/>
      <c r="Z19" s="82"/>
      <c r="AA19" s="82"/>
    </row>
    <row r="20" spans="22:27" ht="24.75" customHeight="1">
      <c r="V20" s="71"/>
      <c r="W20" s="71"/>
      <c r="X20" s="72"/>
      <c r="Y20" s="72"/>
      <c r="Z20" s="72"/>
      <c r="AA20" s="72"/>
    </row>
    <row r="21" spans="22:27" ht="18.75">
      <c r="V21" s="82" t="s">
        <v>131</v>
      </c>
      <c r="W21" s="82"/>
      <c r="X21" s="82"/>
      <c r="Y21" s="82"/>
      <c r="Z21" s="82"/>
      <c r="AA21" s="82"/>
    </row>
  </sheetData>
  <sheetProtection/>
  <autoFilter ref="A11:AC14"/>
  <mergeCells count="27">
    <mergeCell ref="V21:AA21"/>
    <mergeCell ref="V16:AA16"/>
    <mergeCell ref="C17:J17"/>
    <mergeCell ref="V17:AA17"/>
    <mergeCell ref="V18:AA18"/>
    <mergeCell ref="C16:J16"/>
    <mergeCell ref="C18:J18"/>
    <mergeCell ref="V19:AA19"/>
    <mergeCell ref="AA8:AA9"/>
    <mergeCell ref="L8:L9"/>
    <mergeCell ref="M8:R8"/>
    <mergeCell ref="S8:X8"/>
    <mergeCell ref="Y8:Y9"/>
    <mergeCell ref="A1:L1"/>
    <mergeCell ref="A2:L2"/>
    <mergeCell ref="A4:AB4"/>
    <mergeCell ref="A5:AB5"/>
    <mergeCell ref="J8:J9"/>
    <mergeCell ref="K8:K9"/>
    <mergeCell ref="B8:B9"/>
    <mergeCell ref="A6:AB6"/>
    <mergeCell ref="A8:A9"/>
    <mergeCell ref="C8:C9"/>
    <mergeCell ref="D8:D9"/>
    <mergeCell ref="G8:H8"/>
    <mergeCell ref="AB8:AB9"/>
    <mergeCell ref="Z8:Z9"/>
  </mergeCells>
  <printOptions/>
  <pageMargins left="0.33" right="0.15748031496062992" top="0.4" bottom="0.48" header="0.28" footer="0.1968503937007874"/>
  <pageSetup horizontalDpi="600" verticalDpi="600" orientation="landscape" paperSize="9" scale="81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4"/>
  <sheetViews>
    <sheetView showZeros="0" tabSelected="1" zoomScalePageLayoutView="0" workbookViewId="0" topLeftCell="A1">
      <pane xSplit="4" ySplit="11" topLeftCell="E12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12" sqref="E12"/>
    </sheetView>
  </sheetViews>
  <sheetFormatPr defaultColWidth="8.796875" defaultRowHeight="15"/>
  <cols>
    <col min="1" max="1" width="4.19921875" style="10" bestFit="1" customWidth="1"/>
    <col min="2" max="2" width="15.19921875" style="9" bestFit="1" customWidth="1"/>
    <col min="3" max="3" width="6.8984375" style="9" bestFit="1" customWidth="1"/>
    <col min="4" max="4" width="3.5" style="10" customWidth="1"/>
    <col min="5" max="5" width="22.69921875" style="23" customWidth="1"/>
    <col min="6" max="6" width="9.09765625" style="10" customWidth="1"/>
    <col min="7" max="7" width="5.69921875" style="10" customWidth="1"/>
    <col min="8" max="8" width="6.3984375" style="11" customWidth="1"/>
    <col min="9" max="9" width="6.09765625" style="12" customWidth="1"/>
    <col min="10" max="10" width="5.59765625" style="12" customWidth="1"/>
    <col min="11" max="11" width="7.19921875" style="10" customWidth="1"/>
    <col min="12" max="12" width="9.3984375" style="10" customWidth="1"/>
    <col min="13" max="13" width="5.59765625" style="10" customWidth="1"/>
    <col min="14" max="14" width="7.09765625" style="11" bestFit="1" customWidth="1"/>
    <col min="15" max="15" width="5.8984375" style="12" customWidth="1"/>
    <col min="16" max="16" width="5.09765625" style="12" customWidth="1"/>
    <col min="17" max="17" width="9.59765625" style="10" customWidth="1"/>
    <col min="18" max="18" width="5.19921875" style="10" customWidth="1"/>
    <col min="19" max="19" width="5.59765625" style="10" customWidth="1"/>
    <col min="20" max="20" width="13.5" style="13" bestFit="1" customWidth="1"/>
    <col min="21" max="21" width="6.3984375" style="10" customWidth="1"/>
    <col min="22" max="16384" width="9" style="9" customWidth="1"/>
  </cols>
  <sheetData>
    <row r="1" spans="1:5" ht="19.5" customHeight="1">
      <c r="A1" s="79" t="s">
        <v>122</v>
      </c>
      <c r="B1" s="79"/>
      <c r="C1" s="79"/>
      <c r="D1" s="79"/>
      <c r="E1" s="79"/>
    </row>
    <row r="2" spans="1:5" ht="19.5" customHeight="1">
      <c r="A2" s="80" t="s">
        <v>129</v>
      </c>
      <c r="B2" s="80"/>
      <c r="C2" s="80"/>
      <c r="D2" s="80"/>
      <c r="E2" s="80"/>
    </row>
    <row r="3" ht="15"/>
    <row r="4" spans="1:20" ht="18.75">
      <c r="A4" s="81" t="s">
        <v>147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18.75">
      <c r="A5" s="81" t="s">
        <v>197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</row>
    <row r="6" spans="1:20" ht="18.75">
      <c r="A6" s="76" t="s">
        <v>407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ht="15"/>
    <row r="8" spans="1:21" s="13" customFormat="1" ht="32.25" customHeight="1">
      <c r="A8" s="75" t="s">
        <v>18</v>
      </c>
      <c r="B8" s="77" t="s">
        <v>27</v>
      </c>
      <c r="C8" s="78" t="s">
        <v>28</v>
      </c>
      <c r="D8" s="73" t="s">
        <v>24</v>
      </c>
      <c r="E8" s="73" t="s">
        <v>25</v>
      </c>
      <c r="F8" s="75" t="s">
        <v>123</v>
      </c>
      <c r="G8" s="75"/>
      <c r="H8" s="75"/>
      <c r="I8" s="75"/>
      <c r="J8" s="75"/>
      <c r="K8" s="75"/>
      <c r="L8" s="75" t="s">
        <v>400</v>
      </c>
      <c r="M8" s="75"/>
      <c r="N8" s="75"/>
      <c r="O8" s="75"/>
      <c r="P8" s="75"/>
      <c r="Q8" s="75"/>
      <c r="R8" s="75" t="s">
        <v>77</v>
      </c>
      <c r="S8" s="75" t="s">
        <v>22</v>
      </c>
      <c r="T8" s="75" t="s">
        <v>23</v>
      </c>
      <c r="U8" s="73" t="s">
        <v>408</v>
      </c>
    </row>
    <row r="9" spans="1:21" s="13" customFormat="1" ht="93.75" customHeight="1">
      <c r="A9" s="75"/>
      <c r="B9" s="77"/>
      <c r="C9" s="78"/>
      <c r="D9" s="74"/>
      <c r="E9" s="74"/>
      <c r="F9" s="33" t="s">
        <v>125</v>
      </c>
      <c r="G9" s="33" t="s">
        <v>126</v>
      </c>
      <c r="H9" s="38" t="s">
        <v>19</v>
      </c>
      <c r="I9" s="39" t="s">
        <v>21</v>
      </c>
      <c r="J9" s="39" t="s">
        <v>149</v>
      </c>
      <c r="K9" s="33" t="s">
        <v>124</v>
      </c>
      <c r="L9" s="33" t="s">
        <v>125</v>
      </c>
      <c r="M9" s="33" t="s">
        <v>26</v>
      </c>
      <c r="N9" s="38" t="s">
        <v>20</v>
      </c>
      <c r="O9" s="39" t="s">
        <v>21</v>
      </c>
      <c r="P9" s="39" t="s">
        <v>149</v>
      </c>
      <c r="Q9" s="33" t="s">
        <v>128</v>
      </c>
      <c r="R9" s="75"/>
      <c r="S9" s="75"/>
      <c r="T9" s="75"/>
      <c r="U9" s="74"/>
    </row>
    <row r="10" spans="1:21" s="13" customFormat="1" ht="15" hidden="1">
      <c r="A10" s="15"/>
      <c r="B10" s="16"/>
      <c r="C10" s="17"/>
      <c r="D10" s="15"/>
      <c r="E10" s="15"/>
      <c r="F10" s="15"/>
      <c r="G10" s="15"/>
      <c r="H10" s="18"/>
      <c r="I10" s="19"/>
      <c r="J10" s="19"/>
      <c r="K10" s="15"/>
      <c r="L10" s="15"/>
      <c r="M10" s="15"/>
      <c r="N10" s="18"/>
      <c r="O10" s="19"/>
      <c r="P10" s="19"/>
      <c r="Q10" s="15"/>
      <c r="R10" s="15"/>
      <c r="S10" s="15"/>
      <c r="T10" s="15"/>
      <c r="U10" s="87"/>
    </row>
    <row r="11" spans="1:21" s="20" customFormat="1" ht="15.75" customHeight="1">
      <c r="A11" s="45" t="s">
        <v>63</v>
      </c>
      <c r="B11" s="46" t="s">
        <v>64</v>
      </c>
      <c r="C11" s="47" t="s">
        <v>65</v>
      </c>
      <c r="D11" s="50" t="s">
        <v>66</v>
      </c>
      <c r="E11" s="50" t="s">
        <v>67</v>
      </c>
      <c r="F11" s="50">
        <v>4</v>
      </c>
      <c r="G11" s="50">
        <v>5</v>
      </c>
      <c r="H11" s="50">
        <v>6</v>
      </c>
      <c r="I11" s="50">
        <v>7</v>
      </c>
      <c r="J11" s="50">
        <v>8</v>
      </c>
      <c r="K11" s="50">
        <v>9</v>
      </c>
      <c r="L11" s="50">
        <v>10</v>
      </c>
      <c r="M11" s="50">
        <v>11</v>
      </c>
      <c r="N11" s="50">
        <v>12</v>
      </c>
      <c r="O11" s="50">
        <v>13</v>
      </c>
      <c r="P11" s="50">
        <v>14</v>
      </c>
      <c r="Q11" s="50">
        <v>15</v>
      </c>
      <c r="R11" s="50">
        <v>16</v>
      </c>
      <c r="S11" s="50">
        <v>17</v>
      </c>
      <c r="T11" s="50">
        <v>19</v>
      </c>
      <c r="U11" s="45">
        <v>20</v>
      </c>
    </row>
    <row r="12" spans="1:21" ht="21" customHeight="1">
      <c r="A12" s="1">
        <v>1</v>
      </c>
      <c r="B12" s="2" t="s">
        <v>153</v>
      </c>
      <c r="C12" s="21" t="s">
        <v>84</v>
      </c>
      <c r="D12" s="1">
        <v>1</v>
      </c>
      <c r="E12" s="4" t="s">
        <v>59</v>
      </c>
      <c r="F12" s="1" t="s">
        <v>373</v>
      </c>
      <c r="G12" s="1">
        <v>12</v>
      </c>
      <c r="H12" s="5">
        <v>4.06</v>
      </c>
      <c r="I12" s="6">
        <v>0.09</v>
      </c>
      <c r="J12" s="6">
        <v>0</v>
      </c>
      <c r="K12" s="7" t="s">
        <v>194</v>
      </c>
      <c r="L12" s="1" t="s">
        <v>373</v>
      </c>
      <c r="M12" s="1">
        <v>12</v>
      </c>
      <c r="N12" s="5">
        <v>4.06</v>
      </c>
      <c r="O12" s="6">
        <v>0.1</v>
      </c>
      <c r="P12" s="6">
        <v>0</v>
      </c>
      <c r="Q12" s="7" t="s">
        <v>392</v>
      </c>
      <c r="R12" s="51">
        <f>7-MONTH(Q12)</f>
        <v>6</v>
      </c>
      <c r="S12" s="8">
        <f>(N12+(N12*O12))-(H12+(H12*I12))</f>
        <v>0.040599999999999525</v>
      </c>
      <c r="T12" s="14"/>
      <c r="U12" s="90" t="s">
        <v>80</v>
      </c>
    </row>
    <row r="13" spans="1:21" ht="21" customHeight="1">
      <c r="A13" s="1">
        <f>A12+1</f>
        <v>2</v>
      </c>
      <c r="B13" s="2" t="s">
        <v>198</v>
      </c>
      <c r="C13" s="3" t="s">
        <v>104</v>
      </c>
      <c r="D13" s="1">
        <v>1</v>
      </c>
      <c r="E13" s="4" t="s">
        <v>135</v>
      </c>
      <c r="F13" s="1" t="s">
        <v>35</v>
      </c>
      <c r="G13" s="1">
        <v>2</v>
      </c>
      <c r="H13" s="5">
        <v>2.67</v>
      </c>
      <c r="I13" s="6">
        <v>0</v>
      </c>
      <c r="J13" s="6">
        <v>0</v>
      </c>
      <c r="K13" s="7" t="s">
        <v>384</v>
      </c>
      <c r="L13" s="1" t="s">
        <v>35</v>
      </c>
      <c r="M13" s="1">
        <v>3</v>
      </c>
      <c r="N13" s="5">
        <v>3</v>
      </c>
      <c r="O13" s="6">
        <v>0</v>
      </c>
      <c r="P13" s="6">
        <v>0</v>
      </c>
      <c r="Q13" s="7" t="s">
        <v>393</v>
      </c>
      <c r="R13" s="51">
        <f>7-MONTH(Q13)</f>
        <v>4</v>
      </c>
      <c r="S13" s="8">
        <f>(N13+(N13*O13))-(H13+(H13*I13))</f>
        <v>0.33000000000000007</v>
      </c>
      <c r="T13" s="14"/>
      <c r="U13" s="90" t="s">
        <v>146</v>
      </c>
    </row>
    <row r="14" spans="1:21" ht="21" customHeight="1">
      <c r="A14" s="1">
        <f aca="true" t="shared" si="0" ref="A14:A77">A13+1</f>
        <v>3</v>
      </c>
      <c r="B14" s="2" t="s">
        <v>199</v>
      </c>
      <c r="C14" s="21" t="s">
        <v>115</v>
      </c>
      <c r="D14" s="1">
        <v>1</v>
      </c>
      <c r="E14" s="4" t="s">
        <v>339</v>
      </c>
      <c r="F14" s="1" t="s">
        <v>374</v>
      </c>
      <c r="G14" s="1">
        <v>2</v>
      </c>
      <c r="H14" s="5">
        <v>2.67</v>
      </c>
      <c r="I14" s="6">
        <v>0</v>
      </c>
      <c r="J14" s="6">
        <v>0</v>
      </c>
      <c r="K14" s="7" t="s">
        <v>384</v>
      </c>
      <c r="L14" s="1" t="s">
        <v>374</v>
      </c>
      <c r="M14" s="1">
        <v>3</v>
      </c>
      <c r="N14" s="5">
        <v>3</v>
      </c>
      <c r="O14" s="6">
        <v>0</v>
      </c>
      <c r="P14" s="6">
        <v>0</v>
      </c>
      <c r="Q14" s="7" t="s">
        <v>393</v>
      </c>
      <c r="R14" s="51">
        <f>7-MONTH(Q14)</f>
        <v>4</v>
      </c>
      <c r="S14" s="8">
        <f>(N14+(N14*O14))-(H14+(H14*I14))</f>
        <v>0.33000000000000007</v>
      </c>
      <c r="T14" s="14"/>
      <c r="U14" s="90" t="s">
        <v>146</v>
      </c>
    </row>
    <row r="15" spans="1:21" ht="21" customHeight="1">
      <c r="A15" s="1">
        <f t="shared" si="0"/>
        <v>4</v>
      </c>
      <c r="B15" s="2" t="s">
        <v>58</v>
      </c>
      <c r="C15" s="3" t="s">
        <v>159</v>
      </c>
      <c r="D15" s="1">
        <v>1</v>
      </c>
      <c r="E15" s="4" t="s">
        <v>62</v>
      </c>
      <c r="F15" s="1" t="s">
        <v>374</v>
      </c>
      <c r="G15" s="1">
        <v>4</v>
      </c>
      <c r="H15" s="5">
        <v>3.33</v>
      </c>
      <c r="I15" s="6">
        <v>0</v>
      </c>
      <c r="J15" s="6">
        <v>0</v>
      </c>
      <c r="K15" s="7" t="s">
        <v>385</v>
      </c>
      <c r="L15" s="1" t="s">
        <v>374</v>
      </c>
      <c r="M15" s="1">
        <v>5</v>
      </c>
      <c r="N15" s="5">
        <v>3.66</v>
      </c>
      <c r="O15" s="6">
        <v>0</v>
      </c>
      <c r="P15" s="6">
        <v>0</v>
      </c>
      <c r="Q15" s="7" t="s">
        <v>395</v>
      </c>
      <c r="R15" s="51">
        <f>7-MONTH(Q15)</f>
        <v>3</v>
      </c>
      <c r="S15" s="8">
        <f>(N15+(N15*O15))-(H15+(H15*I15))</f>
        <v>0.33000000000000007</v>
      </c>
      <c r="T15" s="14" t="s">
        <v>13</v>
      </c>
      <c r="U15" s="90" t="s">
        <v>146</v>
      </c>
    </row>
    <row r="16" spans="1:21" ht="21" customHeight="1">
      <c r="A16" s="1">
        <f t="shared" si="0"/>
        <v>5</v>
      </c>
      <c r="B16" s="2" t="s">
        <v>14</v>
      </c>
      <c r="C16" s="3" t="s">
        <v>30</v>
      </c>
      <c r="D16" s="1">
        <v>1</v>
      </c>
      <c r="E16" s="22" t="s">
        <v>62</v>
      </c>
      <c r="F16" s="1" t="s">
        <v>374</v>
      </c>
      <c r="G16" s="1">
        <v>5</v>
      </c>
      <c r="H16" s="5">
        <v>3.66</v>
      </c>
      <c r="I16" s="6">
        <v>0</v>
      </c>
      <c r="J16" s="6">
        <v>0</v>
      </c>
      <c r="K16" s="7" t="s">
        <v>190</v>
      </c>
      <c r="L16" s="1" t="s">
        <v>374</v>
      </c>
      <c r="M16" s="1">
        <v>6</v>
      </c>
      <c r="N16" s="5">
        <v>3.99</v>
      </c>
      <c r="O16" s="6">
        <v>0</v>
      </c>
      <c r="P16" s="6">
        <v>0</v>
      </c>
      <c r="Q16" s="7" t="s">
        <v>394</v>
      </c>
      <c r="R16" s="51">
        <f>7-MONTH(Q16)</f>
        <v>5</v>
      </c>
      <c r="S16" s="8">
        <f>(N16+(N16*O16))-(H16+(H16*I16))</f>
        <v>0.33000000000000007</v>
      </c>
      <c r="T16" s="14"/>
      <c r="U16" s="90" t="s">
        <v>146</v>
      </c>
    </row>
    <row r="17" spans="1:21" ht="21" customHeight="1">
      <c r="A17" s="1">
        <f t="shared" si="0"/>
        <v>6</v>
      </c>
      <c r="B17" s="2" t="s">
        <v>53</v>
      </c>
      <c r="C17" s="3" t="s">
        <v>51</v>
      </c>
      <c r="D17" s="1">
        <v>1</v>
      </c>
      <c r="E17" s="4" t="s">
        <v>61</v>
      </c>
      <c r="F17" s="1" t="s">
        <v>374</v>
      </c>
      <c r="G17" s="1">
        <v>4</v>
      </c>
      <c r="H17" s="5">
        <v>3.33</v>
      </c>
      <c r="I17" s="6">
        <v>0</v>
      </c>
      <c r="J17" s="6">
        <v>0</v>
      </c>
      <c r="K17" s="7" t="s">
        <v>193</v>
      </c>
      <c r="L17" s="1" t="s">
        <v>374</v>
      </c>
      <c r="M17" s="1">
        <v>5</v>
      </c>
      <c r="N17" s="5">
        <v>3.66</v>
      </c>
      <c r="O17" s="6">
        <v>0</v>
      </c>
      <c r="P17" s="6">
        <v>0</v>
      </c>
      <c r="Q17" s="7" t="s">
        <v>396</v>
      </c>
      <c r="R17" s="51">
        <f>7-MONTH(Q17)</f>
        <v>1</v>
      </c>
      <c r="S17" s="8">
        <f>(N17+(N17*O17))-(H17+(H17*I17))</f>
        <v>0.33000000000000007</v>
      </c>
      <c r="T17" s="89"/>
      <c r="U17" s="90" t="s">
        <v>146</v>
      </c>
    </row>
    <row r="18" spans="1:21" ht="21" customHeight="1">
      <c r="A18" s="1">
        <f t="shared" si="0"/>
        <v>7</v>
      </c>
      <c r="B18" s="2" t="s">
        <v>202</v>
      </c>
      <c r="C18" s="21" t="s">
        <v>203</v>
      </c>
      <c r="D18" s="1">
        <v>1</v>
      </c>
      <c r="E18" s="4" t="s">
        <v>61</v>
      </c>
      <c r="F18" s="1" t="s">
        <v>374</v>
      </c>
      <c r="G18" s="1">
        <v>5</v>
      </c>
      <c r="H18" s="5">
        <v>3.66</v>
      </c>
      <c r="I18" s="6">
        <v>0</v>
      </c>
      <c r="J18" s="6">
        <v>0</v>
      </c>
      <c r="K18" s="7" t="s">
        <v>384</v>
      </c>
      <c r="L18" s="1" t="s">
        <v>374</v>
      </c>
      <c r="M18" s="1">
        <v>6</v>
      </c>
      <c r="N18" s="5">
        <v>3.99</v>
      </c>
      <c r="O18" s="6">
        <v>0</v>
      </c>
      <c r="P18" s="6">
        <v>0</v>
      </c>
      <c r="Q18" s="7" t="s">
        <v>393</v>
      </c>
      <c r="R18" s="51">
        <f>7-MONTH(Q18)</f>
        <v>4</v>
      </c>
      <c r="S18" s="8">
        <f>(N18+(N18*O18))-(H18+(H18*I18))</f>
        <v>0.33000000000000007</v>
      </c>
      <c r="T18" s="14"/>
      <c r="U18" s="90" t="s">
        <v>146</v>
      </c>
    </row>
    <row r="19" spans="1:21" ht="21" customHeight="1">
      <c r="A19" s="1">
        <f t="shared" si="0"/>
        <v>8</v>
      </c>
      <c r="B19" s="2" t="s">
        <v>188</v>
      </c>
      <c r="C19" s="21" t="s">
        <v>204</v>
      </c>
      <c r="D19" s="1">
        <v>1</v>
      </c>
      <c r="E19" s="4" t="s">
        <v>61</v>
      </c>
      <c r="F19" s="1" t="s">
        <v>374</v>
      </c>
      <c r="G19" s="1">
        <v>5</v>
      </c>
      <c r="H19" s="5">
        <v>3.66</v>
      </c>
      <c r="I19" s="6">
        <v>0</v>
      </c>
      <c r="J19" s="6">
        <v>0</v>
      </c>
      <c r="K19" s="7" t="s">
        <v>190</v>
      </c>
      <c r="L19" s="1" t="s">
        <v>374</v>
      </c>
      <c r="M19" s="1">
        <v>6</v>
      </c>
      <c r="N19" s="5">
        <v>3.99</v>
      </c>
      <c r="O19" s="6">
        <v>0</v>
      </c>
      <c r="P19" s="6">
        <v>0</v>
      </c>
      <c r="Q19" s="7" t="s">
        <v>394</v>
      </c>
      <c r="R19" s="51">
        <f>7-MONTH(Q19)</f>
        <v>5</v>
      </c>
      <c r="S19" s="8">
        <f>(N19+(N19*O19))-(H19+(H19*I19))</f>
        <v>0.33000000000000007</v>
      </c>
      <c r="T19" s="14"/>
      <c r="U19" s="90" t="s">
        <v>146</v>
      </c>
    </row>
    <row r="20" spans="1:21" ht="21" customHeight="1">
      <c r="A20" s="1">
        <f t="shared" si="0"/>
        <v>9</v>
      </c>
      <c r="B20" s="2" t="s">
        <v>205</v>
      </c>
      <c r="C20" s="21" t="s">
        <v>56</v>
      </c>
      <c r="D20" s="1">
        <v>1</v>
      </c>
      <c r="E20" s="4" t="s">
        <v>340</v>
      </c>
      <c r="F20" s="1" t="s">
        <v>374</v>
      </c>
      <c r="G20" s="1">
        <v>1</v>
      </c>
      <c r="H20" s="5">
        <v>2.34</v>
      </c>
      <c r="I20" s="6">
        <v>0</v>
      </c>
      <c r="J20" s="6">
        <v>0</v>
      </c>
      <c r="K20" s="7" t="s">
        <v>191</v>
      </c>
      <c r="L20" s="1" t="s">
        <v>374</v>
      </c>
      <c r="M20" s="1">
        <v>2</v>
      </c>
      <c r="N20" s="5">
        <v>2.67</v>
      </c>
      <c r="O20" s="6">
        <v>0</v>
      </c>
      <c r="P20" s="6">
        <v>0</v>
      </c>
      <c r="Q20" s="7" t="s">
        <v>392</v>
      </c>
      <c r="R20" s="51">
        <f>7-MONTH(Q20)</f>
        <v>6</v>
      </c>
      <c r="S20" s="8">
        <f>(N20+(N20*O20))-(H20+(H20*I20))</f>
        <v>0.33000000000000007</v>
      </c>
      <c r="T20" s="14"/>
      <c r="U20" s="90" t="s">
        <v>146</v>
      </c>
    </row>
    <row r="21" spans="1:21" ht="21" customHeight="1">
      <c r="A21" s="1">
        <f t="shared" si="0"/>
        <v>10</v>
      </c>
      <c r="B21" s="2" t="s">
        <v>45</v>
      </c>
      <c r="C21" s="3" t="s">
        <v>99</v>
      </c>
      <c r="D21" s="1">
        <v>1</v>
      </c>
      <c r="E21" s="4" t="s">
        <v>341</v>
      </c>
      <c r="F21" s="1" t="s">
        <v>374</v>
      </c>
      <c r="G21" s="1">
        <v>5</v>
      </c>
      <c r="H21" s="5">
        <v>3.66</v>
      </c>
      <c r="I21" s="6">
        <v>0</v>
      </c>
      <c r="J21" s="6">
        <v>0</v>
      </c>
      <c r="K21" s="7" t="s">
        <v>386</v>
      </c>
      <c r="L21" s="1" t="s">
        <v>374</v>
      </c>
      <c r="M21" s="1">
        <v>6</v>
      </c>
      <c r="N21" s="5">
        <v>3.99</v>
      </c>
      <c r="O21" s="6">
        <v>0</v>
      </c>
      <c r="P21" s="6">
        <v>0</v>
      </c>
      <c r="Q21" s="7" t="s">
        <v>397</v>
      </c>
      <c r="R21" s="51">
        <f>7-MONTH(Q21)</f>
        <v>2</v>
      </c>
      <c r="S21" s="8">
        <f>(N21+(N21*O21))-(H21+(H21*I21))</f>
        <v>0.33000000000000007</v>
      </c>
      <c r="T21" s="14"/>
      <c r="U21" s="90" t="s">
        <v>146</v>
      </c>
    </row>
    <row r="22" spans="1:21" ht="21" customHeight="1">
      <c r="A22" s="1">
        <f t="shared" si="0"/>
        <v>11</v>
      </c>
      <c r="B22" s="2" t="s">
        <v>206</v>
      </c>
      <c r="C22" s="21" t="s">
        <v>85</v>
      </c>
      <c r="D22" s="1">
        <v>2</v>
      </c>
      <c r="E22" s="4" t="s">
        <v>342</v>
      </c>
      <c r="F22" s="1" t="s">
        <v>35</v>
      </c>
      <c r="G22" s="1">
        <v>5</v>
      </c>
      <c r="H22" s="5">
        <v>3.66</v>
      </c>
      <c r="I22" s="6">
        <v>0</v>
      </c>
      <c r="J22" s="6">
        <v>0</v>
      </c>
      <c r="K22" s="7" t="s">
        <v>191</v>
      </c>
      <c r="L22" s="1" t="s">
        <v>35</v>
      </c>
      <c r="M22" s="1">
        <v>6</v>
      </c>
      <c r="N22" s="5">
        <v>3.99</v>
      </c>
      <c r="O22" s="6">
        <v>0</v>
      </c>
      <c r="P22" s="6">
        <v>0</v>
      </c>
      <c r="Q22" s="7" t="s">
        <v>392</v>
      </c>
      <c r="R22" s="51">
        <f>7-MONTH(Q22)</f>
        <v>6</v>
      </c>
      <c r="S22" s="8">
        <f>(N22+(N22*O22))-(H22+(H22*I22))</f>
        <v>0.33000000000000007</v>
      </c>
      <c r="T22" s="14"/>
      <c r="U22" s="90" t="s">
        <v>146</v>
      </c>
    </row>
    <row r="23" spans="1:21" ht="21" customHeight="1">
      <c r="A23" s="1">
        <f t="shared" si="0"/>
        <v>12</v>
      </c>
      <c r="B23" s="2" t="s">
        <v>42</v>
      </c>
      <c r="C23" s="3" t="s">
        <v>110</v>
      </c>
      <c r="D23" s="1">
        <v>2</v>
      </c>
      <c r="E23" s="22" t="s">
        <v>342</v>
      </c>
      <c r="F23" s="1" t="s">
        <v>374</v>
      </c>
      <c r="G23" s="1">
        <v>2</v>
      </c>
      <c r="H23" s="5">
        <v>2.67</v>
      </c>
      <c r="I23" s="6">
        <v>0</v>
      </c>
      <c r="J23" s="6">
        <v>0</v>
      </c>
      <c r="K23" s="7" t="s">
        <v>384</v>
      </c>
      <c r="L23" s="1" t="s">
        <v>374</v>
      </c>
      <c r="M23" s="1">
        <v>3</v>
      </c>
      <c r="N23" s="5">
        <v>3</v>
      </c>
      <c r="O23" s="6">
        <v>0</v>
      </c>
      <c r="P23" s="6">
        <v>0</v>
      </c>
      <c r="Q23" s="7" t="s">
        <v>393</v>
      </c>
      <c r="R23" s="51">
        <f>7-MONTH(Q23)</f>
        <v>4</v>
      </c>
      <c r="S23" s="8">
        <f>(N23+(N23*O23))-(H23+(H23*I23))</f>
        <v>0.33000000000000007</v>
      </c>
      <c r="T23" s="14"/>
      <c r="U23" s="90" t="s">
        <v>146</v>
      </c>
    </row>
    <row r="24" spans="1:21" ht="21" customHeight="1">
      <c r="A24" s="1">
        <f t="shared" si="0"/>
        <v>13</v>
      </c>
      <c r="B24" s="2" t="s">
        <v>48</v>
      </c>
      <c r="C24" s="3" t="s">
        <v>180</v>
      </c>
      <c r="D24" s="1">
        <v>2</v>
      </c>
      <c r="E24" s="22" t="s">
        <v>342</v>
      </c>
      <c r="F24" s="1" t="s">
        <v>374</v>
      </c>
      <c r="G24" s="1">
        <v>2</v>
      </c>
      <c r="H24" s="5">
        <v>2.67</v>
      </c>
      <c r="I24" s="6">
        <v>0</v>
      </c>
      <c r="J24" s="6">
        <v>0</v>
      </c>
      <c r="K24" s="7" t="s">
        <v>384</v>
      </c>
      <c r="L24" s="1" t="s">
        <v>374</v>
      </c>
      <c r="M24" s="1">
        <v>3</v>
      </c>
      <c r="N24" s="5">
        <v>3</v>
      </c>
      <c r="O24" s="6">
        <v>0</v>
      </c>
      <c r="P24" s="6">
        <v>0</v>
      </c>
      <c r="Q24" s="7" t="s">
        <v>393</v>
      </c>
      <c r="R24" s="51">
        <f>7-MONTH(Q24)</f>
        <v>4</v>
      </c>
      <c r="S24" s="8">
        <f>(N24+(N24*O24))-(H24+(H24*I24))</f>
        <v>0.33000000000000007</v>
      </c>
      <c r="T24" s="14"/>
      <c r="U24" s="90" t="s">
        <v>146</v>
      </c>
    </row>
    <row r="25" spans="1:21" ht="21" customHeight="1">
      <c r="A25" s="1">
        <f t="shared" si="0"/>
        <v>14</v>
      </c>
      <c r="B25" s="2" t="s">
        <v>208</v>
      </c>
      <c r="C25" s="21" t="s">
        <v>209</v>
      </c>
      <c r="D25" s="1">
        <v>2</v>
      </c>
      <c r="E25" s="4" t="s">
        <v>17</v>
      </c>
      <c r="F25" s="1" t="s">
        <v>374</v>
      </c>
      <c r="G25" s="1">
        <v>2</v>
      </c>
      <c r="H25" s="5">
        <v>2.67</v>
      </c>
      <c r="I25" s="6">
        <v>0</v>
      </c>
      <c r="J25" s="6">
        <v>0</v>
      </c>
      <c r="K25" s="7" t="s">
        <v>384</v>
      </c>
      <c r="L25" s="1" t="s">
        <v>374</v>
      </c>
      <c r="M25" s="1">
        <v>3</v>
      </c>
      <c r="N25" s="5">
        <v>3</v>
      </c>
      <c r="O25" s="6">
        <v>0</v>
      </c>
      <c r="P25" s="6">
        <v>0</v>
      </c>
      <c r="Q25" s="7" t="s">
        <v>393</v>
      </c>
      <c r="R25" s="51">
        <f>7-MONTH(Q25)</f>
        <v>4</v>
      </c>
      <c r="S25" s="8">
        <f>(N25+(N25*O25))-(H25+(H25*I25))</f>
        <v>0.33000000000000007</v>
      </c>
      <c r="T25" s="14"/>
      <c r="U25" s="90" t="s">
        <v>146</v>
      </c>
    </row>
    <row r="26" spans="1:21" ht="21" customHeight="1">
      <c r="A26" s="1">
        <f t="shared" si="0"/>
        <v>15</v>
      </c>
      <c r="B26" s="2" t="s">
        <v>207</v>
      </c>
      <c r="C26" s="21" t="s">
        <v>87</v>
      </c>
      <c r="D26" s="1">
        <v>2</v>
      </c>
      <c r="E26" s="4" t="s">
        <v>17</v>
      </c>
      <c r="F26" s="1" t="s">
        <v>374</v>
      </c>
      <c r="G26" s="1">
        <v>5</v>
      </c>
      <c r="H26" s="5">
        <v>3.66</v>
      </c>
      <c r="I26" s="6">
        <v>0</v>
      </c>
      <c r="J26" s="6">
        <v>0</v>
      </c>
      <c r="K26" s="7" t="s">
        <v>386</v>
      </c>
      <c r="L26" s="1" t="s">
        <v>374</v>
      </c>
      <c r="M26" s="1">
        <v>6</v>
      </c>
      <c r="N26" s="5">
        <v>3.99</v>
      </c>
      <c r="O26" s="6">
        <v>0</v>
      </c>
      <c r="P26" s="6">
        <v>0</v>
      </c>
      <c r="Q26" s="7" t="s">
        <v>397</v>
      </c>
      <c r="R26" s="51">
        <f>7-MONTH(Q26)</f>
        <v>2</v>
      </c>
      <c r="S26" s="8">
        <f>(N26+(N26*O26))-(H26+(H26*I26))</f>
        <v>0.33000000000000007</v>
      </c>
      <c r="T26" s="14"/>
      <c r="U26" s="90" t="s">
        <v>146</v>
      </c>
    </row>
    <row r="27" spans="1:21" ht="21" customHeight="1">
      <c r="A27" s="1">
        <f t="shared" si="0"/>
        <v>16</v>
      </c>
      <c r="B27" s="2" t="s">
        <v>42</v>
      </c>
      <c r="C27" s="3" t="s">
        <v>71</v>
      </c>
      <c r="D27" s="1">
        <v>2</v>
      </c>
      <c r="E27" s="4" t="s">
        <v>343</v>
      </c>
      <c r="F27" s="1" t="s">
        <v>376</v>
      </c>
      <c r="G27" s="1">
        <v>3</v>
      </c>
      <c r="H27" s="5">
        <v>5.08</v>
      </c>
      <c r="I27" s="6">
        <v>0</v>
      </c>
      <c r="J27" s="6">
        <v>0</v>
      </c>
      <c r="K27" s="7" t="s">
        <v>191</v>
      </c>
      <c r="L27" s="1" t="s">
        <v>376</v>
      </c>
      <c r="M27" s="1">
        <v>4</v>
      </c>
      <c r="N27" s="5">
        <v>5.42</v>
      </c>
      <c r="O27" s="6">
        <v>0</v>
      </c>
      <c r="P27" s="6">
        <v>0</v>
      </c>
      <c r="Q27" s="7" t="s">
        <v>392</v>
      </c>
      <c r="R27" s="51">
        <f>7-MONTH(Q27)</f>
        <v>6</v>
      </c>
      <c r="S27" s="8">
        <f>(N27+(N27*O27))-(H27+(H27*I27))</f>
        <v>0.33999999999999986</v>
      </c>
      <c r="T27" s="14"/>
      <c r="U27" s="90" t="s">
        <v>146</v>
      </c>
    </row>
    <row r="28" spans="1:21" ht="21" customHeight="1">
      <c r="A28" s="1">
        <f t="shared" si="0"/>
        <v>17</v>
      </c>
      <c r="B28" s="2" t="s">
        <v>210</v>
      </c>
      <c r="C28" s="3" t="s">
        <v>41</v>
      </c>
      <c r="D28" s="1">
        <v>2</v>
      </c>
      <c r="E28" s="4" t="s">
        <v>343</v>
      </c>
      <c r="F28" s="1" t="s">
        <v>374</v>
      </c>
      <c r="G28" s="1">
        <v>5</v>
      </c>
      <c r="H28" s="5">
        <v>3.66</v>
      </c>
      <c r="I28" s="6">
        <v>0</v>
      </c>
      <c r="J28" s="6">
        <v>0</v>
      </c>
      <c r="K28" s="7" t="s">
        <v>386</v>
      </c>
      <c r="L28" s="1" t="s">
        <v>374</v>
      </c>
      <c r="M28" s="1">
        <v>6</v>
      </c>
      <c r="N28" s="5">
        <v>3.99</v>
      </c>
      <c r="O28" s="6">
        <v>0</v>
      </c>
      <c r="P28" s="6">
        <v>0</v>
      </c>
      <c r="Q28" s="7" t="s">
        <v>397</v>
      </c>
      <c r="R28" s="51">
        <f>7-MONTH(Q28)</f>
        <v>2</v>
      </c>
      <c r="S28" s="8">
        <f>(N28+(N28*O28))-(H28+(H28*I28))</f>
        <v>0.33000000000000007</v>
      </c>
      <c r="T28" s="14"/>
      <c r="U28" s="90" t="s">
        <v>146</v>
      </c>
    </row>
    <row r="29" spans="1:21" ht="21" customHeight="1">
      <c r="A29" s="1">
        <f t="shared" si="0"/>
        <v>18</v>
      </c>
      <c r="B29" s="2" t="s">
        <v>178</v>
      </c>
      <c r="C29" s="3" t="s">
        <v>211</v>
      </c>
      <c r="D29" s="1">
        <v>2</v>
      </c>
      <c r="E29" s="4" t="s">
        <v>136</v>
      </c>
      <c r="F29" s="36" t="s">
        <v>34</v>
      </c>
      <c r="G29" s="1">
        <v>4</v>
      </c>
      <c r="H29" s="5">
        <v>3.33</v>
      </c>
      <c r="I29" s="6">
        <v>0</v>
      </c>
      <c r="J29" s="6">
        <v>0</v>
      </c>
      <c r="K29" s="7" t="s">
        <v>191</v>
      </c>
      <c r="L29" s="36" t="s">
        <v>34</v>
      </c>
      <c r="M29" s="1">
        <v>5</v>
      </c>
      <c r="N29" s="5">
        <v>3.66</v>
      </c>
      <c r="O29" s="6">
        <v>0</v>
      </c>
      <c r="P29" s="6">
        <v>0</v>
      </c>
      <c r="Q29" s="7" t="s">
        <v>392</v>
      </c>
      <c r="R29" s="51">
        <f>7-MONTH(Q29)</f>
        <v>6</v>
      </c>
      <c r="S29" s="8">
        <f>(N29+(N29*O29))-(H29+(H29*I29))</f>
        <v>0.33000000000000007</v>
      </c>
      <c r="T29" s="14"/>
      <c r="U29" s="90" t="s">
        <v>146</v>
      </c>
    </row>
    <row r="30" spans="1:21" ht="21" customHeight="1">
      <c r="A30" s="1">
        <f t="shared" si="0"/>
        <v>19</v>
      </c>
      <c r="B30" s="2" t="s">
        <v>225</v>
      </c>
      <c r="C30" s="3" t="s">
        <v>106</v>
      </c>
      <c r="D30" s="1">
        <v>3</v>
      </c>
      <c r="E30" s="4" t="s">
        <v>4</v>
      </c>
      <c r="F30" s="1" t="s">
        <v>374</v>
      </c>
      <c r="G30" s="1">
        <v>2</v>
      </c>
      <c r="H30" s="5">
        <v>2.67</v>
      </c>
      <c r="I30" s="6">
        <v>0</v>
      </c>
      <c r="J30" s="6">
        <v>0</v>
      </c>
      <c r="K30" s="7" t="s">
        <v>384</v>
      </c>
      <c r="L30" s="1" t="s">
        <v>374</v>
      </c>
      <c r="M30" s="1">
        <v>3</v>
      </c>
      <c r="N30" s="5">
        <v>3</v>
      </c>
      <c r="O30" s="6">
        <v>0</v>
      </c>
      <c r="P30" s="6">
        <v>0</v>
      </c>
      <c r="Q30" s="7" t="s">
        <v>393</v>
      </c>
      <c r="R30" s="51">
        <f>7-MONTH(Q30)</f>
        <v>4</v>
      </c>
      <c r="S30" s="8">
        <f>(N30+(N30*O30))-(H30+(H30*I30))</f>
        <v>0.33000000000000007</v>
      </c>
      <c r="T30" s="14"/>
      <c r="U30" s="90" t="s">
        <v>146</v>
      </c>
    </row>
    <row r="31" spans="1:21" ht="21" customHeight="1">
      <c r="A31" s="1">
        <f t="shared" si="0"/>
        <v>20</v>
      </c>
      <c r="B31" s="2" t="s">
        <v>98</v>
      </c>
      <c r="C31" s="3" t="s">
        <v>103</v>
      </c>
      <c r="D31" s="1">
        <v>3</v>
      </c>
      <c r="E31" s="4" t="s">
        <v>4</v>
      </c>
      <c r="F31" s="1" t="s">
        <v>374</v>
      </c>
      <c r="G31" s="1">
        <v>6</v>
      </c>
      <c r="H31" s="5">
        <v>3.99</v>
      </c>
      <c r="I31" s="6">
        <v>0</v>
      </c>
      <c r="J31" s="6">
        <v>0</v>
      </c>
      <c r="K31" s="7" t="s">
        <v>192</v>
      </c>
      <c r="L31" s="1" t="s">
        <v>374</v>
      </c>
      <c r="M31" s="1">
        <v>7</v>
      </c>
      <c r="N31" s="5">
        <v>4.32</v>
      </c>
      <c r="O31" s="6">
        <v>0</v>
      </c>
      <c r="P31" s="6">
        <v>0</v>
      </c>
      <c r="Q31" s="7" t="s">
        <v>395</v>
      </c>
      <c r="R31" s="51">
        <f>7-MONTH(Q31)</f>
        <v>3</v>
      </c>
      <c r="S31" s="8">
        <f>(N31+(N31*O31))-(H31+(H31*I31))</f>
        <v>0.33000000000000007</v>
      </c>
      <c r="T31" s="14"/>
      <c r="U31" s="90" t="s">
        <v>146</v>
      </c>
    </row>
    <row r="32" spans="1:21" ht="21" customHeight="1">
      <c r="A32" s="1">
        <f t="shared" si="0"/>
        <v>21</v>
      </c>
      <c r="B32" s="2" t="s">
        <v>214</v>
      </c>
      <c r="C32" s="3" t="s">
        <v>175</v>
      </c>
      <c r="D32" s="1">
        <v>3</v>
      </c>
      <c r="E32" s="22" t="s">
        <v>344</v>
      </c>
      <c r="F32" s="1" t="s">
        <v>374</v>
      </c>
      <c r="G32" s="1">
        <v>1</v>
      </c>
      <c r="H32" s="5">
        <v>2.34</v>
      </c>
      <c r="I32" s="6">
        <v>0</v>
      </c>
      <c r="J32" s="6">
        <v>0</v>
      </c>
      <c r="K32" s="7" t="s">
        <v>191</v>
      </c>
      <c r="L32" s="1" t="s">
        <v>374</v>
      </c>
      <c r="M32" s="1">
        <v>2</v>
      </c>
      <c r="N32" s="5">
        <v>2.67</v>
      </c>
      <c r="O32" s="6">
        <v>0</v>
      </c>
      <c r="P32" s="6">
        <v>0</v>
      </c>
      <c r="Q32" s="7" t="s">
        <v>392</v>
      </c>
      <c r="R32" s="51">
        <f>7-MONTH(Q32)</f>
        <v>6</v>
      </c>
      <c r="S32" s="8">
        <f>(N32+(N32*O32))-(H32+(H32*I32))</f>
        <v>0.33000000000000007</v>
      </c>
      <c r="T32" s="14"/>
      <c r="U32" s="90" t="s">
        <v>146</v>
      </c>
    </row>
    <row r="33" spans="1:21" ht="21" customHeight="1">
      <c r="A33" s="1">
        <f t="shared" si="0"/>
        <v>22</v>
      </c>
      <c r="B33" s="2" t="s">
        <v>212</v>
      </c>
      <c r="C33" s="21" t="s">
        <v>213</v>
      </c>
      <c r="D33" s="1">
        <v>3</v>
      </c>
      <c r="E33" s="4" t="s">
        <v>344</v>
      </c>
      <c r="F33" s="1" t="s">
        <v>374</v>
      </c>
      <c r="G33" s="1">
        <v>5</v>
      </c>
      <c r="H33" s="5">
        <v>3.66</v>
      </c>
      <c r="I33" s="6">
        <v>0</v>
      </c>
      <c r="J33" s="6">
        <v>0</v>
      </c>
      <c r="K33" s="7" t="s">
        <v>386</v>
      </c>
      <c r="L33" s="1" t="s">
        <v>374</v>
      </c>
      <c r="M33" s="1">
        <v>6</v>
      </c>
      <c r="N33" s="5">
        <v>3.99</v>
      </c>
      <c r="O33" s="6">
        <v>0</v>
      </c>
      <c r="P33" s="6">
        <v>0</v>
      </c>
      <c r="Q33" s="7" t="s">
        <v>397</v>
      </c>
      <c r="R33" s="51">
        <f>7-MONTH(Q33)</f>
        <v>2</v>
      </c>
      <c r="S33" s="8">
        <f>(N33+(N33*O33))-(H33+(H33*I33))</f>
        <v>0.33000000000000007</v>
      </c>
      <c r="T33" s="14"/>
      <c r="U33" s="90" t="s">
        <v>146</v>
      </c>
    </row>
    <row r="34" spans="1:21" ht="21" customHeight="1">
      <c r="A34" s="1">
        <f t="shared" si="0"/>
        <v>23</v>
      </c>
      <c r="B34" s="2" t="s">
        <v>221</v>
      </c>
      <c r="C34" s="3" t="s">
        <v>104</v>
      </c>
      <c r="D34" s="1">
        <v>3</v>
      </c>
      <c r="E34" s="4" t="s">
        <v>346</v>
      </c>
      <c r="F34" s="1" t="s">
        <v>376</v>
      </c>
      <c r="G34" s="1">
        <v>2</v>
      </c>
      <c r="H34" s="5">
        <v>4.74</v>
      </c>
      <c r="I34" s="6">
        <v>0</v>
      </c>
      <c r="J34" s="6">
        <v>0</v>
      </c>
      <c r="K34" s="7" t="s">
        <v>384</v>
      </c>
      <c r="L34" s="1" t="s">
        <v>376</v>
      </c>
      <c r="M34" s="1">
        <v>3</v>
      </c>
      <c r="N34" s="5">
        <v>5.08</v>
      </c>
      <c r="O34" s="6">
        <v>0</v>
      </c>
      <c r="P34" s="6">
        <v>0</v>
      </c>
      <c r="Q34" s="7" t="s">
        <v>393</v>
      </c>
      <c r="R34" s="51">
        <f>7-MONTH(Q34)</f>
        <v>4</v>
      </c>
      <c r="S34" s="8">
        <f>(N34+(N34*O34))-(H34+(H34*I34))</f>
        <v>0.33999999999999986</v>
      </c>
      <c r="T34" s="14"/>
      <c r="U34" s="90" t="s">
        <v>146</v>
      </c>
    </row>
    <row r="35" spans="1:21" ht="21" customHeight="1">
      <c r="A35" s="1">
        <f t="shared" si="0"/>
        <v>24</v>
      </c>
      <c r="B35" s="2" t="s">
        <v>222</v>
      </c>
      <c r="C35" s="21" t="s">
        <v>40</v>
      </c>
      <c r="D35" s="1">
        <v>3</v>
      </c>
      <c r="E35" s="4" t="s">
        <v>346</v>
      </c>
      <c r="F35" s="1" t="s">
        <v>376</v>
      </c>
      <c r="G35" s="1">
        <v>2</v>
      </c>
      <c r="H35" s="5">
        <v>4.74</v>
      </c>
      <c r="I35" s="6">
        <v>0</v>
      </c>
      <c r="J35" s="6">
        <v>0</v>
      </c>
      <c r="K35" s="7" t="s">
        <v>384</v>
      </c>
      <c r="L35" s="1" t="s">
        <v>376</v>
      </c>
      <c r="M35" s="1">
        <v>3</v>
      </c>
      <c r="N35" s="5">
        <v>5.08</v>
      </c>
      <c r="O35" s="6">
        <v>0</v>
      </c>
      <c r="P35" s="6">
        <v>0</v>
      </c>
      <c r="Q35" s="7" t="s">
        <v>393</v>
      </c>
      <c r="R35" s="51">
        <f>7-MONTH(Q35)</f>
        <v>4</v>
      </c>
      <c r="S35" s="8">
        <f>(N35+(N35*O35))-(H35+(H35*I35))</f>
        <v>0.33999999999999986</v>
      </c>
      <c r="T35" s="14"/>
      <c r="U35" s="90" t="s">
        <v>146</v>
      </c>
    </row>
    <row r="36" spans="1:21" ht="21" customHeight="1">
      <c r="A36" s="1">
        <f t="shared" si="0"/>
        <v>25</v>
      </c>
      <c r="B36" s="2" t="s">
        <v>223</v>
      </c>
      <c r="C36" s="3" t="s">
        <v>224</v>
      </c>
      <c r="D36" s="1">
        <v>3</v>
      </c>
      <c r="E36" s="4" t="s">
        <v>346</v>
      </c>
      <c r="F36" s="1" t="s">
        <v>374</v>
      </c>
      <c r="G36" s="1">
        <v>1</v>
      </c>
      <c r="H36" s="5">
        <v>2.34</v>
      </c>
      <c r="I36" s="6">
        <v>0</v>
      </c>
      <c r="J36" s="6">
        <v>0</v>
      </c>
      <c r="K36" s="7" t="s">
        <v>191</v>
      </c>
      <c r="L36" s="1" t="s">
        <v>374</v>
      </c>
      <c r="M36" s="1">
        <v>2</v>
      </c>
      <c r="N36" s="5">
        <v>2.67</v>
      </c>
      <c r="O36" s="6">
        <v>0</v>
      </c>
      <c r="P36" s="6">
        <v>0</v>
      </c>
      <c r="Q36" s="7" t="s">
        <v>392</v>
      </c>
      <c r="R36" s="51">
        <f>7-MONTH(Q36)</f>
        <v>6</v>
      </c>
      <c r="S36" s="8">
        <f>(N36+(N36*O36))-(H36+(H36*I36))</f>
        <v>0.33000000000000007</v>
      </c>
      <c r="T36" s="14"/>
      <c r="U36" s="90" t="s">
        <v>146</v>
      </c>
    </row>
    <row r="37" spans="1:21" ht="21" customHeight="1">
      <c r="A37" s="1">
        <f t="shared" si="0"/>
        <v>26</v>
      </c>
      <c r="B37" s="2" t="s">
        <v>151</v>
      </c>
      <c r="C37" s="21" t="s">
        <v>43</v>
      </c>
      <c r="D37" s="1">
        <v>3</v>
      </c>
      <c r="E37" s="4" t="s">
        <v>346</v>
      </c>
      <c r="F37" s="1" t="s">
        <v>374</v>
      </c>
      <c r="G37" s="1">
        <v>2</v>
      </c>
      <c r="H37" s="5">
        <v>2.67</v>
      </c>
      <c r="I37" s="6">
        <v>0</v>
      </c>
      <c r="J37" s="6">
        <v>0</v>
      </c>
      <c r="K37" s="7" t="s">
        <v>384</v>
      </c>
      <c r="L37" s="1" t="s">
        <v>374</v>
      </c>
      <c r="M37" s="1">
        <v>3</v>
      </c>
      <c r="N37" s="5">
        <v>3</v>
      </c>
      <c r="O37" s="6">
        <v>0</v>
      </c>
      <c r="P37" s="6">
        <v>0</v>
      </c>
      <c r="Q37" s="7" t="s">
        <v>393</v>
      </c>
      <c r="R37" s="51">
        <f>7-MONTH(Q37)</f>
        <v>4</v>
      </c>
      <c r="S37" s="8">
        <f>(N37+(N37*O37))-(H37+(H37*I37))</f>
        <v>0.33000000000000007</v>
      </c>
      <c r="T37" s="14"/>
      <c r="U37" s="90" t="s">
        <v>146</v>
      </c>
    </row>
    <row r="38" spans="1:21" ht="21" customHeight="1">
      <c r="A38" s="1">
        <f t="shared" si="0"/>
        <v>27</v>
      </c>
      <c r="B38" s="2" t="s">
        <v>90</v>
      </c>
      <c r="C38" s="3" t="s">
        <v>218</v>
      </c>
      <c r="D38" s="1">
        <v>3</v>
      </c>
      <c r="E38" s="4" t="s">
        <v>345</v>
      </c>
      <c r="F38" s="36" t="s">
        <v>374</v>
      </c>
      <c r="G38" s="1">
        <v>2</v>
      </c>
      <c r="H38" s="5">
        <v>2.67</v>
      </c>
      <c r="I38" s="6">
        <v>0</v>
      </c>
      <c r="J38" s="6">
        <v>0</v>
      </c>
      <c r="K38" s="7" t="s">
        <v>384</v>
      </c>
      <c r="L38" s="36" t="s">
        <v>374</v>
      </c>
      <c r="M38" s="1">
        <v>3</v>
      </c>
      <c r="N38" s="5">
        <v>3</v>
      </c>
      <c r="O38" s="6">
        <v>0</v>
      </c>
      <c r="P38" s="6">
        <v>0</v>
      </c>
      <c r="Q38" s="7" t="s">
        <v>393</v>
      </c>
      <c r="R38" s="51">
        <f>7-MONTH(Q38)</f>
        <v>4</v>
      </c>
      <c r="S38" s="8">
        <f>(N38+(N38*O38))-(H38+(H38*I38))</f>
        <v>0.33000000000000007</v>
      </c>
      <c r="T38" s="14"/>
      <c r="U38" s="90" t="s">
        <v>146</v>
      </c>
    </row>
    <row r="39" spans="1:21" ht="21" customHeight="1">
      <c r="A39" s="1">
        <f t="shared" si="0"/>
        <v>28</v>
      </c>
      <c r="B39" s="2" t="s">
        <v>219</v>
      </c>
      <c r="C39" s="3" t="s">
        <v>220</v>
      </c>
      <c r="D39" s="1">
        <v>3</v>
      </c>
      <c r="E39" s="4" t="s">
        <v>345</v>
      </c>
      <c r="F39" s="1" t="s">
        <v>374</v>
      </c>
      <c r="G39" s="1">
        <v>2</v>
      </c>
      <c r="H39" s="5">
        <v>2.67</v>
      </c>
      <c r="I39" s="6">
        <v>0</v>
      </c>
      <c r="J39" s="6">
        <v>0</v>
      </c>
      <c r="K39" s="7" t="s">
        <v>384</v>
      </c>
      <c r="L39" s="1" t="s">
        <v>374</v>
      </c>
      <c r="M39" s="1">
        <v>3</v>
      </c>
      <c r="N39" s="5">
        <v>3</v>
      </c>
      <c r="O39" s="6">
        <v>0</v>
      </c>
      <c r="P39" s="6">
        <v>0</v>
      </c>
      <c r="Q39" s="7" t="s">
        <v>393</v>
      </c>
      <c r="R39" s="51">
        <f>7-MONTH(Q39)</f>
        <v>4</v>
      </c>
      <c r="S39" s="8">
        <f>(N39+(N39*O39))-(H39+(H39*I39))</f>
        <v>0.33000000000000007</v>
      </c>
      <c r="T39" s="14"/>
      <c r="U39" s="90" t="s">
        <v>146</v>
      </c>
    </row>
    <row r="40" spans="1:21" ht="21" customHeight="1">
      <c r="A40" s="1">
        <f t="shared" si="0"/>
        <v>29</v>
      </c>
      <c r="B40" s="2" t="s">
        <v>216</v>
      </c>
      <c r="C40" s="3" t="s">
        <v>217</v>
      </c>
      <c r="D40" s="1">
        <v>3</v>
      </c>
      <c r="E40" s="4" t="s">
        <v>345</v>
      </c>
      <c r="F40" s="1" t="s">
        <v>374</v>
      </c>
      <c r="G40" s="1">
        <v>6</v>
      </c>
      <c r="H40" s="5">
        <v>3.99</v>
      </c>
      <c r="I40" s="6">
        <v>0</v>
      </c>
      <c r="J40" s="6">
        <v>0</v>
      </c>
      <c r="K40" s="7" t="s">
        <v>192</v>
      </c>
      <c r="L40" s="1" t="s">
        <v>374</v>
      </c>
      <c r="M40" s="1">
        <v>7</v>
      </c>
      <c r="N40" s="5">
        <v>4.32</v>
      </c>
      <c r="O40" s="6">
        <v>0</v>
      </c>
      <c r="P40" s="6">
        <v>0</v>
      </c>
      <c r="Q40" s="7" t="s">
        <v>395</v>
      </c>
      <c r="R40" s="51">
        <f>7-MONTH(Q40)</f>
        <v>3</v>
      </c>
      <c r="S40" s="8">
        <f>(N40+(N40*O40))-(H40+(H40*I40))</f>
        <v>0.33000000000000007</v>
      </c>
      <c r="T40" s="14"/>
      <c r="U40" s="90" t="s">
        <v>146</v>
      </c>
    </row>
    <row r="41" spans="1:21" ht="21" customHeight="1">
      <c r="A41" s="1">
        <f t="shared" si="0"/>
        <v>30</v>
      </c>
      <c r="B41" s="2" t="s">
        <v>90</v>
      </c>
      <c r="C41" s="21" t="s">
        <v>110</v>
      </c>
      <c r="D41" s="1">
        <v>3</v>
      </c>
      <c r="E41" s="4" t="s">
        <v>155</v>
      </c>
      <c r="F41" s="1" t="s">
        <v>374</v>
      </c>
      <c r="G41" s="1">
        <v>3</v>
      </c>
      <c r="H41" s="5">
        <v>3</v>
      </c>
      <c r="I41" s="6">
        <v>0</v>
      </c>
      <c r="J41" s="6">
        <v>0</v>
      </c>
      <c r="K41" s="7" t="s">
        <v>384</v>
      </c>
      <c r="L41" s="1" t="s">
        <v>374</v>
      </c>
      <c r="M41" s="1">
        <v>4</v>
      </c>
      <c r="N41" s="5">
        <v>3.33</v>
      </c>
      <c r="O41" s="6">
        <v>0</v>
      </c>
      <c r="P41" s="6">
        <v>0</v>
      </c>
      <c r="Q41" s="7" t="s">
        <v>393</v>
      </c>
      <c r="R41" s="51">
        <f>7-MONTH(Q41)</f>
        <v>4</v>
      </c>
      <c r="S41" s="8">
        <f>(N41+(N41*O41))-(H41+(H41*I41))</f>
        <v>0.33000000000000007</v>
      </c>
      <c r="T41" s="14"/>
      <c r="U41" s="90" t="s">
        <v>146</v>
      </c>
    </row>
    <row r="42" spans="1:21" ht="21" customHeight="1">
      <c r="A42" s="1">
        <f t="shared" si="0"/>
        <v>31</v>
      </c>
      <c r="B42" s="2" t="s">
        <v>215</v>
      </c>
      <c r="C42" s="21" t="s">
        <v>46</v>
      </c>
      <c r="D42" s="1">
        <v>3</v>
      </c>
      <c r="E42" s="4" t="s">
        <v>155</v>
      </c>
      <c r="F42" s="1" t="s">
        <v>374</v>
      </c>
      <c r="G42" s="1">
        <v>4</v>
      </c>
      <c r="H42" s="5">
        <v>3.33</v>
      </c>
      <c r="I42" s="6">
        <v>0</v>
      </c>
      <c r="J42" s="6">
        <v>0</v>
      </c>
      <c r="K42" s="7" t="s">
        <v>387</v>
      </c>
      <c r="L42" s="1" t="s">
        <v>374</v>
      </c>
      <c r="M42" s="1">
        <v>5</v>
      </c>
      <c r="N42" s="5">
        <v>3.66</v>
      </c>
      <c r="O42" s="6">
        <v>0</v>
      </c>
      <c r="P42" s="6">
        <v>0</v>
      </c>
      <c r="Q42" s="7" t="s">
        <v>393</v>
      </c>
      <c r="R42" s="51">
        <f>7-MONTH(Q42)</f>
        <v>4</v>
      </c>
      <c r="S42" s="8">
        <f>(N42+(N42*O42))-(H42+(H42*I42))</f>
        <v>0.33000000000000007</v>
      </c>
      <c r="T42" s="14" t="s">
        <v>13</v>
      </c>
      <c r="U42" s="90" t="s">
        <v>146</v>
      </c>
    </row>
    <row r="43" spans="1:21" ht="21" customHeight="1">
      <c r="A43" s="1">
        <f t="shared" si="0"/>
        <v>32</v>
      </c>
      <c r="B43" s="2" t="s">
        <v>154</v>
      </c>
      <c r="C43" s="21" t="s">
        <v>49</v>
      </c>
      <c r="D43" s="1">
        <v>3</v>
      </c>
      <c r="E43" s="4" t="s">
        <v>155</v>
      </c>
      <c r="F43" s="1" t="s">
        <v>374</v>
      </c>
      <c r="G43" s="1">
        <v>9</v>
      </c>
      <c r="H43" s="5">
        <v>4.98</v>
      </c>
      <c r="I43" s="6">
        <v>0.05</v>
      </c>
      <c r="J43" s="6">
        <v>0</v>
      </c>
      <c r="K43" s="7" t="s">
        <v>194</v>
      </c>
      <c r="L43" s="1" t="s">
        <v>374</v>
      </c>
      <c r="M43" s="1">
        <v>9</v>
      </c>
      <c r="N43" s="5">
        <v>4.98</v>
      </c>
      <c r="O43" s="6">
        <v>0.06</v>
      </c>
      <c r="P43" s="6">
        <v>0</v>
      </c>
      <c r="Q43" s="7" t="s">
        <v>392</v>
      </c>
      <c r="R43" s="51">
        <f>7-MONTH(Q43)</f>
        <v>6</v>
      </c>
      <c r="S43" s="8">
        <f>(N43+(N43*O43))-(H43+(H43*I43))</f>
        <v>0.04980000000000029</v>
      </c>
      <c r="T43" s="14"/>
      <c r="U43" s="90" t="s">
        <v>80</v>
      </c>
    </row>
    <row r="44" spans="1:21" ht="21" customHeight="1">
      <c r="A44" s="1">
        <f t="shared" si="0"/>
        <v>33</v>
      </c>
      <c r="B44" s="2" t="s">
        <v>42</v>
      </c>
      <c r="C44" s="3" t="s">
        <v>227</v>
      </c>
      <c r="D44" s="1">
        <v>3</v>
      </c>
      <c r="E44" s="4" t="s">
        <v>156</v>
      </c>
      <c r="F44" s="1" t="s">
        <v>34</v>
      </c>
      <c r="G44" s="1">
        <v>3</v>
      </c>
      <c r="H44" s="5">
        <v>3</v>
      </c>
      <c r="I44" s="6">
        <v>0</v>
      </c>
      <c r="J44" s="6">
        <v>0</v>
      </c>
      <c r="K44" s="7" t="s">
        <v>191</v>
      </c>
      <c r="L44" s="1" t="s">
        <v>34</v>
      </c>
      <c r="M44" s="1">
        <v>4</v>
      </c>
      <c r="N44" s="5">
        <v>3.33</v>
      </c>
      <c r="O44" s="6">
        <v>0</v>
      </c>
      <c r="P44" s="6">
        <v>0</v>
      </c>
      <c r="Q44" s="7" t="s">
        <v>392</v>
      </c>
      <c r="R44" s="51">
        <f>7-MONTH(Q44)</f>
        <v>6</v>
      </c>
      <c r="S44" s="8">
        <f>(N44+(N44*O44))-(H44+(H44*I44))</f>
        <v>0.33000000000000007</v>
      </c>
      <c r="T44" s="14"/>
      <c r="U44" s="90" t="s">
        <v>146</v>
      </c>
    </row>
    <row r="45" spans="1:21" ht="21" customHeight="1">
      <c r="A45" s="1">
        <f t="shared" si="0"/>
        <v>34</v>
      </c>
      <c r="B45" s="2" t="s">
        <v>226</v>
      </c>
      <c r="C45" s="3" t="s">
        <v>51</v>
      </c>
      <c r="D45" s="1">
        <v>3</v>
      </c>
      <c r="E45" s="4" t="s">
        <v>156</v>
      </c>
      <c r="F45" s="1" t="s">
        <v>35</v>
      </c>
      <c r="G45" s="1">
        <v>4</v>
      </c>
      <c r="H45" s="5">
        <v>3.33</v>
      </c>
      <c r="I45" s="6">
        <v>0</v>
      </c>
      <c r="J45" s="6">
        <v>0</v>
      </c>
      <c r="K45" s="7" t="s">
        <v>193</v>
      </c>
      <c r="L45" s="1" t="s">
        <v>35</v>
      </c>
      <c r="M45" s="1">
        <v>5</v>
      </c>
      <c r="N45" s="5">
        <v>3.66</v>
      </c>
      <c r="O45" s="6">
        <v>0</v>
      </c>
      <c r="P45" s="6">
        <v>0</v>
      </c>
      <c r="Q45" s="7" t="s">
        <v>396</v>
      </c>
      <c r="R45" s="51">
        <f>7-MONTH(Q45)</f>
        <v>1</v>
      </c>
      <c r="S45" s="8">
        <f>(N45+(N45*O45))-(H45+(H45*I45))</f>
        <v>0.33000000000000007</v>
      </c>
      <c r="T45" s="14"/>
      <c r="U45" s="90" t="s">
        <v>146</v>
      </c>
    </row>
    <row r="46" spans="1:21" ht="21" customHeight="1">
      <c r="A46" s="1">
        <f t="shared" si="0"/>
        <v>35</v>
      </c>
      <c r="B46" s="2" t="s">
        <v>228</v>
      </c>
      <c r="C46" s="21" t="s">
        <v>41</v>
      </c>
      <c r="D46" s="1">
        <v>4</v>
      </c>
      <c r="E46" s="4" t="s">
        <v>137</v>
      </c>
      <c r="F46" s="1" t="s">
        <v>374</v>
      </c>
      <c r="G46" s="1">
        <v>1</v>
      </c>
      <c r="H46" s="5">
        <v>2.34</v>
      </c>
      <c r="I46" s="6">
        <v>0</v>
      </c>
      <c r="J46" s="6">
        <v>0</v>
      </c>
      <c r="K46" s="7" t="s">
        <v>190</v>
      </c>
      <c r="L46" s="1" t="s">
        <v>374</v>
      </c>
      <c r="M46" s="1">
        <v>2</v>
      </c>
      <c r="N46" s="5">
        <v>2.67</v>
      </c>
      <c r="O46" s="6">
        <v>0</v>
      </c>
      <c r="P46" s="6">
        <v>0</v>
      </c>
      <c r="Q46" s="7" t="s">
        <v>394</v>
      </c>
      <c r="R46" s="51">
        <f>7-MONTH(Q46)</f>
        <v>5</v>
      </c>
      <c r="S46" s="8">
        <f>(N46+(N46*O46))-(H46+(H46*I46))</f>
        <v>0.33000000000000007</v>
      </c>
      <c r="T46" s="61"/>
      <c r="U46" s="90" t="s">
        <v>146</v>
      </c>
    </row>
    <row r="47" spans="1:21" ht="21" customHeight="1">
      <c r="A47" s="1">
        <f t="shared" si="0"/>
        <v>36</v>
      </c>
      <c r="B47" s="2" t="s">
        <v>232</v>
      </c>
      <c r="C47" s="3" t="s">
        <v>46</v>
      </c>
      <c r="D47" s="1">
        <v>4</v>
      </c>
      <c r="E47" s="4" t="s">
        <v>347</v>
      </c>
      <c r="F47" s="1" t="s">
        <v>374</v>
      </c>
      <c r="G47" s="1">
        <v>3</v>
      </c>
      <c r="H47" s="5">
        <v>3</v>
      </c>
      <c r="I47" s="6">
        <v>0</v>
      </c>
      <c r="J47" s="6">
        <v>0</v>
      </c>
      <c r="K47" s="7" t="s">
        <v>192</v>
      </c>
      <c r="L47" s="1" t="s">
        <v>374</v>
      </c>
      <c r="M47" s="1">
        <v>4</v>
      </c>
      <c r="N47" s="5">
        <v>3.33</v>
      </c>
      <c r="O47" s="6">
        <v>0</v>
      </c>
      <c r="P47" s="6">
        <v>0</v>
      </c>
      <c r="Q47" s="7" t="s">
        <v>395</v>
      </c>
      <c r="R47" s="51">
        <f>7-MONTH(Q47)</f>
        <v>3</v>
      </c>
      <c r="S47" s="8">
        <f>(N47+(N47*O47))-(H47+(H47*I47))</f>
        <v>0.33000000000000007</v>
      </c>
      <c r="T47" s="14"/>
      <c r="U47" s="90" t="s">
        <v>146</v>
      </c>
    </row>
    <row r="48" spans="1:21" ht="21" customHeight="1">
      <c r="A48" s="1">
        <f t="shared" si="0"/>
        <v>37</v>
      </c>
      <c r="B48" s="2" t="s">
        <v>233</v>
      </c>
      <c r="C48" s="21" t="s">
        <v>234</v>
      </c>
      <c r="D48" s="1">
        <v>4</v>
      </c>
      <c r="E48" s="4" t="s">
        <v>347</v>
      </c>
      <c r="F48" s="1" t="s">
        <v>374</v>
      </c>
      <c r="G48" s="1">
        <v>3</v>
      </c>
      <c r="H48" s="5">
        <v>3</v>
      </c>
      <c r="I48" s="6">
        <v>0</v>
      </c>
      <c r="J48" s="6">
        <v>0</v>
      </c>
      <c r="K48" s="7" t="s">
        <v>192</v>
      </c>
      <c r="L48" s="1" t="s">
        <v>374</v>
      </c>
      <c r="M48" s="1">
        <v>4</v>
      </c>
      <c r="N48" s="5">
        <v>3.33</v>
      </c>
      <c r="O48" s="6">
        <v>0</v>
      </c>
      <c r="P48" s="6">
        <v>0</v>
      </c>
      <c r="Q48" s="7" t="s">
        <v>395</v>
      </c>
      <c r="R48" s="51">
        <f>7-MONTH(Q48)</f>
        <v>3</v>
      </c>
      <c r="S48" s="8">
        <f>(N48+(N48*O48))-(H48+(H48*I48))</f>
        <v>0.33000000000000007</v>
      </c>
      <c r="T48" s="14"/>
      <c r="U48" s="90" t="s">
        <v>146</v>
      </c>
    </row>
    <row r="49" spans="1:21" ht="21" customHeight="1">
      <c r="A49" s="1">
        <f t="shared" si="0"/>
        <v>38</v>
      </c>
      <c r="B49" s="2" t="s">
        <v>236</v>
      </c>
      <c r="C49" s="21" t="s">
        <v>159</v>
      </c>
      <c r="D49" s="1">
        <v>4</v>
      </c>
      <c r="E49" s="4" t="s">
        <v>348</v>
      </c>
      <c r="F49" s="1" t="s">
        <v>374</v>
      </c>
      <c r="G49" s="1">
        <v>2</v>
      </c>
      <c r="H49" s="5">
        <v>2.67</v>
      </c>
      <c r="I49" s="6">
        <v>0</v>
      </c>
      <c r="J49" s="6">
        <v>0</v>
      </c>
      <c r="K49" s="7" t="s">
        <v>384</v>
      </c>
      <c r="L49" s="1" t="s">
        <v>374</v>
      </c>
      <c r="M49" s="1">
        <v>3</v>
      </c>
      <c r="N49" s="5">
        <v>3</v>
      </c>
      <c r="O49" s="6">
        <v>0</v>
      </c>
      <c r="P49" s="6">
        <v>0</v>
      </c>
      <c r="Q49" s="7" t="s">
        <v>393</v>
      </c>
      <c r="R49" s="51">
        <f>7-MONTH(Q49)</f>
        <v>4</v>
      </c>
      <c r="S49" s="8">
        <f>(N49+(N49*O49))-(H49+(H49*I49))</f>
        <v>0.33000000000000007</v>
      </c>
      <c r="T49" s="14"/>
      <c r="U49" s="90" t="s">
        <v>146</v>
      </c>
    </row>
    <row r="50" spans="1:21" ht="21" customHeight="1">
      <c r="A50" s="1">
        <f t="shared" si="0"/>
        <v>39</v>
      </c>
      <c r="B50" s="2" t="s">
        <v>235</v>
      </c>
      <c r="C50" s="3" t="s">
        <v>163</v>
      </c>
      <c r="D50" s="1">
        <v>4</v>
      </c>
      <c r="E50" s="4" t="s">
        <v>348</v>
      </c>
      <c r="F50" s="1" t="s">
        <v>374</v>
      </c>
      <c r="G50" s="1">
        <v>4</v>
      </c>
      <c r="H50" s="5">
        <v>3.33</v>
      </c>
      <c r="I50" s="6">
        <v>0</v>
      </c>
      <c r="J50" s="6">
        <v>0</v>
      </c>
      <c r="K50" s="7" t="s">
        <v>386</v>
      </c>
      <c r="L50" s="1" t="s">
        <v>374</v>
      </c>
      <c r="M50" s="1">
        <v>5</v>
      </c>
      <c r="N50" s="5">
        <v>3.66</v>
      </c>
      <c r="O50" s="6">
        <v>0</v>
      </c>
      <c r="P50" s="6">
        <v>0</v>
      </c>
      <c r="Q50" s="7" t="s">
        <v>397</v>
      </c>
      <c r="R50" s="51">
        <v>12</v>
      </c>
      <c r="S50" s="8">
        <f>(N50+(N50*O50))-(H50+(H50*I50))</f>
        <v>0.33000000000000007</v>
      </c>
      <c r="T50" s="14"/>
      <c r="U50" s="90" t="s">
        <v>146</v>
      </c>
    </row>
    <row r="51" spans="1:21" ht="21" customHeight="1">
      <c r="A51" s="1">
        <f t="shared" si="0"/>
        <v>40</v>
      </c>
      <c r="B51" s="2" t="s">
        <v>237</v>
      </c>
      <c r="C51" s="3" t="s">
        <v>55</v>
      </c>
      <c r="D51" s="1">
        <v>4</v>
      </c>
      <c r="E51" s="4" t="s">
        <v>349</v>
      </c>
      <c r="F51" s="1" t="s">
        <v>34</v>
      </c>
      <c r="G51" s="1">
        <v>1</v>
      </c>
      <c r="H51" s="5">
        <v>2.34</v>
      </c>
      <c r="I51" s="6">
        <v>0</v>
      </c>
      <c r="J51" s="6">
        <v>0</v>
      </c>
      <c r="K51" s="7" t="s">
        <v>190</v>
      </c>
      <c r="L51" s="1" t="s">
        <v>34</v>
      </c>
      <c r="M51" s="1">
        <v>2</v>
      </c>
      <c r="N51" s="5">
        <v>2.67</v>
      </c>
      <c r="O51" s="6">
        <v>0</v>
      </c>
      <c r="P51" s="6">
        <v>0</v>
      </c>
      <c r="Q51" s="7" t="s">
        <v>394</v>
      </c>
      <c r="R51" s="51">
        <f>7-MONTH(Q51)</f>
        <v>5</v>
      </c>
      <c r="S51" s="8">
        <f>(N51+(N51*O51))-(H51+(H51*I51))</f>
        <v>0.33000000000000007</v>
      </c>
      <c r="T51" s="14"/>
      <c r="U51" s="90" t="s">
        <v>146</v>
      </c>
    </row>
    <row r="52" spans="1:21" ht="21" customHeight="1">
      <c r="A52" s="1">
        <f t="shared" si="0"/>
        <v>41</v>
      </c>
      <c r="B52" s="2" t="s">
        <v>252</v>
      </c>
      <c r="C52" s="3" t="s">
        <v>172</v>
      </c>
      <c r="D52" s="1">
        <v>5</v>
      </c>
      <c r="E52" s="4" t="s">
        <v>350</v>
      </c>
      <c r="F52" s="1" t="s">
        <v>374</v>
      </c>
      <c r="G52" s="1">
        <v>5</v>
      </c>
      <c r="H52" s="5">
        <v>3.66</v>
      </c>
      <c r="I52" s="6">
        <v>0</v>
      </c>
      <c r="J52" s="6">
        <v>0</v>
      </c>
      <c r="K52" s="7" t="s">
        <v>386</v>
      </c>
      <c r="L52" s="1" t="s">
        <v>374</v>
      </c>
      <c r="M52" s="1">
        <v>6</v>
      </c>
      <c r="N52" s="5">
        <v>3.99</v>
      </c>
      <c r="O52" s="6">
        <v>0</v>
      </c>
      <c r="P52" s="6">
        <v>0</v>
      </c>
      <c r="Q52" s="7" t="s">
        <v>397</v>
      </c>
      <c r="R52" s="51">
        <f>7-MONTH(Q52)</f>
        <v>2</v>
      </c>
      <c r="S52" s="8">
        <f>(N52+(N52*O52))-(H52+(H52*I52))</f>
        <v>0.33000000000000007</v>
      </c>
      <c r="T52" s="14"/>
      <c r="U52" s="90" t="s">
        <v>146</v>
      </c>
    </row>
    <row r="53" spans="1:21" ht="21" customHeight="1">
      <c r="A53" s="1">
        <f t="shared" si="0"/>
        <v>42</v>
      </c>
      <c r="B53" s="2" t="s">
        <v>253</v>
      </c>
      <c r="C53" s="3" t="s">
        <v>88</v>
      </c>
      <c r="D53" s="1">
        <v>5</v>
      </c>
      <c r="E53" s="4" t="s">
        <v>350</v>
      </c>
      <c r="F53" s="1" t="s">
        <v>374</v>
      </c>
      <c r="G53" s="1">
        <v>5</v>
      </c>
      <c r="H53" s="5">
        <v>3.66</v>
      </c>
      <c r="I53" s="6">
        <v>0</v>
      </c>
      <c r="J53" s="6">
        <v>0</v>
      </c>
      <c r="K53" s="7" t="s">
        <v>386</v>
      </c>
      <c r="L53" s="1" t="s">
        <v>374</v>
      </c>
      <c r="M53" s="1">
        <v>6</v>
      </c>
      <c r="N53" s="5">
        <v>3.99</v>
      </c>
      <c r="O53" s="6">
        <v>0</v>
      </c>
      <c r="P53" s="6">
        <v>0</v>
      </c>
      <c r="Q53" s="7" t="s">
        <v>397</v>
      </c>
      <c r="R53" s="51">
        <f>7-MONTH(Q53)</f>
        <v>2</v>
      </c>
      <c r="S53" s="8">
        <f>(N53+(N53*O53))-(H53+(H53*I53))</f>
        <v>0.33000000000000007</v>
      </c>
      <c r="T53" s="14"/>
      <c r="U53" s="90" t="s">
        <v>146</v>
      </c>
    </row>
    <row r="54" spans="1:21" ht="21" customHeight="1">
      <c r="A54" s="1">
        <f t="shared" si="0"/>
        <v>43</v>
      </c>
      <c r="B54" s="2" t="s">
        <v>240</v>
      </c>
      <c r="C54" s="3" t="s">
        <v>115</v>
      </c>
      <c r="D54" s="1">
        <v>5</v>
      </c>
      <c r="E54" s="4" t="s">
        <v>60</v>
      </c>
      <c r="F54" s="1" t="s">
        <v>374</v>
      </c>
      <c r="G54" s="1">
        <v>2</v>
      </c>
      <c r="H54" s="5">
        <v>2.67</v>
      </c>
      <c r="I54" s="6">
        <v>0</v>
      </c>
      <c r="J54" s="6">
        <v>0</v>
      </c>
      <c r="K54" s="7" t="s">
        <v>384</v>
      </c>
      <c r="L54" s="1" t="s">
        <v>374</v>
      </c>
      <c r="M54" s="1">
        <v>3</v>
      </c>
      <c r="N54" s="5">
        <v>3</v>
      </c>
      <c r="O54" s="6">
        <v>0</v>
      </c>
      <c r="P54" s="6">
        <v>0</v>
      </c>
      <c r="Q54" s="7" t="s">
        <v>393</v>
      </c>
      <c r="R54" s="51">
        <f>7-MONTH(Q54)</f>
        <v>4</v>
      </c>
      <c r="S54" s="8">
        <f>(N54+(N54*O54))-(H54+(H54*I54))</f>
        <v>0.33000000000000007</v>
      </c>
      <c r="T54" s="14"/>
      <c r="U54" s="90" t="s">
        <v>146</v>
      </c>
    </row>
    <row r="55" spans="1:21" ht="21" customHeight="1">
      <c r="A55" s="1">
        <f t="shared" si="0"/>
        <v>44</v>
      </c>
      <c r="B55" s="2" t="s">
        <v>238</v>
      </c>
      <c r="C55" s="21" t="s">
        <v>239</v>
      </c>
      <c r="D55" s="1">
        <v>5</v>
      </c>
      <c r="E55" s="4" t="s">
        <v>60</v>
      </c>
      <c r="F55" s="1" t="s">
        <v>374</v>
      </c>
      <c r="G55" s="1">
        <v>4</v>
      </c>
      <c r="H55" s="5">
        <v>3.33</v>
      </c>
      <c r="I55" s="6">
        <v>0</v>
      </c>
      <c r="J55" s="6">
        <v>0</v>
      </c>
      <c r="K55" s="7" t="s">
        <v>384</v>
      </c>
      <c r="L55" s="1" t="s">
        <v>374</v>
      </c>
      <c r="M55" s="1">
        <v>5</v>
      </c>
      <c r="N55" s="5">
        <v>3.66</v>
      </c>
      <c r="O55" s="6">
        <v>0</v>
      </c>
      <c r="P55" s="6">
        <v>0</v>
      </c>
      <c r="Q55" s="7" t="s">
        <v>393</v>
      </c>
      <c r="R55" s="51">
        <f>7-MONTH(Q55)</f>
        <v>4</v>
      </c>
      <c r="S55" s="8">
        <f>(N55+(N55*O55))-(H55+(H55*I55))</f>
        <v>0.33000000000000007</v>
      </c>
      <c r="T55" s="14"/>
      <c r="U55" s="90" t="s">
        <v>146</v>
      </c>
    </row>
    <row r="56" spans="1:21" ht="21" customHeight="1">
      <c r="A56" s="1">
        <f t="shared" si="0"/>
        <v>45</v>
      </c>
      <c r="B56" s="2" t="s">
        <v>132</v>
      </c>
      <c r="C56" s="3" t="s">
        <v>85</v>
      </c>
      <c r="D56" s="1">
        <v>5</v>
      </c>
      <c r="E56" s="4" t="s">
        <v>111</v>
      </c>
      <c r="F56" s="1" t="s">
        <v>374</v>
      </c>
      <c r="G56" s="1">
        <v>1</v>
      </c>
      <c r="H56" s="5">
        <v>2.34</v>
      </c>
      <c r="I56" s="6">
        <v>0</v>
      </c>
      <c r="J56" s="6">
        <v>0</v>
      </c>
      <c r="K56" s="7" t="s">
        <v>191</v>
      </c>
      <c r="L56" s="1" t="s">
        <v>374</v>
      </c>
      <c r="M56" s="1">
        <v>2</v>
      </c>
      <c r="N56" s="5">
        <v>2.67</v>
      </c>
      <c r="O56" s="6">
        <v>0</v>
      </c>
      <c r="P56" s="6">
        <v>0</v>
      </c>
      <c r="Q56" s="7" t="s">
        <v>392</v>
      </c>
      <c r="R56" s="51">
        <f>7-MONTH(Q56)</f>
        <v>6</v>
      </c>
      <c r="S56" s="8">
        <f>(N56+(N56*O56))-(H56+(H56*I56))</f>
        <v>0.33000000000000007</v>
      </c>
      <c r="T56" s="14"/>
      <c r="U56" s="90" t="s">
        <v>146</v>
      </c>
    </row>
    <row r="57" spans="1:21" ht="21" customHeight="1">
      <c r="A57" s="1">
        <f t="shared" si="0"/>
        <v>46</v>
      </c>
      <c r="B57" s="2" t="s">
        <v>165</v>
      </c>
      <c r="C57" s="3" t="s">
        <v>130</v>
      </c>
      <c r="D57" s="1">
        <v>5</v>
      </c>
      <c r="E57" s="4" t="s">
        <v>111</v>
      </c>
      <c r="F57" s="1" t="s">
        <v>374</v>
      </c>
      <c r="G57" s="1">
        <v>1</v>
      </c>
      <c r="H57" s="5">
        <v>2.34</v>
      </c>
      <c r="I57" s="6">
        <v>0</v>
      </c>
      <c r="J57" s="6">
        <v>0</v>
      </c>
      <c r="K57" s="7" t="s">
        <v>191</v>
      </c>
      <c r="L57" s="1" t="s">
        <v>374</v>
      </c>
      <c r="M57" s="1">
        <v>2</v>
      </c>
      <c r="N57" s="5">
        <v>2.67</v>
      </c>
      <c r="O57" s="6">
        <v>0</v>
      </c>
      <c r="P57" s="6">
        <v>0</v>
      </c>
      <c r="Q57" s="7" t="s">
        <v>392</v>
      </c>
      <c r="R57" s="51">
        <f>7-MONTH(Q57)</f>
        <v>6</v>
      </c>
      <c r="S57" s="8">
        <f>(N57+(N57*O57))-(H57+(H57*I57))</f>
        <v>0.33000000000000007</v>
      </c>
      <c r="T57" s="14"/>
      <c r="U57" s="90" t="s">
        <v>146</v>
      </c>
    </row>
    <row r="58" spans="1:21" ht="21" customHeight="1">
      <c r="A58" s="1">
        <f t="shared" si="0"/>
        <v>47</v>
      </c>
      <c r="B58" s="2" t="s">
        <v>244</v>
      </c>
      <c r="C58" s="3" t="s">
        <v>40</v>
      </c>
      <c r="D58" s="1">
        <v>5</v>
      </c>
      <c r="E58" s="4" t="s">
        <v>111</v>
      </c>
      <c r="F58" s="1" t="s">
        <v>374</v>
      </c>
      <c r="G58" s="1">
        <v>2</v>
      </c>
      <c r="H58" s="5">
        <v>2.67</v>
      </c>
      <c r="I58" s="6">
        <v>0</v>
      </c>
      <c r="J58" s="6">
        <v>0</v>
      </c>
      <c r="K58" s="7" t="s">
        <v>384</v>
      </c>
      <c r="L58" s="1" t="s">
        <v>374</v>
      </c>
      <c r="M58" s="1">
        <v>3</v>
      </c>
      <c r="N58" s="5">
        <v>3</v>
      </c>
      <c r="O58" s="6">
        <v>0</v>
      </c>
      <c r="P58" s="6">
        <v>0</v>
      </c>
      <c r="Q58" s="7" t="s">
        <v>393</v>
      </c>
      <c r="R58" s="51">
        <f>7-MONTH(Q58)</f>
        <v>4</v>
      </c>
      <c r="S58" s="8">
        <f>(N58+(N58*O58))-(H58+(H58*I58))</f>
        <v>0.33000000000000007</v>
      </c>
      <c r="T58" s="14"/>
      <c r="U58" s="90" t="s">
        <v>146</v>
      </c>
    </row>
    <row r="59" spans="1:21" ht="21" customHeight="1">
      <c r="A59" s="1">
        <f t="shared" si="0"/>
        <v>48</v>
      </c>
      <c r="B59" s="2" t="s">
        <v>45</v>
      </c>
      <c r="C59" s="3" t="s">
        <v>245</v>
      </c>
      <c r="D59" s="1">
        <v>5</v>
      </c>
      <c r="E59" s="4" t="s">
        <v>111</v>
      </c>
      <c r="F59" s="1" t="s">
        <v>374</v>
      </c>
      <c r="G59" s="1">
        <v>2</v>
      </c>
      <c r="H59" s="5">
        <v>2.67</v>
      </c>
      <c r="I59" s="6">
        <v>0</v>
      </c>
      <c r="J59" s="6">
        <v>0</v>
      </c>
      <c r="K59" s="7" t="s">
        <v>386</v>
      </c>
      <c r="L59" s="1" t="s">
        <v>374</v>
      </c>
      <c r="M59" s="1">
        <v>3</v>
      </c>
      <c r="N59" s="5">
        <v>3</v>
      </c>
      <c r="O59" s="6">
        <v>0</v>
      </c>
      <c r="P59" s="6">
        <v>0</v>
      </c>
      <c r="Q59" s="7" t="s">
        <v>397</v>
      </c>
      <c r="R59" s="51">
        <f>7-MONTH(Q59)</f>
        <v>2</v>
      </c>
      <c r="S59" s="8">
        <f>(N59+(N59*O59))-(H59+(H59*I59))</f>
        <v>0.33000000000000007</v>
      </c>
      <c r="T59" s="14"/>
      <c r="U59" s="90" t="s">
        <v>146</v>
      </c>
    </row>
    <row r="60" spans="1:21" ht="21" customHeight="1">
      <c r="A60" s="1">
        <f t="shared" si="0"/>
        <v>49</v>
      </c>
      <c r="B60" s="2" t="s">
        <v>246</v>
      </c>
      <c r="C60" s="3" t="s">
        <v>247</v>
      </c>
      <c r="D60" s="1">
        <v>5</v>
      </c>
      <c r="E60" s="4" t="s">
        <v>118</v>
      </c>
      <c r="F60" s="1" t="s">
        <v>36</v>
      </c>
      <c r="G60" s="1">
        <v>2</v>
      </c>
      <c r="H60" s="5">
        <v>4.74</v>
      </c>
      <c r="I60" s="6">
        <v>0</v>
      </c>
      <c r="J60" s="6">
        <v>0</v>
      </c>
      <c r="K60" s="7" t="s">
        <v>193</v>
      </c>
      <c r="L60" s="1" t="s">
        <v>36</v>
      </c>
      <c r="M60" s="1">
        <v>3</v>
      </c>
      <c r="N60" s="5">
        <v>5.08</v>
      </c>
      <c r="O60" s="6">
        <v>0</v>
      </c>
      <c r="P60" s="6">
        <v>0</v>
      </c>
      <c r="Q60" s="7" t="s">
        <v>396</v>
      </c>
      <c r="R60" s="51">
        <f>7-MONTH(Q60)</f>
        <v>1</v>
      </c>
      <c r="S60" s="8">
        <f>(N60+(N60*O60))-(H60+(H60*I60))</f>
        <v>0.33999999999999986</v>
      </c>
      <c r="T60" s="14"/>
      <c r="U60" s="90" t="s">
        <v>146</v>
      </c>
    </row>
    <row r="61" spans="1:21" ht="21" customHeight="1">
      <c r="A61" s="1">
        <f t="shared" si="0"/>
        <v>50</v>
      </c>
      <c r="B61" s="2" t="s">
        <v>249</v>
      </c>
      <c r="C61" s="3" t="s">
        <v>110</v>
      </c>
      <c r="D61" s="1">
        <v>5</v>
      </c>
      <c r="E61" s="4" t="s">
        <v>118</v>
      </c>
      <c r="F61" s="1" t="s">
        <v>374</v>
      </c>
      <c r="G61" s="1">
        <v>1</v>
      </c>
      <c r="H61" s="5">
        <v>2.34</v>
      </c>
      <c r="I61" s="6">
        <v>0</v>
      </c>
      <c r="J61" s="6">
        <v>0</v>
      </c>
      <c r="K61" s="7" t="s">
        <v>191</v>
      </c>
      <c r="L61" s="1" t="s">
        <v>374</v>
      </c>
      <c r="M61" s="1">
        <v>2</v>
      </c>
      <c r="N61" s="5">
        <v>2.67</v>
      </c>
      <c r="O61" s="6">
        <v>0</v>
      </c>
      <c r="P61" s="6">
        <v>0</v>
      </c>
      <c r="Q61" s="7" t="s">
        <v>392</v>
      </c>
      <c r="R61" s="51">
        <f>7-MONTH(Q61)</f>
        <v>6</v>
      </c>
      <c r="S61" s="8">
        <f>(N61+(N61*O61))-(H61+(H61*I61))</f>
        <v>0.33000000000000007</v>
      </c>
      <c r="T61" s="14"/>
      <c r="U61" s="90" t="s">
        <v>146</v>
      </c>
    </row>
    <row r="62" spans="1:21" ht="21" customHeight="1">
      <c r="A62" s="1">
        <f t="shared" si="0"/>
        <v>51</v>
      </c>
      <c r="B62" s="2" t="s">
        <v>171</v>
      </c>
      <c r="C62" s="21" t="s">
        <v>242</v>
      </c>
      <c r="D62" s="1">
        <v>5</v>
      </c>
      <c r="E62" s="4" t="s">
        <v>118</v>
      </c>
      <c r="F62" s="1" t="s">
        <v>374</v>
      </c>
      <c r="G62" s="1">
        <v>1</v>
      </c>
      <c r="H62" s="5">
        <v>2.34</v>
      </c>
      <c r="I62" s="6">
        <v>0</v>
      </c>
      <c r="J62" s="6">
        <v>0</v>
      </c>
      <c r="K62" s="7" t="s">
        <v>191</v>
      </c>
      <c r="L62" s="1" t="s">
        <v>374</v>
      </c>
      <c r="M62" s="1">
        <v>2</v>
      </c>
      <c r="N62" s="5">
        <v>2.67</v>
      </c>
      <c r="O62" s="6">
        <v>0</v>
      </c>
      <c r="P62" s="6">
        <v>0</v>
      </c>
      <c r="Q62" s="7" t="s">
        <v>392</v>
      </c>
      <c r="R62" s="51">
        <f>7-MONTH(Q62)</f>
        <v>6</v>
      </c>
      <c r="S62" s="8">
        <f>(N62+(N62*O62))-(H62+(H62*I62))</f>
        <v>0.33000000000000007</v>
      </c>
      <c r="T62" s="14"/>
      <c r="U62" s="90" t="s">
        <v>146</v>
      </c>
    </row>
    <row r="63" spans="1:21" ht="21" customHeight="1">
      <c r="A63" s="1">
        <f t="shared" si="0"/>
        <v>52</v>
      </c>
      <c r="B63" s="2" t="s">
        <v>248</v>
      </c>
      <c r="C63" s="3" t="s">
        <v>99</v>
      </c>
      <c r="D63" s="1">
        <v>5</v>
      </c>
      <c r="E63" s="4" t="s">
        <v>118</v>
      </c>
      <c r="F63" s="1" t="s">
        <v>374</v>
      </c>
      <c r="G63" s="1">
        <v>2</v>
      </c>
      <c r="H63" s="5">
        <v>2.67</v>
      </c>
      <c r="I63" s="6">
        <v>0</v>
      </c>
      <c r="J63" s="6">
        <v>0</v>
      </c>
      <c r="K63" s="7" t="s">
        <v>384</v>
      </c>
      <c r="L63" s="1" t="s">
        <v>374</v>
      </c>
      <c r="M63" s="1">
        <v>3</v>
      </c>
      <c r="N63" s="5">
        <v>3</v>
      </c>
      <c r="O63" s="6">
        <v>0</v>
      </c>
      <c r="P63" s="6">
        <v>0</v>
      </c>
      <c r="Q63" s="7" t="s">
        <v>393</v>
      </c>
      <c r="R63" s="51">
        <f>7-MONTH(Q63)</f>
        <v>4</v>
      </c>
      <c r="S63" s="8">
        <f>(N63+(N63*O63))-(H63+(H63*I63))</f>
        <v>0.33000000000000007</v>
      </c>
      <c r="T63" s="14"/>
      <c r="U63" s="90" t="s">
        <v>146</v>
      </c>
    </row>
    <row r="64" spans="1:21" ht="21" customHeight="1">
      <c r="A64" s="1">
        <f t="shared" si="0"/>
        <v>53</v>
      </c>
      <c r="B64" s="2" t="s">
        <v>241</v>
      </c>
      <c r="C64" s="3" t="s">
        <v>242</v>
      </c>
      <c r="D64" s="1">
        <v>5</v>
      </c>
      <c r="E64" s="4" t="s">
        <v>78</v>
      </c>
      <c r="F64" s="1" t="s">
        <v>374</v>
      </c>
      <c r="G64" s="1">
        <v>5</v>
      </c>
      <c r="H64" s="5">
        <v>3.66</v>
      </c>
      <c r="I64" s="6">
        <v>0</v>
      </c>
      <c r="J64" s="6">
        <v>0</v>
      </c>
      <c r="K64" s="7" t="s">
        <v>386</v>
      </c>
      <c r="L64" s="1" t="s">
        <v>374</v>
      </c>
      <c r="M64" s="1">
        <v>6</v>
      </c>
      <c r="N64" s="5">
        <v>3.99</v>
      </c>
      <c r="O64" s="6">
        <v>0</v>
      </c>
      <c r="P64" s="6">
        <v>0</v>
      </c>
      <c r="Q64" s="7" t="s">
        <v>397</v>
      </c>
      <c r="R64" s="51">
        <f>7-MONTH(Q64)</f>
        <v>2</v>
      </c>
      <c r="S64" s="8">
        <f>(N64+(N64*O64))-(H64+(H64*I64))</f>
        <v>0.33000000000000007</v>
      </c>
      <c r="T64" s="61"/>
      <c r="U64" s="90" t="s">
        <v>146</v>
      </c>
    </row>
    <row r="65" spans="1:21" ht="21" customHeight="1">
      <c r="A65" s="1">
        <f t="shared" si="0"/>
        <v>54</v>
      </c>
      <c r="B65" s="2" t="s">
        <v>243</v>
      </c>
      <c r="C65" s="3" t="s">
        <v>56</v>
      </c>
      <c r="D65" s="1">
        <v>5</v>
      </c>
      <c r="E65" s="4" t="s">
        <v>78</v>
      </c>
      <c r="F65" s="1" t="s">
        <v>374</v>
      </c>
      <c r="G65" s="1">
        <v>5</v>
      </c>
      <c r="H65" s="5">
        <v>3.66</v>
      </c>
      <c r="I65" s="6">
        <v>0</v>
      </c>
      <c r="J65" s="6">
        <v>0</v>
      </c>
      <c r="K65" s="7" t="s">
        <v>386</v>
      </c>
      <c r="L65" s="1" t="s">
        <v>374</v>
      </c>
      <c r="M65" s="1">
        <v>6</v>
      </c>
      <c r="N65" s="5">
        <v>3.99</v>
      </c>
      <c r="O65" s="6">
        <v>0</v>
      </c>
      <c r="P65" s="6">
        <v>0</v>
      </c>
      <c r="Q65" s="7" t="s">
        <v>397</v>
      </c>
      <c r="R65" s="51">
        <f>7-MONTH(Q65)</f>
        <v>2</v>
      </c>
      <c r="S65" s="8">
        <f>(N65+(N65*O65))-(H65+(H65*I65))</f>
        <v>0.33000000000000007</v>
      </c>
      <c r="T65" s="14"/>
      <c r="U65" s="90" t="s">
        <v>146</v>
      </c>
    </row>
    <row r="66" spans="1:21" ht="21" customHeight="1">
      <c r="A66" s="1">
        <f t="shared" si="0"/>
        <v>55</v>
      </c>
      <c r="B66" s="2" t="s">
        <v>54</v>
      </c>
      <c r="C66" s="3" t="s">
        <v>160</v>
      </c>
      <c r="D66" s="1">
        <v>6</v>
      </c>
      <c r="E66" s="22" t="s">
        <v>351</v>
      </c>
      <c r="F66" s="1" t="s">
        <v>374</v>
      </c>
      <c r="G66" s="1">
        <v>4</v>
      </c>
      <c r="H66" s="5">
        <v>3.33</v>
      </c>
      <c r="I66" s="6">
        <v>0</v>
      </c>
      <c r="J66" s="6">
        <v>0</v>
      </c>
      <c r="K66" s="7" t="s">
        <v>384</v>
      </c>
      <c r="L66" s="1" t="s">
        <v>374</v>
      </c>
      <c r="M66" s="1">
        <v>5</v>
      </c>
      <c r="N66" s="5">
        <v>3.66</v>
      </c>
      <c r="O66" s="6">
        <v>0</v>
      </c>
      <c r="P66" s="6">
        <v>0</v>
      </c>
      <c r="Q66" s="7" t="s">
        <v>393</v>
      </c>
      <c r="R66" s="51">
        <f>7-MONTH(Q66)</f>
        <v>4</v>
      </c>
      <c r="S66" s="8">
        <f>(N66+(N66*O66))-(H66+(H66*I66))</f>
        <v>0.33000000000000007</v>
      </c>
      <c r="T66" s="14"/>
      <c r="U66" s="90" t="s">
        <v>146</v>
      </c>
    </row>
    <row r="67" spans="1:21" ht="21" customHeight="1">
      <c r="A67" s="1">
        <f t="shared" si="0"/>
        <v>56</v>
      </c>
      <c r="B67" s="2" t="s">
        <v>54</v>
      </c>
      <c r="C67" s="3" t="s">
        <v>39</v>
      </c>
      <c r="D67" s="1">
        <v>6</v>
      </c>
      <c r="E67" s="4" t="s">
        <v>351</v>
      </c>
      <c r="F67" s="1" t="s">
        <v>374</v>
      </c>
      <c r="G67" s="1">
        <v>6</v>
      </c>
      <c r="H67" s="5">
        <v>3.99</v>
      </c>
      <c r="I67" s="6">
        <v>0</v>
      </c>
      <c r="J67" s="6">
        <v>0</v>
      </c>
      <c r="K67" s="7" t="s">
        <v>386</v>
      </c>
      <c r="L67" s="1" t="s">
        <v>374</v>
      </c>
      <c r="M67" s="1">
        <v>7</v>
      </c>
      <c r="N67" s="5">
        <v>4.32</v>
      </c>
      <c r="O67" s="6">
        <v>0</v>
      </c>
      <c r="P67" s="6">
        <v>0</v>
      </c>
      <c r="Q67" s="7" t="s">
        <v>397</v>
      </c>
      <c r="R67" s="51">
        <f>7-MONTH(Q67)</f>
        <v>2</v>
      </c>
      <c r="S67" s="8">
        <f>(N67+(N67*O67))-(H67+(H67*I67))</f>
        <v>0.33000000000000007</v>
      </c>
      <c r="T67" s="14"/>
      <c r="U67" s="90" t="s">
        <v>146</v>
      </c>
    </row>
    <row r="68" spans="1:21" ht="21" customHeight="1">
      <c r="A68" s="1">
        <f t="shared" si="0"/>
        <v>57</v>
      </c>
      <c r="B68" s="2" t="s">
        <v>254</v>
      </c>
      <c r="C68" s="3" t="s">
        <v>109</v>
      </c>
      <c r="D68" s="1">
        <v>6</v>
      </c>
      <c r="E68" s="4" t="s">
        <v>352</v>
      </c>
      <c r="F68" s="1" t="s">
        <v>376</v>
      </c>
      <c r="G68" s="1">
        <v>2</v>
      </c>
      <c r="H68" s="5">
        <v>4.74</v>
      </c>
      <c r="I68" s="6">
        <v>0</v>
      </c>
      <c r="J68" s="6">
        <v>0</v>
      </c>
      <c r="K68" s="7" t="s">
        <v>384</v>
      </c>
      <c r="L68" s="1" t="s">
        <v>376</v>
      </c>
      <c r="M68" s="1">
        <v>3</v>
      </c>
      <c r="N68" s="5">
        <v>5.08</v>
      </c>
      <c r="O68" s="6">
        <v>0</v>
      </c>
      <c r="P68" s="6">
        <v>0</v>
      </c>
      <c r="Q68" s="7" t="s">
        <v>393</v>
      </c>
      <c r="R68" s="51">
        <f>7-MONTH(Q68)</f>
        <v>4</v>
      </c>
      <c r="S68" s="8">
        <f>(N68+(N68*O68))-(H68+(H68*I68))</f>
        <v>0.33999999999999986</v>
      </c>
      <c r="T68" s="14"/>
      <c r="U68" s="90" t="s">
        <v>146</v>
      </c>
    </row>
    <row r="69" spans="1:21" ht="21" customHeight="1">
      <c r="A69" s="1">
        <f t="shared" si="0"/>
        <v>58</v>
      </c>
      <c r="B69" s="2" t="s">
        <v>117</v>
      </c>
      <c r="C69" s="3" t="s">
        <v>55</v>
      </c>
      <c r="D69" s="1">
        <v>6</v>
      </c>
      <c r="E69" s="4" t="s">
        <v>112</v>
      </c>
      <c r="F69" s="1" t="s">
        <v>374</v>
      </c>
      <c r="G69" s="1">
        <v>2</v>
      </c>
      <c r="H69" s="5">
        <v>2.67</v>
      </c>
      <c r="I69" s="6">
        <v>0</v>
      </c>
      <c r="J69" s="6">
        <v>0</v>
      </c>
      <c r="K69" s="7" t="s">
        <v>384</v>
      </c>
      <c r="L69" s="1" t="s">
        <v>374</v>
      </c>
      <c r="M69" s="1">
        <v>3</v>
      </c>
      <c r="N69" s="5">
        <v>3</v>
      </c>
      <c r="O69" s="6">
        <v>0</v>
      </c>
      <c r="P69" s="6">
        <v>0</v>
      </c>
      <c r="Q69" s="7" t="s">
        <v>393</v>
      </c>
      <c r="R69" s="51">
        <f>7-MONTH(Q69)</f>
        <v>4</v>
      </c>
      <c r="S69" s="8">
        <f>(N69+(N69*O69))-(H69+(H69*I69))</f>
        <v>0.33000000000000007</v>
      </c>
      <c r="T69" s="14"/>
      <c r="U69" s="90" t="s">
        <v>146</v>
      </c>
    </row>
    <row r="70" spans="1:21" ht="21" customHeight="1">
      <c r="A70" s="1">
        <f t="shared" si="0"/>
        <v>59</v>
      </c>
      <c r="B70" s="2" t="s">
        <v>228</v>
      </c>
      <c r="C70" s="21" t="s">
        <v>106</v>
      </c>
      <c r="D70" s="1">
        <v>7</v>
      </c>
      <c r="E70" s="4" t="s">
        <v>119</v>
      </c>
      <c r="F70" s="1" t="s">
        <v>376</v>
      </c>
      <c r="G70" s="1">
        <v>4</v>
      </c>
      <c r="H70" s="5">
        <v>5.42</v>
      </c>
      <c r="I70" s="6">
        <v>0</v>
      </c>
      <c r="J70" s="6">
        <v>0</v>
      </c>
      <c r="K70" s="7" t="s">
        <v>384</v>
      </c>
      <c r="L70" s="1" t="s">
        <v>376</v>
      </c>
      <c r="M70" s="1">
        <v>5</v>
      </c>
      <c r="N70" s="5">
        <v>5.76</v>
      </c>
      <c r="O70" s="6">
        <v>0</v>
      </c>
      <c r="P70" s="6">
        <v>0</v>
      </c>
      <c r="Q70" s="7" t="s">
        <v>393</v>
      </c>
      <c r="R70" s="51">
        <f>7-MONTH(Q70)</f>
        <v>4</v>
      </c>
      <c r="S70" s="8">
        <f>(N70+(N70*O70))-(H70+(H70*I70))</f>
        <v>0.33999999999999986</v>
      </c>
      <c r="T70" s="14"/>
      <c r="U70" s="90" t="s">
        <v>146</v>
      </c>
    </row>
    <row r="71" spans="1:21" ht="21" customHeight="1">
      <c r="A71" s="1">
        <f t="shared" si="0"/>
        <v>60</v>
      </c>
      <c r="B71" s="2" t="s">
        <v>258</v>
      </c>
      <c r="C71" s="3" t="s">
        <v>162</v>
      </c>
      <c r="D71" s="1">
        <v>7</v>
      </c>
      <c r="E71" s="4" t="s">
        <v>119</v>
      </c>
      <c r="F71" s="1" t="s">
        <v>374</v>
      </c>
      <c r="G71" s="1">
        <v>1</v>
      </c>
      <c r="H71" s="5">
        <v>2.34</v>
      </c>
      <c r="I71" s="6">
        <v>0</v>
      </c>
      <c r="J71" s="6">
        <v>0</v>
      </c>
      <c r="K71" s="7" t="s">
        <v>191</v>
      </c>
      <c r="L71" s="1" t="s">
        <v>374</v>
      </c>
      <c r="M71" s="1">
        <v>2</v>
      </c>
      <c r="N71" s="5">
        <v>2.67</v>
      </c>
      <c r="O71" s="6">
        <v>0</v>
      </c>
      <c r="P71" s="6">
        <v>0</v>
      </c>
      <c r="Q71" s="7" t="s">
        <v>392</v>
      </c>
      <c r="R71" s="51">
        <f>7-MONTH(Q71)</f>
        <v>6</v>
      </c>
      <c r="S71" s="8">
        <f>(N71+(N71*O71))-(H71+(H71*I71))</f>
        <v>0.33000000000000007</v>
      </c>
      <c r="T71" s="14"/>
      <c r="U71" s="90" t="s">
        <v>146</v>
      </c>
    </row>
    <row r="72" spans="1:21" ht="21" customHeight="1">
      <c r="A72" s="1">
        <f t="shared" si="0"/>
        <v>61</v>
      </c>
      <c r="B72" s="2" t="s">
        <v>259</v>
      </c>
      <c r="C72" s="21" t="s">
        <v>41</v>
      </c>
      <c r="D72" s="1">
        <v>7</v>
      </c>
      <c r="E72" s="4" t="s">
        <v>119</v>
      </c>
      <c r="F72" s="1" t="s">
        <v>374</v>
      </c>
      <c r="G72" s="1">
        <v>1</v>
      </c>
      <c r="H72" s="5">
        <v>2.34</v>
      </c>
      <c r="I72" s="6">
        <v>0</v>
      </c>
      <c r="J72" s="6">
        <v>0</v>
      </c>
      <c r="K72" s="7" t="s">
        <v>191</v>
      </c>
      <c r="L72" s="1" t="s">
        <v>374</v>
      </c>
      <c r="M72" s="1">
        <v>2</v>
      </c>
      <c r="N72" s="5">
        <v>2.67</v>
      </c>
      <c r="O72" s="6">
        <v>0</v>
      </c>
      <c r="P72" s="6">
        <v>0</v>
      </c>
      <c r="Q72" s="7" t="s">
        <v>392</v>
      </c>
      <c r="R72" s="51">
        <f>7-MONTH(Q72)</f>
        <v>6</v>
      </c>
      <c r="S72" s="8">
        <f>(N72+(N72*O72))-(H72+(H72*I72))</f>
        <v>0.33000000000000007</v>
      </c>
      <c r="T72" s="14"/>
      <c r="U72" s="90" t="s">
        <v>146</v>
      </c>
    </row>
    <row r="73" spans="1:21" ht="21" customHeight="1">
      <c r="A73" s="1">
        <f t="shared" si="0"/>
        <v>62</v>
      </c>
      <c r="B73" s="2" t="s">
        <v>257</v>
      </c>
      <c r="C73" s="3" t="s">
        <v>134</v>
      </c>
      <c r="D73" s="1">
        <v>7</v>
      </c>
      <c r="E73" s="22" t="s">
        <v>119</v>
      </c>
      <c r="F73" s="1" t="s">
        <v>374</v>
      </c>
      <c r="G73" s="1">
        <v>2</v>
      </c>
      <c r="H73" s="5">
        <v>2.67</v>
      </c>
      <c r="I73" s="6">
        <v>0</v>
      </c>
      <c r="J73" s="6">
        <v>0</v>
      </c>
      <c r="K73" s="7" t="s">
        <v>190</v>
      </c>
      <c r="L73" s="1" t="s">
        <v>374</v>
      </c>
      <c r="M73" s="1">
        <v>3</v>
      </c>
      <c r="N73" s="5">
        <v>3</v>
      </c>
      <c r="O73" s="6">
        <v>0</v>
      </c>
      <c r="P73" s="6">
        <v>0</v>
      </c>
      <c r="Q73" s="7" t="s">
        <v>394</v>
      </c>
      <c r="R73" s="51">
        <f>7-MONTH(Q73)</f>
        <v>5</v>
      </c>
      <c r="S73" s="8">
        <f>(N73+(N73*O73))-(H73+(H73*I73))</f>
        <v>0.33000000000000007</v>
      </c>
      <c r="T73" s="14"/>
      <c r="U73" s="90" t="s">
        <v>146</v>
      </c>
    </row>
    <row r="74" spans="1:21" ht="21" customHeight="1">
      <c r="A74" s="1">
        <f t="shared" si="0"/>
        <v>63</v>
      </c>
      <c r="B74" s="2" t="s">
        <v>260</v>
      </c>
      <c r="C74" s="3" t="s">
        <v>104</v>
      </c>
      <c r="D74" s="1">
        <v>7</v>
      </c>
      <c r="E74" s="22" t="s">
        <v>353</v>
      </c>
      <c r="F74" s="1" t="s">
        <v>374</v>
      </c>
      <c r="G74" s="1">
        <v>1</v>
      </c>
      <c r="H74" s="5">
        <v>2.34</v>
      </c>
      <c r="I74" s="6">
        <v>0</v>
      </c>
      <c r="J74" s="6">
        <v>0</v>
      </c>
      <c r="K74" s="7" t="s">
        <v>191</v>
      </c>
      <c r="L74" s="1" t="s">
        <v>374</v>
      </c>
      <c r="M74" s="1">
        <v>2</v>
      </c>
      <c r="N74" s="5">
        <v>2.67</v>
      </c>
      <c r="O74" s="6">
        <v>0</v>
      </c>
      <c r="P74" s="6">
        <v>0</v>
      </c>
      <c r="Q74" s="7" t="s">
        <v>392</v>
      </c>
      <c r="R74" s="51">
        <f>7-MONTH(Q74)</f>
        <v>6</v>
      </c>
      <c r="S74" s="8">
        <f>(N74+(N74*O74))-(H74+(H74*I74))</f>
        <v>0.33000000000000007</v>
      </c>
      <c r="T74" s="14"/>
      <c r="U74" s="90" t="s">
        <v>146</v>
      </c>
    </row>
    <row r="75" spans="1:21" ht="21" customHeight="1">
      <c r="A75" s="1">
        <f t="shared" si="0"/>
        <v>64</v>
      </c>
      <c r="B75" s="2" t="s">
        <v>255</v>
      </c>
      <c r="C75" s="3" t="s">
        <v>162</v>
      </c>
      <c r="D75" s="1">
        <v>7</v>
      </c>
      <c r="E75" s="22" t="s">
        <v>97</v>
      </c>
      <c r="F75" s="1" t="s">
        <v>34</v>
      </c>
      <c r="G75" s="1">
        <v>4</v>
      </c>
      <c r="H75" s="5">
        <v>3.33</v>
      </c>
      <c r="I75" s="6">
        <v>0</v>
      </c>
      <c r="J75" s="6">
        <v>0</v>
      </c>
      <c r="K75" s="7" t="s">
        <v>191</v>
      </c>
      <c r="L75" s="1" t="s">
        <v>34</v>
      </c>
      <c r="M75" s="1">
        <v>5</v>
      </c>
      <c r="N75" s="5">
        <v>3.66</v>
      </c>
      <c r="O75" s="6">
        <v>0</v>
      </c>
      <c r="P75" s="6">
        <v>0</v>
      </c>
      <c r="Q75" s="7" t="s">
        <v>392</v>
      </c>
      <c r="R75" s="51">
        <f>7-MONTH(Q75)</f>
        <v>6</v>
      </c>
      <c r="S75" s="8">
        <f>(N75+(N75*O75))-(H75+(H75*I75))</f>
        <v>0.33000000000000007</v>
      </c>
      <c r="T75" s="14"/>
      <c r="U75" s="90" t="s">
        <v>146</v>
      </c>
    </row>
    <row r="76" spans="1:21" ht="21" customHeight="1">
      <c r="A76" s="1">
        <f t="shared" si="0"/>
        <v>65</v>
      </c>
      <c r="B76" s="2" t="s">
        <v>256</v>
      </c>
      <c r="C76" s="21" t="s">
        <v>116</v>
      </c>
      <c r="D76" s="1">
        <v>7</v>
      </c>
      <c r="E76" s="4" t="s">
        <v>97</v>
      </c>
      <c r="F76" s="1" t="s">
        <v>374</v>
      </c>
      <c r="G76" s="1">
        <v>2</v>
      </c>
      <c r="H76" s="5">
        <v>2.67</v>
      </c>
      <c r="I76" s="6">
        <v>0</v>
      </c>
      <c r="J76" s="6">
        <v>0</v>
      </c>
      <c r="K76" s="7" t="s">
        <v>384</v>
      </c>
      <c r="L76" s="1" t="s">
        <v>374</v>
      </c>
      <c r="M76" s="1">
        <v>3</v>
      </c>
      <c r="N76" s="5">
        <v>3</v>
      </c>
      <c r="O76" s="6">
        <v>0</v>
      </c>
      <c r="P76" s="6">
        <v>0</v>
      </c>
      <c r="Q76" s="7" t="s">
        <v>393</v>
      </c>
      <c r="R76" s="51">
        <f>7-MONTH(Q76)</f>
        <v>4</v>
      </c>
      <c r="S76" s="8">
        <f>(N76+(N76*O76))-(H76+(H76*I76))</f>
        <v>0.33000000000000007</v>
      </c>
      <c r="T76" s="53"/>
      <c r="U76" s="90" t="s">
        <v>146</v>
      </c>
    </row>
    <row r="77" spans="1:21" ht="21" customHeight="1">
      <c r="A77" s="1">
        <f t="shared" si="0"/>
        <v>66</v>
      </c>
      <c r="B77" s="2" t="s">
        <v>261</v>
      </c>
      <c r="C77" s="3" t="s">
        <v>262</v>
      </c>
      <c r="D77" s="1">
        <v>7</v>
      </c>
      <c r="E77" s="4" t="s">
        <v>5</v>
      </c>
      <c r="F77" s="1" t="s">
        <v>374</v>
      </c>
      <c r="G77" s="1">
        <v>1</v>
      </c>
      <c r="H77" s="5">
        <v>2.34</v>
      </c>
      <c r="I77" s="6">
        <v>0</v>
      </c>
      <c r="J77" s="6">
        <v>0</v>
      </c>
      <c r="K77" s="7" t="s">
        <v>191</v>
      </c>
      <c r="L77" s="1" t="s">
        <v>374</v>
      </c>
      <c r="M77" s="1">
        <v>2</v>
      </c>
      <c r="N77" s="5">
        <v>2.67</v>
      </c>
      <c r="O77" s="6">
        <v>0</v>
      </c>
      <c r="P77" s="6">
        <v>0</v>
      </c>
      <c r="Q77" s="7" t="s">
        <v>392</v>
      </c>
      <c r="R77" s="51">
        <f>7-MONTH(Q77)</f>
        <v>6</v>
      </c>
      <c r="S77" s="8">
        <f>(N77+(N77*O77))-(H77+(H77*I77))</f>
        <v>0.33000000000000007</v>
      </c>
      <c r="T77" s="14"/>
      <c r="U77" s="90" t="s">
        <v>146</v>
      </c>
    </row>
    <row r="78" spans="1:21" ht="21" customHeight="1">
      <c r="A78" s="1">
        <f aca="true" t="shared" si="1" ref="A78:A141">A77+1</f>
        <v>67</v>
      </c>
      <c r="B78" s="2" t="s">
        <v>42</v>
      </c>
      <c r="C78" s="3" t="s">
        <v>102</v>
      </c>
      <c r="D78" s="1">
        <v>8</v>
      </c>
      <c r="E78" s="4" t="s">
        <v>6</v>
      </c>
      <c r="F78" s="1" t="s">
        <v>377</v>
      </c>
      <c r="G78" s="1">
        <v>1</v>
      </c>
      <c r="H78" s="5">
        <v>2.34</v>
      </c>
      <c r="I78" s="6">
        <v>0</v>
      </c>
      <c r="J78" s="6">
        <v>0</v>
      </c>
      <c r="K78" s="7" t="s">
        <v>191</v>
      </c>
      <c r="L78" s="1" t="s">
        <v>377</v>
      </c>
      <c r="M78" s="1">
        <v>2</v>
      </c>
      <c r="N78" s="5">
        <v>2.67</v>
      </c>
      <c r="O78" s="6">
        <v>0</v>
      </c>
      <c r="P78" s="6">
        <v>0</v>
      </c>
      <c r="Q78" s="7" t="s">
        <v>392</v>
      </c>
      <c r="R78" s="51">
        <f>7-MONTH(Q78)</f>
        <v>6</v>
      </c>
      <c r="S78" s="8">
        <f>(N78+(N78*O78))-(H78+(H78*I78))</f>
        <v>0.33000000000000007</v>
      </c>
      <c r="T78" s="14"/>
      <c r="U78" s="90" t="s">
        <v>146</v>
      </c>
    </row>
    <row r="79" spans="1:21" ht="21" customHeight="1">
      <c r="A79" s="1">
        <f t="shared" si="1"/>
        <v>68</v>
      </c>
      <c r="B79" s="2" t="s">
        <v>263</v>
      </c>
      <c r="C79" s="3" t="s">
        <v>55</v>
      </c>
      <c r="D79" s="1">
        <v>8</v>
      </c>
      <c r="E79" s="22" t="s">
        <v>6</v>
      </c>
      <c r="F79" s="1" t="s">
        <v>374</v>
      </c>
      <c r="G79" s="1">
        <v>2</v>
      </c>
      <c r="H79" s="5">
        <v>2.67</v>
      </c>
      <c r="I79" s="6">
        <v>0</v>
      </c>
      <c r="J79" s="6">
        <v>0</v>
      </c>
      <c r="K79" s="7" t="s">
        <v>384</v>
      </c>
      <c r="L79" s="1" t="s">
        <v>374</v>
      </c>
      <c r="M79" s="1">
        <v>3</v>
      </c>
      <c r="N79" s="5">
        <v>3</v>
      </c>
      <c r="O79" s="6">
        <v>0</v>
      </c>
      <c r="P79" s="6">
        <v>0</v>
      </c>
      <c r="Q79" s="7" t="s">
        <v>393</v>
      </c>
      <c r="R79" s="51">
        <f>7-MONTH(Q79)</f>
        <v>4</v>
      </c>
      <c r="S79" s="8">
        <f>(N79+(N79*O79))-(H79+(H79*I79))</f>
        <v>0.33000000000000007</v>
      </c>
      <c r="T79" s="14"/>
      <c r="U79" s="90" t="s">
        <v>146</v>
      </c>
    </row>
    <row r="80" spans="1:21" ht="21" customHeight="1">
      <c r="A80" s="1">
        <f t="shared" si="1"/>
        <v>69</v>
      </c>
      <c r="B80" s="2" t="s">
        <v>42</v>
      </c>
      <c r="C80" s="3" t="s">
        <v>104</v>
      </c>
      <c r="D80" s="1">
        <v>8</v>
      </c>
      <c r="E80" s="4" t="s">
        <v>354</v>
      </c>
      <c r="F80" s="1" t="s">
        <v>374</v>
      </c>
      <c r="G80" s="1">
        <v>2</v>
      </c>
      <c r="H80" s="5">
        <v>2.67</v>
      </c>
      <c r="I80" s="6">
        <v>0</v>
      </c>
      <c r="J80" s="6">
        <v>0</v>
      </c>
      <c r="K80" s="7" t="s">
        <v>191</v>
      </c>
      <c r="L80" s="1" t="s">
        <v>374</v>
      </c>
      <c r="M80" s="1">
        <v>3</v>
      </c>
      <c r="N80" s="5">
        <v>3</v>
      </c>
      <c r="O80" s="6">
        <v>0</v>
      </c>
      <c r="P80" s="6">
        <v>0</v>
      </c>
      <c r="Q80" s="7" t="s">
        <v>392</v>
      </c>
      <c r="R80" s="51">
        <f>7-MONTH(Q80)</f>
        <v>6</v>
      </c>
      <c r="S80" s="8">
        <f>(N80+(N80*O80))-(H80+(H80*I80))</f>
        <v>0.33000000000000007</v>
      </c>
      <c r="T80" s="14"/>
      <c r="U80" s="90" t="s">
        <v>146</v>
      </c>
    </row>
    <row r="81" spans="1:21" ht="21" customHeight="1">
      <c r="A81" s="1">
        <f t="shared" si="1"/>
        <v>70</v>
      </c>
      <c r="B81" s="2" t="s">
        <v>42</v>
      </c>
      <c r="C81" s="21" t="s">
        <v>52</v>
      </c>
      <c r="D81" s="1">
        <v>8</v>
      </c>
      <c r="E81" s="4" t="s">
        <v>355</v>
      </c>
      <c r="F81" s="1" t="s">
        <v>34</v>
      </c>
      <c r="G81" s="1">
        <v>3</v>
      </c>
      <c r="H81" s="5">
        <v>3</v>
      </c>
      <c r="I81" s="6">
        <v>0</v>
      </c>
      <c r="J81" s="6">
        <v>0</v>
      </c>
      <c r="K81" s="7" t="s">
        <v>191</v>
      </c>
      <c r="L81" s="1" t="s">
        <v>34</v>
      </c>
      <c r="M81" s="1">
        <v>4</v>
      </c>
      <c r="N81" s="5">
        <v>3.33</v>
      </c>
      <c r="O81" s="6">
        <v>0</v>
      </c>
      <c r="P81" s="6">
        <v>0</v>
      </c>
      <c r="Q81" s="7" t="s">
        <v>392</v>
      </c>
      <c r="R81" s="51">
        <f>7-MONTH(Q81)</f>
        <v>6</v>
      </c>
      <c r="S81" s="8">
        <f>(N81+(N81*O81))-(H81+(H81*I81))</f>
        <v>0.33000000000000007</v>
      </c>
      <c r="T81" s="14"/>
      <c r="U81" s="90" t="s">
        <v>146</v>
      </c>
    </row>
    <row r="82" spans="1:21" ht="21" customHeight="1">
      <c r="A82" s="1">
        <f t="shared" si="1"/>
        <v>71</v>
      </c>
      <c r="B82" s="2" t="s">
        <v>272</v>
      </c>
      <c r="C82" s="21" t="s">
        <v>50</v>
      </c>
      <c r="D82" s="1">
        <v>9</v>
      </c>
      <c r="E82" s="4" t="s">
        <v>169</v>
      </c>
      <c r="F82" s="1" t="s">
        <v>374</v>
      </c>
      <c r="G82" s="1">
        <v>2</v>
      </c>
      <c r="H82" s="5">
        <v>2.67</v>
      </c>
      <c r="I82" s="6">
        <v>0</v>
      </c>
      <c r="J82" s="6">
        <v>0</v>
      </c>
      <c r="K82" s="7" t="s">
        <v>389</v>
      </c>
      <c r="L82" s="1" t="s">
        <v>374</v>
      </c>
      <c r="M82" s="1">
        <v>3</v>
      </c>
      <c r="N82" s="5">
        <v>3</v>
      </c>
      <c r="O82" s="6">
        <v>0</v>
      </c>
      <c r="P82" s="6">
        <v>0</v>
      </c>
      <c r="Q82" s="7" t="s">
        <v>392</v>
      </c>
      <c r="R82" s="51">
        <f>7-MONTH(Q82)</f>
        <v>6</v>
      </c>
      <c r="S82" s="8">
        <f>(N82+(N82*O82))-(H82+(H82*I82))</f>
        <v>0.33000000000000007</v>
      </c>
      <c r="T82" s="14" t="s">
        <v>13</v>
      </c>
      <c r="U82" s="90" t="s">
        <v>146</v>
      </c>
    </row>
    <row r="83" spans="1:21" ht="21" customHeight="1">
      <c r="A83" s="1">
        <f t="shared" si="1"/>
        <v>72</v>
      </c>
      <c r="B83" s="2" t="s">
        <v>42</v>
      </c>
      <c r="C83" s="3" t="s">
        <v>264</v>
      </c>
      <c r="D83" s="1">
        <v>9</v>
      </c>
      <c r="E83" s="4" t="s">
        <v>139</v>
      </c>
      <c r="F83" s="1" t="s">
        <v>374</v>
      </c>
      <c r="G83" s="1">
        <v>1</v>
      </c>
      <c r="H83" s="5">
        <v>2.34</v>
      </c>
      <c r="I83" s="6">
        <v>0</v>
      </c>
      <c r="J83" s="6">
        <v>0</v>
      </c>
      <c r="K83" s="7" t="s">
        <v>386</v>
      </c>
      <c r="L83" s="1" t="s">
        <v>374</v>
      </c>
      <c r="M83" s="1">
        <v>2</v>
      </c>
      <c r="N83" s="5">
        <v>2.67</v>
      </c>
      <c r="O83" s="6">
        <v>0</v>
      </c>
      <c r="P83" s="6">
        <v>0</v>
      </c>
      <c r="Q83" s="7" t="s">
        <v>397</v>
      </c>
      <c r="R83" s="51">
        <f>7-MONTH(Q83)</f>
        <v>2</v>
      </c>
      <c r="S83" s="8">
        <f>(N83+(N83*O83))-(H83+(H83*I83))</f>
        <v>0.33000000000000007</v>
      </c>
      <c r="T83" s="14"/>
      <c r="U83" s="90" t="s">
        <v>146</v>
      </c>
    </row>
    <row r="84" spans="1:21" ht="21" customHeight="1">
      <c r="A84" s="1">
        <f t="shared" si="1"/>
        <v>73</v>
      </c>
      <c r="B84" s="2" t="s">
        <v>265</v>
      </c>
      <c r="C84" s="3" t="s">
        <v>130</v>
      </c>
      <c r="D84" s="1">
        <v>9</v>
      </c>
      <c r="E84" s="4" t="s">
        <v>139</v>
      </c>
      <c r="F84" s="1" t="s">
        <v>374</v>
      </c>
      <c r="G84" s="1">
        <v>2</v>
      </c>
      <c r="H84" s="5">
        <v>2.67</v>
      </c>
      <c r="I84" s="6">
        <v>0</v>
      </c>
      <c r="J84" s="6">
        <v>0</v>
      </c>
      <c r="K84" s="7" t="s">
        <v>191</v>
      </c>
      <c r="L84" s="1" t="s">
        <v>374</v>
      </c>
      <c r="M84" s="1">
        <v>3</v>
      </c>
      <c r="N84" s="5">
        <v>3</v>
      </c>
      <c r="O84" s="6">
        <v>0</v>
      </c>
      <c r="P84" s="6">
        <v>0</v>
      </c>
      <c r="Q84" s="7" t="s">
        <v>392</v>
      </c>
      <c r="R84" s="51">
        <f>7-MONTH(Q84)</f>
        <v>6</v>
      </c>
      <c r="S84" s="8">
        <f>(N84+(N84*O84))-(H84+(H84*I84))</f>
        <v>0.33000000000000007</v>
      </c>
      <c r="T84" s="14"/>
      <c r="U84" s="90" t="s">
        <v>146</v>
      </c>
    </row>
    <row r="85" spans="1:21" ht="21" customHeight="1">
      <c r="A85" s="1">
        <f t="shared" si="1"/>
        <v>74</v>
      </c>
      <c r="B85" s="2" t="s">
        <v>266</v>
      </c>
      <c r="C85" s="3" t="s">
        <v>267</v>
      </c>
      <c r="D85" s="1">
        <v>9</v>
      </c>
      <c r="E85" s="4" t="s">
        <v>356</v>
      </c>
      <c r="F85" s="1" t="s">
        <v>36</v>
      </c>
      <c r="G85" s="1">
        <v>3</v>
      </c>
      <c r="H85" s="5">
        <v>5.08</v>
      </c>
      <c r="I85" s="6">
        <v>0</v>
      </c>
      <c r="J85" s="6">
        <v>0</v>
      </c>
      <c r="K85" s="7" t="s">
        <v>191</v>
      </c>
      <c r="L85" s="1" t="s">
        <v>36</v>
      </c>
      <c r="M85" s="1">
        <v>4</v>
      </c>
      <c r="N85" s="5">
        <v>5.42</v>
      </c>
      <c r="O85" s="6">
        <v>0</v>
      </c>
      <c r="P85" s="6">
        <v>0</v>
      </c>
      <c r="Q85" s="7" t="s">
        <v>392</v>
      </c>
      <c r="R85" s="51">
        <f>7-MONTH(Q85)</f>
        <v>6</v>
      </c>
      <c r="S85" s="8">
        <f>(N85+(N85*O85))-(H85+(H85*I85))</f>
        <v>0.33999999999999986</v>
      </c>
      <c r="T85" s="14"/>
      <c r="U85" s="90" t="s">
        <v>146</v>
      </c>
    </row>
    <row r="86" spans="1:21" ht="21" customHeight="1">
      <c r="A86" s="1">
        <f t="shared" si="1"/>
        <v>75</v>
      </c>
      <c r="B86" s="2" t="s">
        <v>42</v>
      </c>
      <c r="C86" s="3" t="s">
        <v>85</v>
      </c>
      <c r="D86" s="1">
        <v>9</v>
      </c>
      <c r="E86" s="4" t="s">
        <v>92</v>
      </c>
      <c r="F86" s="1" t="s">
        <v>374</v>
      </c>
      <c r="G86" s="1">
        <v>2</v>
      </c>
      <c r="H86" s="5">
        <v>2.67</v>
      </c>
      <c r="I86" s="6">
        <v>0</v>
      </c>
      <c r="J86" s="6">
        <v>0</v>
      </c>
      <c r="K86" s="7" t="s">
        <v>384</v>
      </c>
      <c r="L86" s="1" t="s">
        <v>374</v>
      </c>
      <c r="M86" s="1">
        <v>3</v>
      </c>
      <c r="N86" s="5">
        <v>3</v>
      </c>
      <c r="O86" s="6">
        <v>0</v>
      </c>
      <c r="P86" s="6">
        <v>0</v>
      </c>
      <c r="Q86" s="7" t="s">
        <v>393</v>
      </c>
      <c r="R86" s="51">
        <f>7-MONTH(Q86)</f>
        <v>4</v>
      </c>
      <c r="S86" s="8">
        <f>(N86+(N86*O86))-(H86+(H86*I86))</f>
        <v>0.33000000000000007</v>
      </c>
      <c r="T86" s="14"/>
      <c r="U86" s="90" t="s">
        <v>146</v>
      </c>
    </row>
    <row r="87" spans="1:21" ht="21" customHeight="1">
      <c r="A87" s="1">
        <f t="shared" si="1"/>
        <v>76</v>
      </c>
      <c r="B87" s="2" t="s">
        <v>42</v>
      </c>
      <c r="C87" s="3" t="s">
        <v>273</v>
      </c>
      <c r="D87" s="1">
        <v>9</v>
      </c>
      <c r="E87" s="4" t="s">
        <v>7</v>
      </c>
      <c r="F87" s="1" t="s">
        <v>377</v>
      </c>
      <c r="G87" s="1">
        <v>1</v>
      </c>
      <c r="H87" s="5">
        <v>2.34</v>
      </c>
      <c r="I87" s="6">
        <v>0</v>
      </c>
      <c r="J87" s="6">
        <v>0</v>
      </c>
      <c r="K87" s="7" t="s">
        <v>191</v>
      </c>
      <c r="L87" s="1" t="s">
        <v>377</v>
      </c>
      <c r="M87" s="1">
        <v>2</v>
      </c>
      <c r="N87" s="5">
        <v>2.67</v>
      </c>
      <c r="O87" s="6">
        <v>0</v>
      </c>
      <c r="P87" s="6">
        <v>0</v>
      </c>
      <c r="Q87" s="7" t="s">
        <v>392</v>
      </c>
      <c r="R87" s="51">
        <f>7-MONTH(Q87)</f>
        <v>6</v>
      </c>
      <c r="S87" s="8">
        <f>(N87+(N87*O87))-(H87+(H87*I87))</f>
        <v>0.33000000000000007</v>
      </c>
      <c r="T87" s="14"/>
      <c r="U87" s="90" t="s">
        <v>146</v>
      </c>
    </row>
    <row r="88" spans="1:21" ht="21" customHeight="1">
      <c r="A88" s="1">
        <f t="shared" si="1"/>
        <v>77</v>
      </c>
      <c r="B88" s="2" t="s">
        <v>153</v>
      </c>
      <c r="C88" s="3" t="s">
        <v>271</v>
      </c>
      <c r="D88" s="1">
        <v>9</v>
      </c>
      <c r="E88" s="4" t="s">
        <v>167</v>
      </c>
      <c r="F88" s="1" t="s">
        <v>374</v>
      </c>
      <c r="G88" s="1">
        <v>7</v>
      </c>
      <c r="H88" s="5">
        <v>4.32</v>
      </c>
      <c r="I88" s="6">
        <v>0</v>
      </c>
      <c r="J88" s="6">
        <v>0</v>
      </c>
      <c r="K88" s="7" t="s">
        <v>386</v>
      </c>
      <c r="L88" s="1" t="s">
        <v>374</v>
      </c>
      <c r="M88" s="1">
        <v>8</v>
      </c>
      <c r="N88" s="5">
        <v>4.65</v>
      </c>
      <c r="O88" s="6">
        <v>0</v>
      </c>
      <c r="P88" s="6">
        <v>0</v>
      </c>
      <c r="Q88" s="7" t="s">
        <v>397</v>
      </c>
      <c r="R88" s="51">
        <f>7-MONTH(Q88)</f>
        <v>2</v>
      </c>
      <c r="S88" s="8">
        <f>(N88+(N88*O88))-(H88+(H88*I88))</f>
        <v>0.33000000000000007</v>
      </c>
      <c r="T88" s="14"/>
      <c r="U88" s="90" t="s">
        <v>146</v>
      </c>
    </row>
    <row r="89" spans="1:21" ht="21" customHeight="1">
      <c r="A89" s="1">
        <f t="shared" si="1"/>
        <v>78</v>
      </c>
      <c r="B89" s="2" t="s">
        <v>174</v>
      </c>
      <c r="C89" s="3" t="s">
        <v>56</v>
      </c>
      <c r="D89" s="1">
        <v>9</v>
      </c>
      <c r="E89" s="4" t="s">
        <v>140</v>
      </c>
      <c r="F89" s="1" t="s">
        <v>35</v>
      </c>
      <c r="G89" s="1">
        <v>2</v>
      </c>
      <c r="H89" s="5">
        <v>2.67</v>
      </c>
      <c r="I89" s="6">
        <v>0</v>
      </c>
      <c r="J89" s="6">
        <v>0</v>
      </c>
      <c r="K89" s="7" t="s">
        <v>384</v>
      </c>
      <c r="L89" s="1" t="s">
        <v>35</v>
      </c>
      <c r="M89" s="1">
        <v>3</v>
      </c>
      <c r="N89" s="5">
        <v>3</v>
      </c>
      <c r="O89" s="6">
        <v>0</v>
      </c>
      <c r="P89" s="6">
        <v>0</v>
      </c>
      <c r="Q89" s="7" t="s">
        <v>393</v>
      </c>
      <c r="R89" s="51">
        <f>7-MONTH(Q89)</f>
        <v>4</v>
      </c>
      <c r="S89" s="8">
        <f>(N89+(N89*O89))-(H89+(H89*I89))</f>
        <v>0.33000000000000007</v>
      </c>
      <c r="T89" s="14"/>
      <c r="U89" s="90" t="s">
        <v>146</v>
      </c>
    </row>
    <row r="90" spans="1:21" ht="21" customHeight="1">
      <c r="A90" s="1">
        <f t="shared" si="1"/>
        <v>79</v>
      </c>
      <c r="B90" s="2" t="s">
        <v>269</v>
      </c>
      <c r="C90" s="3" t="s">
        <v>270</v>
      </c>
      <c r="D90" s="1">
        <v>9</v>
      </c>
      <c r="E90" s="4" t="s">
        <v>93</v>
      </c>
      <c r="F90" s="1" t="s">
        <v>374</v>
      </c>
      <c r="G90" s="1">
        <v>2</v>
      </c>
      <c r="H90" s="5">
        <v>2.67</v>
      </c>
      <c r="I90" s="6">
        <v>0</v>
      </c>
      <c r="J90" s="6">
        <v>0</v>
      </c>
      <c r="K90" s="7" t="s">
        <v>384</v>
      </c>
      <c r="L90" s="1" t="s">
        <v>374</v>
      </c>
      <c r="M90" s="1">
        <v>3</v>
      </c>
      <c r="N90" s="5">
        <v>3</v>
      </c>
      <c r="O90" s="6">
        <v>0</v>
      </c>
      <c r="P90" s="6">
        <v>0</v>
      </c>
      <c r="Q90" s="7" t="s">
        <v>393</v>
      </c>
      <c r="R90" s="51">
        <f>7-MONTH(Q90)</f>
        <v>4</v>
      </c>
      <c r="S90" s="8">
        <f>(N90+(N90*O90))-(H90+(H90*I90))</f>
        <v>0.33000000000000007</v>
      </c>
      <c r="T90" s="14"/>
      <c r="U90" s="90" t="s">
        <v>146</v>
      </c>
    </row>
    <row r="91" spans="1:21" ht="21" customHeight="1">
      <c r="A91" s="1">
        <f t="shared" si="1"/>
        <v>80</v>
      </c>
      <c r="B91" s="2" t="s">
        <v>268</v>
      </c>
      <c r="C91" s="3" t="s">
        <v>3</v>
      </c>
      <c r="D91" s="1">
        <v>9</v>
      </c>
      <c r="E91" s="4" t="s">
        <v>93</v>
      </c>
      <c r="F91" s="1" t="s">
        <v>374</v>
      </c>
      <c r="G91" s="1">
        <v>4</v>
      </c>
      <c r="H91" s="5">
        <v>3.33</v>
      </c>
      <c r="I91" s="6">
        <v>0</v>
      </c>
      <c r="J91" s="6">
        <v>0</v>
      </c>
      <c r="K91" s="7" t="s">
        <v>388</v>
      </c>
      <c r="L91" s="1" t="s">
        <v>374</v>
      </c>
      <c r="M91" s="1">
        <v>5</v>
      </c>
      <c r="N91" s="5">
        <v>3.66</v>
      </c>
      <c r="O91" s="6">
        <v>0</v>
      </c>
      <c r="P91" s="6">
        <v>0</v>
      </c>
      <c r="Q91" s="7" t="s">
        <v>395</v>
      </c>
      <c r="R91" s="51">
        <f>7-MONTH(Q91)</f>
        <v>3</v>
      </c>
      <c r="S91" s="8">
        <f>(N91+(N91*O91))-(H91+(H91*I91))</f>
        <v>0.33000000000000007</v>
      </c>
      <c r="T91" s="14" t="s">
        <v>398</v>
      </c>
      <c r="U91" s="90" t="s">
        <v>146</v>
      </c>
    </row>
    <row r="92" spans="1:21" ht="21" customHeight="1">
      <c r="A92" s="1">
        <f t="shared" si="1"/>
        <v>81</v>
      </c>
      <c r="B92" s="2" t="s">
        <v>275</v>
      </c>
      <c r="C92" s="21" t="s">
        <v>43</v>
      </c>
      <c r="D92" s="1">
        <v>10</v>
      </c>
      <c r="E92" s="4" t="s">
        <v>73</v>
      </c>
      <c r="F92" s="1" t="s">
        <v>374</v>
      </c>
      <c r="G92" s="1">
        <v>2</v>
      </c>
      <c r="H92" s="5">
        <v>2.67</v>
      </c>
      <c r="I92" s="6">
        <v>0</v>
      </c>
      <c r="J92" s="6">
        <v>0</v>
      </c>
      <c r="K92" s="7" t="s">
        <v>190</v>
      </c>
      <c r="L92" s="1" t="s">
        <v>374</v>
      </c>
      <c r="M92" s="1">
        <v>3</v>
      </c>
      <c r="N92" s="5">
        <v>3</v>
      </c>
      <c r="O92" s="6">
        <v>0</v>
      </c>
      <c r="P92" s="6">
        <v>0</v>
      </c>
      <c r="Q92" s="7" t="s">
        <v>394</v>
      </c>
      <c r="R92" s="51">
        <f>7-MONTH(Q92)</f>
        <v>5</v>
      </c>
      <c r="S92" s="8">
        <f>(N92+(N92*O92))-(H92+(H92*I92))</f>
        <v>0.33000000000000007</v>
      </c>
      <c r="T92" s="14"/>
      <c r="U92" s="90" t="s">
        <v>146</v>
      </c>
    </row>
    <row r="93" spans="1:21" ht="21" customHeight="1">
      <c r="A93" s="1">
        <f t="shared" si="1"/>
        <v>82</v>
      </c>
      <c r="B93" s="2" t="s">
        <v>42</v>
      </c>
      <c r="C93" s="3" t="s">
        <v>162</v>
      </c>
      <c r="D93" s="1">
        <v>10</v>
      </c>
      <c r="E93" s="4" t="s">
        <v>74</v>
      </c>
      <c r="F93" s="1" t="s">
        <v>374</v>
      </c>
      <c r="G93" s="1">
        <v>2</v>
      </c>
      <c r="H93" s="5">
        <v>2.67</v>
      </c>
      <c r="I93" s="6">
        <v>0</v>
      </c>
      <c r="J93" s="6">
        <v>0</v>
      </c>
      <c r="K93" s="7" t="s">
        <v>384</v>
      </c>
      <c r="L93" s="1" t="s">
        <v>374</v>
      </c>
      <c r="M93" s="1">
        <v>3</v>
      </c>
      <c r="N93" s="5">
        <v>3</v>
      </c>
      <c r="O93" s="6">
        <v>0</v>
      </c>
      <c r="P93" s="6">
        <v>0</v>
      </c>
      <c r="Q93" s="7" t="s">
        <v>393</v>
      </c>
      <c r="R93" s="51">
        <f>7-MONTH(Q93)</f>
        <v>4</v>
      </c>
      <c r="S93" s="8">
        <f>(N93+(N93*O93))-(H93+(H93*I93))</f>
        <v>0.33000000000000007</v>
      </c>
      <c r="T93" s="14"/>
      <c r="U93" s="90" t="s">
        <v>146</v>
      </c>
    </row>
    <row r="94" spans="1:21" ht="21" customHeight="1">
      <c r="A94" s="1">
        <f t="shared" si="1"/>
        <v>83</v>
      </c>
      <c r="B94" s="2" t="s">
        <v>184</v>
      </c>
      <c r="C94" s="21" t="s">
        <v>101</v>
      </c>
      <c r="D94" s="1">
        <v>10</v>
      </c>
      <c r="E94" s="4" t="s">
        <v>141</v>
      </c>
      <c r="F94" s="1" t="s">
        <v>374</v>
      </c>
      <c r="G94" s="1">
        <v>1</v>
      </c>
      <c r="H94" s="5">
        <v>2.34</v>
      </c>
      <c r="I94" s="6">
        <v>0</v>
      </c>
      <c r="J94" s="6">
        <v>0</v>
      </c>
      <c r="K94" s="7" t="s">
        <v>191</v>
      </c>
      <c r="L94" s="1" t="s">
        <v>374</v>
      </c>
      <c r="M94" s="1">
        <v>2</v>
      </c>
      <c r="N94" s="5">
        <v>2.67</v>
      </c>
      <c r="O94" s="6">
        <v>0</v>
      </c>
      <c r="P94" s="6">
        <v>0</v>
      </c>
      <c r="Q94" s="7" t="s">
        <v>392</v>
      </c>
      <c r="R94" s="51">
        <f>7-MONTH(Q94)</f>
        <v>6</v>
      </c>
      <c r="S94" s="8">
        <f>(N94+(N94*O94))-(H94+(H94*I94))</f>
        <v>0.33000000000000007</v>
      </c>
      <c r="T94" s="14"/>
      <c r="U94" s="90" t="s">
        <v>146</v>
      </c>
    </row>
    <row r="95" spans="1:21" ht="21" customHeight="1">
      <c r="A95" s="1">
        <f t="shared" si="1"/>
        <v>84</v>
      </c>
      <c r="B95" s="2" t="s">
        <v>45</v>
      </c>
      <c r="C95" s="21" t="s">
        <v>50</v>
      </c>
      <c r="D95" s="1">
        <v>10</v>
      </c>
      <c r="E95" s="4" t="s">
        <v>141</v>
      </c>
      <c r="F95" s="1" t="s">
        <v>374</v>
      </c>
      <c r="G95" s="1">
        <v>2</v>
      </c>
      <c r="H95" s="5">
        <v>2.67</v>
      </c>
      <c r="I95" s="6">
        <v>0</v>
      </c>
      <c r="J95" s="6">
        <v>0</v>
      </c>
      <c r="K95" s="7" t="s">
        <v>386</v>
      </c>
      <c r="L95" s="1" t="s">
        <v>374</v>
      </c>
      <c r="M95" s="1">
        <v>3</v>
      </c>
      <c r="N95" s="5">
        <v>3</v>
      </c>
      <c r="O95" s="6">
        <v>0</v>
      </c>
      <c r="P95" s="6">
        <v>0</v>
      </c>
      <c r="Q95" s="7" t="s">
        <v>397</v>
      </c>
      <c r="R95" s="51">
        <f>7-MONTH(Q95)</f>
        <v>2</v>
      </c>
      <c r="S95" s="8">
        <f>(N95+(N95*O95))-(H95+(H95*I95))</f>
        <v>0.33000000000000007</v>
      </c>
      <c r="T95" s="14"/>
      <c r="U95" s="90" t="s">
        <v>146</v>
      </c>
    </row>
    <row r="96" spans="1:21" ht="21" customHeight="1">
      <c r="A96" s="1">
        <f t="shared" si="1"/>
        <v>85</v>
      </c>
      <c r="B96" s="2" t="s">
        <v>174</v>
      </c>
      <c r="C96" s="3" t="s">
        <v>274</v>
      </c>
      <c r="D96" s="1">
        <v>10</v>
      </c>
      <c r="E96" s="4" t="s">
        <v>141</v>
      </c>
      <c r="F96" s="1" t="s">
        <v>374</v>
      </c>
      <c r="G96" s="1">
        <v>6</v>
      </c>
      <c r="H96" s="5">
        <v>3.99</v>
      </c>
      <c r="I96" s="6">
        <v>0</v>
      </c>
      <c r="J96" s="6">
        <v>0</v>
      </c>
      <c r="K96" s="7" t="s">
        <v>386</v>
      </c>
      <c r="L96" s="1" t="s">
        <v>374</v>
      </c>
      <c r="M96" s="1">
        <v>7</v>
      </c>
      <c r="N96" s="5">
        <v>4.32</v>
      </c>
      <c r="O96" s="6">
        <v>0</v>
      </c>
      <c r="P96" s="6">
        <v>0</v>
      </c>
      <c r="Q96" s="7" t="s">
        <v>397</v>
      </c>
      <c r="R96" s="51">
        <f>7-MONTH(Q96)</f>
        <v>2</v>
      </c>
      <c r="S96" s="8">
        <f>(N96+(N96*O96))-(H96+(H96*I96))</f>
        <v>0.33000000000000007</v>
      </c>
      <c r="T96" s="14"/>
      <c r="U96" s="90" t="s">
        <v>146</v>
      </c>
    </row>
    <row r="97" spans="1:21" ht="21" customHeight="1">
      <c r="A97" s="1">
        <f t="shared" si="1"/>
        <v>86</v>
      </c>
      <c r="B97" s="2" t="s">
        <v>276</v>
      </c>
      <c r="C97" s="21" t="s">
        <v>56</v>
      </c>
      <c r="D97" s="1">
        <v>11</v>
      </c>
      <c r="E97" s="4" t="s">
        <v>94</v>
      </c>
      <c r="F97" s="1" t="s">
        <v>374</v>
      </c>
      <c r="G97" s="1">
        <v>1</v>
      </c>
      <c r="H97" s="5">
        <v>2.34</v>
      </c>
      <c r="I97" s="6">
        <v>0</v>
      </c>
      <c r="J97" s="6">
        <v>0</v>
      </c>
      <c r="K97" s="7" t="s">
        <v>191</v>
      </c>
      <c r="L97" s="1" t="s">
        <v>374</v>
      </c>
      <c r="M97" s="1">
        <v>2</v>
      </c>
      <c r="N97" s="5">
        <v>2.67</v>
      </c>
      <c r="O97" s="6">
        <v>0</v>
      </c>
      <c r="P97" s="6">
        <v>0</v>
      </c>
      <c r="Q97" s="7" t="s">
        <v>392</v>
      </c>
      <c r="R97" s="51">
        <f>7-MONTH(Q97)</f>
        <v>6</v>
      </c>
      <c r="S97" s="8">
        <f>(N97+(N97*O97))-(H97+(H97*I97))</f>
        <v>0.33000000000000007</v>
      </c>
      <c r="T97" s="14"/>
      <c r="U97" s="90" t="s">
        <v>146</v>
      </c>
    </row>
    <row r="98" spans="1:21" ht="21" customHeight="1">
      <c r="A98" s="1">
        <f t="shared" si="1"/>
        <v>87</v>
      </c>
      <c r="B98" s="2" t="s">
        <v>170</v>
      </c>
      <c r="C98" s="21" t="s">
        <v>278</v>
      </c>
      <c r="D98" s="1">
        <v>11</v>
      </c>
      <c r="E98" s="4" t="s">
        <v>120</v>
      </c>
      <c r="F98" s="1" t="s">
        <v>374</v>
      </c>
      <c r="G98" s="1">
        <v>1</v>
      </c>
      <c r="H98" s="5">
        <v>2.34</v>
      </c>
      <c r="I98" s="6">
        <v>0</v>
      </c>
      <c r="J98" s="6">
        <v>0</v>
      </c>
      <c r="K98" s="7" t="s">
        <v>191</v>
      </c>
      <c r="L98" s="1" t="s">
        <v>374</v>
      </c>
      <c r="M98" s="1">
        <v>2</v>
      </c>
      <c r="N98" s="5">
        <v>2.67</v>
      </c>
      <c r="O98" s="6">
        <v>0</v>
      </c>
      <c r="P98" s="6">
        <v>0</v>
      </c>
      <c r="Q98" s="7" t="s">
        <v>392</v>
      </c>
      <c r="R98" s="51">
        <f>7-MONTH(Q98)</f>
        <v>6</v>
      </c>
      <c r="S98" s="8">
        <f>(N98+(N98*O98))-(H98+(H98*I98))</f>
        <v>0.33000000000000007</v>
      </c>
      <c r="T98" s="14"/>
      <c r="U98" s="90" t="s">
        <v>146</v>
      </c>
    </row>
    <row r="99" spans="1:21" ht="21" customHeight="1">
      <c r="A99" s="1">
        <f t="shared" si="1"/>
        <v>88</v>
      </c>
      <c r="B99" s="2" t="s">
        <v>277</v>
      </c>
      <c r="C99" s="21" t="s">
        <v>104</v>
      </c>
      <c r="D99" s="1">
        <v>11</v>
      </c>
      <c r="E99" s="4" t="s">
        <v>120</v>
      </c>
      <c r="F99" s="1" t="s">
        <v>374</v>
      </c>
      <c r="G99" s="1">
        <v>2</v>
      </c>
      <c r="H99" s="5">
        <v>2.67</v>
      </c>
      <c r="I99" s="6">
        <v>0</v>
      </c>
      <c r="J99" s="6">
        <v>0</v>
      </c>
      <c r="K99" s="7" t="s">
        <v>384</v>
      </c>
      <c r="L99" s="1" t="s">
        <v>374</v>
      </c>
      <c r="M99" s="1">
        <v>3</v>
      </c>
      <c r="N99" s="5">
        <v>3</v>
      </c>
      <c r="O99" s="6">
        <v>0</v>
      </c>
      <c r="P99" s="6">
        <v>0</v>
      </c>
      <c r="Q99" s="7" t="s">
        <v>393</v>
      </c>
      <c r="R99" s="51">
        <f>7-MONTH(Q99)</f>
        <v>4</v>
      </c>
      <c r="S99" s="8">
        <f>(N99+(N99*O99))-(H99+(H99*I99))</f>
        <v>0.33000000000000007</v>
      </c>
      <c r="T99" s="14"/>
      <c r="U99" s="90" t="s">
        <v>146</v>
      </c>
    </row>
    <row r="100" spans="1:21" ht="21" customHeight="1">
      <c r="A100" s="1">
        <f t="shared" si="1"/>
        <v>89</v>
      </c>
      <c r="B100" s="2" t="s">
        <v>161</v>
      </c>
      <c r="C100" s="3" t="s">
        <v>55</v>
      </c>
      <c r="D100" s="1">
        <v>11</v>
      </c>
      <c r="E100" s="4" t="s">
        <v>120</v>
      </c>
      <c r="F100" s="1" t="s">
        <v>374</v>
      </c>
      <c r="G100" s="1">
        <v>5</v>
      </c>
      <c r="H100" s="5">
        <v>3.66</v>
      </c>
      <c r="I100" s="6">
        <v>0</v>
      </c>
      <c r="J100" s="6">
        <v>0</v>
      </c>
      <c r="K100" s="7" t="s">
        <v>386</v>
      </c>
      <c r="L100" s="1" t="s">
        <v>374</v>
      </c>
      <c r="M100" s="1">
        <v>6</v>
      </c>
      <c r="N100" s="5">
        <v>3.99</v>
      </c>
      <c r="O100" s="6">
        <v>0</v>
      </c>
      <c r="P100" s="6">
        <v>0</v>
      </c>
      <c r="Q100" s="7" t="s">
        <v>397</v>
      </c>
      <c r="R100" s="51">
        <f>7-MONTH(Q100)</f>
        <v>2</v>
      </c>
      <c r="S100" s="8">
        <f>(N100+(N100*O100))-(H100+(H100*I100))</f>
        <v>0.33000000000000007</v>
      </c>
      <c r="T100" s="14"/>
      <c r="U100" s="90" t="s">
        <v>146</v>
      </c>
    </row>
    <row r="101" spans="1:21" ht="21" customHeight="1">
      <c r="A101" s="1">
        <f t="shared" si="1"/>
        <v>90</v>
      </c>
      <c r="B101" s="2" t="s">
        <v>48</v>
      </c>
      <c r="C101" s="3" t="s">
        <v>89</v>
      </c>
      <c r="D101" s="1">
        <v>11</v>
      </c>
      <c r="E101" s="4" t="s">
        <v>113</v>
      </c>
      <c r="F101" s="1" t="s">
        <v>374</v>
      </c>
      <c r="G101" s="1">
        <v>2</v>
      </c>
      <c r="H101" s="5">
        <v>2.67</v>
      </c>
      <c r="I101" s="6">
        <v>0</v>
      </c>
      <c r="J101" s="6">
        <v>0</v>
      </c>
      <c r="K101" s="7" t="s">
        <v>193</v>
      </c>
      <c r="L101" s="1" t="s">
        <v>374</v>
      </c>
      <c r="M101" s="1">
        <v>3</v>
      </c>
      <c r="N101" s="5">
        <v>3</v>
      </c>
      <c r="O101" s="6">
        <v>0</v>
      </c>
      <c r="P101" s="6">
        <v>0</v>
      </c>
      <c r="Q101" s="7" t="s">
        <v>396</v>
      </c>
      <c r="R101" s="51">
        <f>7-MONTH(Q101)</f>
        <v>1</v>
      </c>
      <c r="S101" s="8">
        <f>(N101+(N101*O101))-(H101+(H101*I101))</f>
        <v>0.33000000000000007</v>
      </c>
      <c r="T101" s="14"/>
      <c r="U101" s="90" t="s">
        <v>146</v>
      </c>
    </row>
    <row r="102" spans="1:21" ht="21" customHeight="1">
      <c r="A102" s="1">
        <f t="shared" si="1"/>
        <v>91</v>
      </c>
      <c r="B102" s="2" t="s">
        <v>182</v>
      </c>
      <c r="C102" s="3" t="s">
        <v>102</v>
      </c>
      <c r="D102" s="1">
        <v>11</v>
      </c>
      <c r="E102" s="4" t="s">
        <v>113</v>
      </c>
      <c r="F102" s="1" t="s">
        <v>374</v>
      </c>
      <c r="G102" s="1">
        <v>2</v>
      </c>
      <c r="H102" s="5">
        <v>2.67</v>
      </c>
      <c r="I102" s="6">
        <v>0</v>
      </c>
      <c r="J102" s="6">
        <v>0</v>
      </c>
      <c r="K102" s="7" t="s">
        <v>384</v>
      </c>
      <c r="L102" s="1" t="s">
        <v>374</v>
      </c>
      <c r="M102" s="1">
        <v>3</v>
      </c>
      <c r="N102" s="5">
        <v>3</v>
      </c>
      <c r="O102" s="6">
        <v>0</v>
      </c>
      <c r="P102" s="6">
        <v>0</v>
      </c>
      <c r="Q102" s="7" t="s">
        <v>393</v>
      </c>
      <c r="R102" s="51">
        <f>7-MONTH(Q102)</f>
        <v>4</v>
      </c>
      <c r="S102" s="8">
        <f>(N102+(N102*O102))-(H102+(H102*I102))</f>
        <v>0.33000000000000007</v>
      </c>
      <c r="T102" s="14"/>
      <c r="U102" s="90" t="s">
        <v>146</v>
      </c>
    </row>
    <row r="103" spans="1:21" ht="21" customHeight="1">
      <c r="A103" s="1">
        <f t="shared" si="1"/>
        <v>92</v>
      </c>
      <c r="B103" s="2" t="s">
        <v>279</v>
      </c>
      <c r="C103" s="3" t="s">
        <v>280</v>
      </c>
      <c r="D103" s="1">
        <v>11</v>
      </c>
      <c r="E103" s="4" t="s">
        <v>113</v>
      </c>
      <c r="F103" s="1" t="s">
        <v>374</v>
      </c>
      <c r="G103" s="1">
        <v>5</v>
      </c>
      <c r="H103" s="5">
        <v>3.66</v>
      </c>
      <c r="I103" s="6">
        <v>0</v>
      </c>
      <c r="J103" s="6">
        <v>0</v>
      </c>
      <c r="K103" s="7" t="s">
        <v>386</v>
      </c>
      <c r="L103" s="1" t="s">
        <v>374</v>
      </c>
      <c r="M103" s="1">
        <v>6</v>
      </c>
      <c r="N103" s="5">
        <v>3.99</v>
      </c>
      <c r="O103" s="6">
        <v>0</v>
      </c>
      <c r="P103" s="6">
        <v>0</v>
      </c>
      <c r="Q103" s="7" t="s">
        <v>397</v>
      </c>
      <c r="R103" s="51">
        <f>7-MONTH(Q103)</f>
        <v>2</v>
      </c>
      <c r="S103" s="8">
        <f>(N103+(N103*O103))-(H103+(H103*I103))</f>
        <v>0.33000000000000007</v>
      </c>
      <c r="T103" s="14"/>
      <c r="U103" s="90" t="s">
        <v>146</v>
      </c>
    </row>
    <row r="104" spans="1:21" ht="21" customHeight="1">
      <c r="A104" s="1">
        <f t="shared" si="1"/>
        <v>93</v>
      </c>
      <c r="B104" s="2" t="s">
        <v>283</v>
      </c>
      <c r="C104" s="3" t="s">
        <v>43</v>
      </c>
      <c r="D104" s="1">
        <v>12</v>
      </c>
      <c r="E104" s="4" t="s">
        <v>8</v>
      </c>
      <c r="F104" s="1" t="s">
        <v>374</v>
      </c>
      <c r="G104" s="1">
        <v>2</v>
      </c>
      <c r="H104" s="5">
        <v>2.67</v>
      </c>
      <c r="I104" s="6">
        <v>0</v>
      </c>
      <c r="J104" s="6">
        <v>0</v>
      </c>
      <c r="K104" s="7" t="s">
        <v>16</v>
      </c>
      <c r="L104" s="1" t="s">
        <v>374</v>
      </c>
      <c r="M104" s="1">
        <v>3</v>
      </c>
      <c r="N104" s="5">
        <v>3</v>
      </c>
      <c r="O104" s="6">
        <v>0</v>
      </c>
      <c r="P104" s="6">
        <v>0</v>
      </c>
      <c r="Q104" s="7">
        <v>42826</v>
      </c>
      <c r="R104" s="51">
        <f>7-MONTH(Q104)</f>
        <v>3</v>
      </c>
      <c r="S104" s="8">
        <f>(N104+(N104*O104))-(H104+(H104*I104))</f>
        <v>0.33000000000000007</v>
      </c>
      <c r="T104" s="14" t="s">
        <v>399</v>
      </c>
      <c r="U104" s="90" t="s">
        <v>146</v>
      </c>
    </row>
    <row r="105" spans="1:21" ht="21" customHeight="1">
      <c r="A105" s="1">
        <f t="shared" si="1"/>
        <v>94</v>
      </c>
      <c r="B105" s="2" t="s">
        <v>45</v>
      </c>
      <c r="C105" s="3" t="s">
        <v>242</v>
      </c>
      <c r="D105" s="1">
        <v>12</v>
      </c>
      <c r="E105" s="4" t="s">
        <v>8</v>
      </c>
      <c r="F105" s="1" t="s">
        <v>374</v>
      </c>
      <c r="G105" s="1">
        <v>9</v>
      </c>
      <c r="H105" s="5">
        <v>4.98</v>
      </c>
      <c r="I105" s="6">
        <v>0</v>
      </c>
      <c r="J105" s="6">
        <v>0</v>
      </c>
      <c r="K105" s="7" t="s">
        <v>193</v>
      </c>
      <c r="L105" s="1" t="s">
        <v>374</v>
      </c>
      <c r="M105" s="1">
        <v>9</v>
      </c>
      <c r="N105" s="5">
        <v>4.98</v>
      </c>
      <c r="O105" s="6">
        <v>0.05</v>
      </c>
      <c r="P105" s="6">
        <v>0</v>
      </c>
      <c r="Q105" s="7" t="s">
        <v>396</v>
      </c>
      <c r="R105" s="51">
        <f>7-MONTH(Q105)</f>
        <v>1</v>
      </c>
      <c r="S105" s="8">
        <f>(N105+(N105*O105))-(H105+(H105*I105))</f>
        <v>0.24899999999999967</v>
      </c>
      <c r="T105" s="14"/>
      <c r="U105" s="90" t="s">
        <v>80</v>
      </c>
    </row>
    <row r="106" spans="1:21" ht="21" customHeight="1">
      <c r="A106" s="1">
        <f t="shared" si="1"/>
        <v>95</v>
      </c>
      <c r="B106" s="2" t="s">
        <v>53</v>
      </c>
      <c r="C106" s="3" t="s">
        <v>102</v>
      </c>
      <c r="D106" s="1">
        <v>12</v>
      </c>
      <c r="E106" s="4" t="s">
        <v>176</v>
      </c>
      <c r="F106" s="1" t="s">
        <v>374</v>
      </c>
      <c r="G106" s="1">
        <v>2</v>
      </c>
      <c r="H106" s="5">
        <v>2.67</v>
      </c>
      <c r="I106" s="6">
        <v>0</v>
      </c>
      <c r="J106" s="6">
        <v>0</v>
      </c>
      <c r="K106" s="7" t="s">
        <v>384</v>
      </c>
      <c r="L106" s="1" t="s">
        <v>374</v>
      </c>
      <c r="M106" s="1">
        <v>3</v>
      </c>
      <c r="N106" s="5">
        <v>3</v>
      </c>
      <c r="O106" s="6">
        <v>0</v>
      </c>
      <c r="P106" s="6">
        <v>0</v>
      </c>
      <c r="Q106" s="7" t="s">
        <v>393</v>
      </c>
      <c r="R106" s="51">
        <f>7-MONTH(Q106)</f>
        <v>4</v>
      </c>
      <c r="S106" s="8">
        <f>(N106+(N106*O106))-(H106+(H106*I106))</f>
        <v>0.33000000000000007</v>
      </c>
      <c r="T106" s="14"/>
      <c r="U106" s="90" t="s">
        <v>146</v>
      </c>
    </row>
    <row r="107" spans="1:21" ht="21" customHeight="1">
      <c r="A107" s="1">
        <f t="shared" si="1"/>
        <v>96</v>
      </c>
      <c r="B107" s="2" t="s">
        <v>281</v>
      </c>
      <c r="C107" s="3" t="s">
        <v>57</v>
      </c>
      <c r="D107" s="1">
        <v>12</v>
      </c>
      <c r="E107" s="4" t="s">
        <v>357</v>
      </c>
      <c r="F107" s="1" t="s">
        <v>374</v>
      </c>
      <c r="G107" s="1">
        <v>2</v>
      </c>
      <c r="H107" s="5">
        <v>2.67</v>
      </c>
      <c r="I107" s="6">
        <v>0</v>
      </c>
      <c r="J107" s="6">
        <v>0</v>
      </c>
      <c r="K107" s="7" t="s">
        <v>384</v>
      </c>
      <c r="L107" s="1" t="s">
        <v>374</v>
      </c>
      <c r="M107" s="1">
        <v>3</v>
      </c>
      <c r="N107" s="5">
        <v>3</v>
      </c>
      <c r="O107" s="6">
        <v>0</v>
      </c>
      <c r="P107" s="6">
        <v>0</v>
      </c>
      <c r="Q107" s="7" t="s">
        <v>393</v>
      </c>
      <c r="R107" s="51">
        <f>7-MONTH(Q107)</f>
        <v>4</v>
      </c>
      <c r="S107" s="8">
        <f>(N107+(N107*O107))-(H107+(H107*I107))</f>
        <v>0.33000000000000007</v>
      </c>
      <c r="T107" s="14"/>
      <c r="U107" s="90" t="s">
        <v>146</v>
      </c>
    </row>
    <row r="108" spans="1:21" ht="21" customHeight="1">
      <c r="A108" s="1">
        <f t="shared" si="1"/>
        <v>97</v>
      </c>
      <c r="B108" s="2" t="s">
        <v>282</v>
      </c>
      <c r="C108" s="3" t="s">
        <v>106</v>
      </c>
      <c r="D108" s="1">
        <v>12</v>
      </c>
      <c r="E108" s="4" t="s">
        <v>357</v>
      </c>
      <c r="F108" s="1" t="s">
        <v>374</v>
      </c>
      <c r="G108" s="1">
        <v>3</v>
      </c>
      <c r="H108" s="5">
        <v>3</v>
      </c>
      <c r="I108" s="6">
        <v>0</v>
      </c>
      <c r="J108" s="6">
        <v>0</v>
      </c>
      <c r="K108" s="7" t="s">
        <v>384</v>
      </c>
      <c r="L108" s="1" t="s">
        <v>374</v>
      </c>
      <c r="M108" s="1">
        <v>4</v>
      </c>
      <c r="N108" s="5">
        <v>3.33</v>
      </c>
      <c r="O108" s="6">
        <v>0</v>
      </c>
      <c r="P108" s="6">
        <v>0</v>
      </c>
      <c r="Q108" s="7" t="s">
        <v>393</v>
      </c>
      <c r="R108" s="51">
        <f>7-MONTH(Q108)</f>
        <v>4</v>
      </c>
      <c r="S108" s="8">
        <f>(N108+(N108*O108))-(H108+(H108*I108))</f>
        <v>0.33000000000000007</v>
      </c>
      <c r="T108" s="14"/>
      <c r="U108" s="90" t="s">
        <v>146</v>
      </c>
    </row>
    <row r="109" spans="1:21" ht="21" customHeight="1">
      <c r="A109" s="1">
        <f t="shared" si="1"/>
        <v>98</v>
      </c>
      <c r="B109" s="2" t="s">
        <v>284</v>
      </c>
      <c r="C109" s="3" t="s">
        <v>285</v>
      </c>
      <c r="D109" s="1">
        <v>12</v>
      </c>
      <c r="E109" s="4" t="s">
        <v>177</v>
      </c>
      <c r="F109" s="1" t="s">
        <v>374</v>
      </c>
      <c r="G109" s="1">
        <v>2</v>
      </c>
      <c r="H109" s="5">
        <v>2.67</v>
      </c>
      <c r="I109" s="6">
        <v>0</v>
      </c>
      <c r="J109" s="6">
        <v>0</v>
      </c>
      <c r="K109" s="7" t="s">
        <v>384</v>
      </c>
      <c r="L109" s="1" t="s">
        <v>374</v>
      </c>
      <c r="M109" s="1">
        <v>3</v>
      </c>
      <c r="N109" s="5">
        <v>3</v>
      </c>
      <c r="O109" s="6">
        <v>0</v>
      </c>
      <c r="P109" s="6">
        <v>0</v>
      </c>
      <c r="Q109" s="7" t="s">
        <v>393</v>
      </c>
      <c r="R109" s="51">
        <f>7-MONTH(Q109)</f>
        <v>4</v>
      </c>
      <c r="S109" s="8">
        <f>(N109+(N109*O109))-(H109+(H109*I109))</f>
        <v>0.33000000000000007</v>
      </c>
      <c r="T109" s="14"/>
      <c r="U109" s="90" t="s">
        <v>146</v>
      </c>
    </row>
    <row r="110" spans="1:21" ht="21" customHeight="1">
      <c r="A110" s="1">
        <f t="shared" si="1"/>
        <v>99</v>
      </c>
      <c r="B110" s="2" t="s">
        <v>53</v>
      </c>
      <c r="C110" s="3" t="s">
        <v>150</v>
      </c>
      <c r="D110" s="1">
        <v>12</v>
      </c>
      <c r="E110" s="4" t="s">
        <v>177</v>
      </c>
      <c r="F110" s="1" t="s">
        <v>374</v>
      </c>
      <c r="G110" s="1">
        <v>2</v>
      </c>
      <c r="H110" s="5">
        <v>2.67</v>
      </c>
      <c r="I110" s="6">
        <v>0</v>
      </c>
      <c r="J110" s="6">
        <v>0</v>
      </c>
      <c r="K110" s="7" t="s">
        <v>191</v>
      </c>
      <c r="L110" s="1" t="s">
        <v>374</v>
      </c>
      <c r="M110" s="1">
        <v>3</v>
      </c>
      <c r="N110" s="5">
        <v>3</v>
      </c>
      <c r="O110" s="6">
        <v>0</v>
      </c>
      <c r="P110" s="6">
        <v>0</v>
      </c>
      <c r="Q110" s="7" t="s">
        <v>392</v>
      </c>
      <c r="R110" s="51">
        <f>7-MONTH(Q110)</f>
        <v>6</v>
      </c>
      <c r="S110" s="8">
        <f>(N110+(N110*O110))-(H110+(H110*I110))</f>
        <v>0.33000000000000007</v>
      </c>
      <c r="T110" s="14"/>
      <c r="U110" s="90" t="s">
        <v>146</v>
      </c>
    </row>
    <row r="111" spans="1:21" ht="21" customHeight="1">
      <c r="A111" s="1">
        <f t="shared" si="1"/>
        <v>100</v>
      </c>
      <c r="B111" s="32" t="s">
        <v>151</v>
      </c>
      <c r="C111" s="3" t="s">
        <v>0</v>
      </c>
      <c r="D111" s="1">
        <v>13</v>
      </c>
      <c r="E111" s="4" t="s">
        <v>142</v>
      </c>
      <c r="F111" s="1" t="s">
        <v>374</v>
      </c>
      <c r="G111" s="1">
        <v>2</v>
      </c>
      <c r="H111" s="5">
        <v>2.67</v>
      </c>
      <c r="I111" s="6">
        <v>0</v>
      </c>
      <c r="J111" s="6">
        <v>0</v>
      </c>
      <c r="K111" s="7" t="s">
        <v>192</v>
      </c>
      <c r="L111" s="1" t="s">
        <v>374</v>
      </c>
      <c r="M111" s="1">
        <v>3</v>
      </c>
      <c r="N111" s="5">
        <v>3</v>
      </c>
      <c r="O111" s="6">
        <v>0</v>
      </c>
      <c r="P111" s="6">
        <v>0</v>
      </c>
      <c r="Q111" s="7" t="s">
        <v>395</v>
      </c>
      <c r="R111" s="51">
        <f>7-MONTH(Q111)</f>
        <v>3</v>
      </c>
      <c r="S111" s="8">
        <f>(N111+(N111*O111))-(H111+(H111*I111))</f>
        <v>0.33000000000000007</v>
      </c>
      <c r="T111" s="14"/>
      <c r="U111" s="90" t="s">
        <v>146</v>
      </c>
    </row>
    <row r="112" spans="1:21" ht="21" customHeight="1">
      <c r="A112" s="1">
        <f t="shared" si="1"/>
        <v>101</v>
      </c>
      <c r="B112" s="2" t="s">
        <v>90</v>
      </c>
      <c r="C112" s="21" t="s">
        <v>102</v>
      </c>
      <c r="D112" s="1">
        <v>13</v>
      </c>
      <c r="E112" s="4" t="s">
        <v>142</v>
      </c>
      <c r="F112" s="1" t="s">
        <v>374</v>
      </c>
      <c r="G112" s="1">
        <v>4</v>
      </c>
      <c r="H112" s="5">
        <v>3.33</v>
      </c>
      <c r="I112" s="6">
        <v>0</v>
      </c>
      <c r="J112" s="6">
        <v>0</v>
      </c>
      <c r="K112" s="7" t="s">
        <v>385</v>
      </c>
      <c r="L112" s="1" t="s">
        <v>374</v>
      </c>
      <c r="M112" s="1">
        <v>5</v>
      </c>
      <c r="N112" s="5">
        <v>3.66</v>
      </c>
      <c r="O112" s="6">
        <v>0</v>
      </c>
      <c r="P112" s="6">
        <v>0</v>
      </c>
      <c r="Q112" s="7" t="s">
        <v>395</v>
      </c>
      <c r="R112" s="51">
        <f>7-MONTH(Q112)</f>
        <v>3</v>
      </c>
      <c r="S112" s="8">
        <f>(N112+(N112*O112))-(H112+(H112*I112))</f>
        <v>0.33000000000000007</v>
      </c>
      <c r="T112" s="14" t="s">
        <v>13</v>
      </c>
      <c r="U112" s="90" t="s">
        <v>146</v>
      </c>
    </row>
    <row r="113" spans="1:21" ht="21" customHeight="1">
      <c r="A113" s="1">
        <f t="shared" si="1"/>
        <v>102</v>
      </c>
      <c r="B113" s="2" t="s">
        <v>286</v>
      </c>
      <c r="C113" s="21" t="s">
        <v>102</v>
      </c>
      <c r="D113" s="1">
        <v>13</v>
      </c>
      <c r="E113" s="4" t="s">
        <v>121</v>
      </c>
      <c r="F113" s="1" t="s">
        <v>374</v>
      </c>
      <c r="G113" s="1">
        <v>1</v>
      </c>
      <c r="H113" s="5">
        <v>2.34</v>
      </c>
      <c r="I113" s="6">
        <v>0</v>
      </c>
      <c r="J113" s="6">
        <v>0</v>
      </c>
      <c r="K113" s="7" t="s">
        <v>191</v>
      </c>
      <c r="L113" s="1" t="s">
        <v>374</v>
      </c>
      <c r="M113" s="1">
        <v>2</v>
      </c>
      <c r="N113" s="5">
        <v>2.67</v>
      </c>
      <c r="O113" s="6">
        <v>0</v>
      </c>
      <c r="P113" s="6">
        <v>0</v>
      </c>
      <c r="Q113" s="7" t="s">
        <v>392</v>
      </c>
      <c r="R113" s="51">
        <f>7-MONTH(Q113)</f>
        <v>6</v>
      </c>
      <c r="S113" s="8">
        <f>(N113+(N113*O113))-(H113+(H113*I113))</f>
        <v>0.33000000000000007</v>
      </c>
      <c r="T113" s="14"/>
      <c r="U113" s="90" t="s">
        <v>146</v>
      </c>
    </row>
    <row r="114" spans="1:21" ht="21" customHeight="1">
      <c r="A114" s="1">
        <f t="shared" si="1"/>
        <v>103</v>
      </c>
      <c r="B114" s="2" t="s">
        <v>42</v>
      </c>
      <c r="C114" s="3" t="s">
        <v>292</v>
      </c>
      <c r="D114" s="1">
        <v>14</v>
      </c>
      <c r="E114" s="4" t="s">
        <v>359</v>
      </c>
      <c r="F114" s="1" t="s">
        <v>374</v>
      </c>
      <c r="G114" s="1">
        <v>2</v>
      </c>
      <c r="H114" s="5">
        <v>2.67</v>
      </c>
      <c r="I114" s="6">
        <v>0</v>
      </c>
      <c r="J114" s="6">
        <v>0</v>
      </c>
      <c r="K114" s="7" t="s">
        <v>384</v>
      </c>
      <c r="L114" s="1" t="s">
        <v>374</v>
      </c>
      <c r="M114" s="1">
        <v>3</v>
      </c>
      <c r="N114" s="5">
        <v>3</v>
      </c>
      <c r="O114" s="6">
        <v>0</v>
      </c>
      <c r="P114" s="6">
        <v>0</v>
      </c>
      <c r="Q114" s="7" t="s">
        <v>393</v>
      </c>
      <c r="R114" s="51">
        <f>7-MONTH(Q114)</f>
        <v>4</v>
      </c>
      <c r="S114" s="8">
        <f>(N114+(N114*O114))-(H114+(H114*I114))</f>
        <v>0.33000000000000007</v>
      </c>
      <c r="T114" s="14"/>
      <c r="U114" s="90" t="s">
        <v>146</v>
      </c>
    </row>
    <row r="115" spans="1:21" ht="21" customHeight="1">
      <c r="A115" s="1">
        <f t="shared" si="1"/>
        <v>104</v>
      </c>
      <c r="B115" s="2" t="s">
        <v>290</v>
      </c>
      <c r="C115" s="3" t="s">
        <v>291</v>
      </c>
      <c r="D115" s="1">
        <v>14</v>
      </c>
      <c r="E115" s="4" t="s">
        <v>96</v>
      </c>
      <c r="F115" s="1" t="s">
        <v>374</v>
      </c>
      <c r="G115" s="1">
        <v>1</v>
      </c>
      <c r="H115" s="5">
        <v>2.34</v>
      </c>
      <c r="I115" s="6">
        <v>0</v>
      </c>
      <c r="J115" s="6">
        <v>0</v>
      </c>
      <c r="K115" s="7" t="s">
        <v>191</v>
      </c>
      <c r="L115" s="1" t="s">
        <v>374</v>
      </c>
      <c r="M115" s="1">
        <v>2</v>
      </c>
      <c r="N115" s="5">
        <v>2.67</v>
      </c>
      <c r="O115" s="6">
        <v>0</v>
      </c>
      <c r="P115" s="6">
        <v>0</v>
      </c>
      <c r="Q115" s="7" t="s">
        <v>392</v>
      </c>
      <c r="R115" s="51">
        <f>7-MONTH(Q115)</f>
        <v>6</v>
      </c>
      <c r="S115" s="8">
        <f>(N115+(N115*O115))-(H115+(H115*I115))</f>
        <v>0.33000000000000007</v>
      </c>
      <c r="T115" s="14"/>
      <c r="U115" s="90" t="s">
        <v>146</v>
      </c>
    </row>
    <row r="116" spans="1:21" ht="21" customHeight="1">
      <c r="A116" s="1">
        <f t="shared" si="1"/>
        <v>105</v>
      </c>
      <c r="B116" s="2" t="s">
        <v>289</v>
      </c>
      <c r="C116" s="3" t="s">
        <v>41</v>
      </c>
      <c r="D116" s="1">
        <v>14</v>
      </c>
      <c r="E116" s="4" t="s">
        <v>96</v>
      </c>
      <c r="F116" s="1" t="s">
        <v>374</v>
      </c>
      <c r="G116" s="1">
        <v>2</v>
      </c>
      <c r="H116" s="5">
        <v>2.67</v>
      </c>
      <c r="I116" s="6">
        <v>0</v>
      </c>
      <c r="J116" s="6">
        <v>0</v>
      </c>
      <c r="K116" s="7" t="s">
        <v>384</v>
      </c>
      <c r="L116" s="1" t="s">
        <v>374</v>
      </c>
      <c r="M116" s="1">
        <v>3</v>
      </c>
      <c r="N116" s="5">
        <v>3</v>
      </c>
      <c r="O116" s="6">
        <v>0</v>
      </c>
      <c r="P116" s="6">
        <v>0</v>
      </c>
      <c r="Q116" s="7" t="s">
        <v>393</v>
      </c>
      <c r="R116" s="51">
        <f>7-MONTH(Q116)</f>
        <v>4</v>
      </c>
      <c r="S116" s="8">
        <f>(N116+(N116*O116))-(H116+(H116*I116))</f>
        <v>0.33000000000000007</v>
      </c>
      <c r="T116" s="53"/>
      <c r="U116" s="90" t="s">
        <v>146</v>
      </c>
    </row>
    <row r="117" spans="1:21" ht="21" customHeight="1">
      <c r="A117" s="1">
        <f t="shared" si="1"/>
        <v>106</v>
      </c>
      <c r="B117" s="2" t="s">
        <v>225</v>
      </c>
      <c r="C117" s="3" t="s">
        <v>173</v>
      </c>
      <c r="D117" s="1">
        <v>14</v>
      </c>
      <c r="E117" s="4" t="s">
        <v>96</v>
      </c>
      <c r="F117" s="1" t="s">
        <v>374</v>
      </c>
      <c r="G117" s="1">
        <v>2</v>
      </c>
      <c r="H117" s="5">
        <v>2.67</v>
      </c>
      <c r="I117" s="6">
        <v>0</v>
      </c>
      <c r="J117" s="6">
        <v>0</v>
      </c>
      <c r="K117" s="7" t="s">
        <v>191</v>
      </c>
      <c r="L117" s="1" t="s">
        <v>374</v>
      </c>
      <c r="M117" s="1">
        <v>3</v>
      </c>
      <c r="N117" s="5">
        <v>3</v>
      </c>
      <c r="O117" s="6">
        <v>0</v>
      </c>
      <c r="P117" s="6">
        <v>0</v>
      </c>
      <c r="Q117" s="7" t="s">
        <v>392</v>
      </c>
      <c r="R117" s="51">
        <f>7-MONTH(Q117)</f>
        <v>6</v>
      </c>
      <c r="S117" s="8">
        <f>(N117+(N117*O117))-(H117+(H117*I117))</f>
        <v>0.33000000000000007</v>
      </c>
      <c r="T117" s="14"/>
      <c r="U117" s="90" t="s">
        <v>146</v>
      </c>
    </row>
    <row r="118" spans="1:21" ht="21" customHeight="1">
      <c r="A118" s="1">
        <f t="shared" si="1"/>
        <v>107</v>
      </c>
      <c r="B118" s="2" t="s">
        <v>287</v>
      </c>
      <c r="C118" s="21" t="s">
        <v>288</v>
      </c>
      <c r="D118" s="1">
        <v>14</v>
      </c>
      <c r="E118" s="4" t="s">
        <v>358</v>
      </c>
      <c r="F118" s="1" t="s">
        <v>374</v>
      </c>
      <c r="G118" s="1">
        <v>5</v>
      </c>
      <c r="H118" s="5">
        <v>3.66</v>
      </c>
      <c r="I118" s="6">
        <v>0</v>
      </c>
      <c r="J118" s="6">
        <v>0</v>
      </c>
      <c r="K118" s="7" t="s">
        <v>386</v>
      </c>
      <c r="L118" s="1" t="s">
        <v>374</v>
      </c>
      <c r="M118" s="1">
        <v>6</v>
      </c>
      <c r="N118" s="5">
        <v>3.99</v>
      </c>
      <c r="O118" s="6">
        <v>0</v>
      </c>
      <c r="P118" s="6">
        <v>0</v>
      </c>
      <c r="Q118" s="7" t="s">
        <v>397</v>
      </c>
      <c r="R118" s="51">
        <f>7-MONTH(Q118)</f>
        <v>2</v>
      </c>
      <c r="S118" s="8">
        <f>(N118+(N118*O118))-(H118+(H118*I118))</f>
        <v>0.33000000000000007</v>
      </c>
      <c r="T118" s="14"/>
      <c r="U118" s="90" t="s">
        <v>146</v>
      </c>
    </row>
    <row r="119" spans="1:21" ht="21" customHeight="1">
      <c r="A119" s="1">
        <f t="shared" si="1"/>
        <v>108</v>
      </c>
      <c r="B119" s="2" t="s">
        <v>293</v>
      </c>
      <c r="C119" s="21" t="s">
        <v>55</v>
      </c>
      <c r="D119" s="1">
        <v>20</v>
      </c>
      <c r="E119" s="4" t="s">
        <v>360</v>
      </c>
      <c r="F119" s="1" t="s">
        <v>34</v>
      </c>
      <c r="G119" s="1">
        <v>4</v>
      </c>
      <c r="H119" s="5">
        <v>3.33</v>
      </c>
      <c r="I119" s="6">
        <v>0</v>
      </c>
      <c r="J119" s="6">
        <v>0</v>
      </c>
      <c r="K119" s="7" t="s">
        <v>191</v>
      </c>
      <c r="L119" s="1" t="s">
        <v>34</v>
      </c>
      <c r="M119" s="1">
        <v>5</v>
      </c>
      <c r="N119" s="5">
        <v>3.66</v>
      </c>
      <c r="O119" s="6">
        <v>0</v>
      </c>
      <c r="P119" s="6">
        <v>0</v>
      </c>
      <c r="Q119" s="7" t="s">
        <v>392</v>
      </c>
      <c r="R119" s="51">
        <f>7-MONTH(Q119)</f>
        <v>6</v>
      </c>
      <c r="S119" s="8">
        <f>(N119+(N119*O119))-(H119+(H119*I119))</f>
        <v>0.33000000000000007</v>
      </c>
      <c r="T119" s="14"/>
      <c r="U119" s="90" t="s">
        <v>146</v>
      </c>
    </row>
    <row r="120" spans="1:21" ht="21" customHeight="1">
      <c r="A120" s="1">
        <f t="shared" si="1"/>
        <v>109</v>
      </c>
      <c r="B120" s="2" t="s">
        <v>54</v>
      </c>
      <c r="C120" s="21" t="s">
        <v>102</v>
      </c>
      <c r="D120" s="1">
        <v>21</v>
      </c>
      <c r="E120" s="4" t="s">
        <v>361</v>
      </c>
      <c r="F120" s="1" t="s">
        <v>378</v>
      </c>
      <c r="G120" s="1">
        <v>1</v>
      </c>
      <c r="H120" s="5">
        <v>2.34</v>
      </c>
      <c r="I120" s="6">
        <v>0</v>
      </c>
      <c r="J120" s="6">
        <v>0</v>
      </c>
      <c r="K120" s="7" t="s">
        <v>191</v>
      </c>
      <c r="L120" s="1" t="s">
        <v>378</v>
      </c>
      <c r="M120" s="1">
        <v>2</v>
      </c>
      <c r="N120" s="5">
        <v>2.67</v>
      </c>
      <c r="O120" s="6">
        <v>0</v>
      </c>
      <c r="P120" s="6">
        <v>0</v>
      </c>
      <c r="Q120" s="7" t="s">
        <v>392</v>
      </c>
      <c r="R120" s="51">
        <f>7-MONTH(Q120)</f>
        <v>6</v>
      </c>
      <c r="S120" s="8">
        <f>(N120+(N120*O120))-(H120+(H120*I120))</f>
        <v>0.33000000000000007</v>
      </c>
      <c r="T120" s="14"/>
      <c r="U120" s="90" t="s">
        <v>146</v>
      </c>
    </row>
    <row r="121" spans="1:21" ht="21" customHeight="1">
      <c r="A121" s="1">
        <f t="shared" si="1"/>
        <v>110</v>
      </c>
      <c r="B121" s="2" t="s">
        <v>295</v>
      </c>
      <c r="C121" s="3" t="s">
        <v>2</v>
      </c>
      <c r="D121" s="1">
        <v>21</v>
      </c>
      <c r="E121" s="4" t="s">
        <v>361</v>
      </c>
      <c r="F121" s="1" t="s">
        <v>378</v>
      </c>
      <c r="G121" s="1">
        <v>1</v>
      </c>
      <c r="H121" s="5">
        <v>2.34</v>
      </c>
      <c r="I121" s="6">
        <v>0</v>
      </c>
      <c r="J121" s="6">
        <v>0</v>
      </c>
      <c r="K121" s="7" t="s">
        <v>191</v>
      </c>
      <c r="L121" s="1" t="s">
        <v>378</v>
      </c>
      <c r="M121" s="1">
        <v>2</v>
      </c>
      <c r="N121" s="5">
        <v>2.67</v>
      </c>
      <c r="O121" s="6">
        <v>0</v>
      </c>
      <c r="P121" s="6">
        <v>0</v>
      </c>
      <c r="Q121" s="7" t="s">
        <v>392</v>
      </c>
      <c r="R121" s="51">
        <f>7-MONTH(Q121)</f>
        <v>6</v>
      </c>
      <c r="S121" s="8">
        <f>(N121+(N121*O121))-(H121+(H121*I121))</f>
        <v>0.33000000000000007</v>
      </c>
      <c r="T121" s="14"/>
      <c r="U121" s="90" t="s">
        <v>146</v>
      </c>
    </row>
    <row r="122" spans="1:21" ht="21" customHeight="1">
      <c r="A122" s="1">
        <f t="shared" si="1"/>
        <v>111</v>
      </c>
      <c r="B122" s="2" t="s">
        <v>161</v>
      </c>
      <c r="C122" s="21" t="s">
        <v>41</v>
      </c>
      <c r="D122" s="1">
        <v>21</v>
      </c>
      <c r="E122" s="4" t="s">
        <v>361</v>
      </c>
      <c r="F122" s="1" t="s">
        <v>378</v>
      </c>
      <c r="G122" s="1">
        <v>4</v>
      </c>
      <c r="H122" s="5">
        <v>3.33</v>
      </c>
      <c r="I122" s="6">
        <v>0</v>
      </c>
      <c r="J122" s="6">
        <v>0</v>
      </c>
      <c r="K122" s="7" t="s">
        <v>191</v>
      </c>
      <c r="L122" s="1" t="s">
        <v>378</v>
      </c>
      <c r="M122" s="1">
        <v>5</v>
      </c>
      <c r="N122" s="5">
        <v>3.66</v>
      </c>
      <c r="O122" s="6">
        <v>0</v>
      </c>
      <c r="P122" s="6">
        <v>0</v>
      </c>
      <c r="Q122" s="7" t="s">
        <v>392</v>
      </c>
      <c r="R122" s="51">
        <f>7-MONTH(Q122)</f>
        <v>6</v>
      </c>
      <c r="S122" s="8">
        <f>(N122+(N122*O122))-(H122+(H122*I122))</f>
        <v>0.33000000000000007</v>
      </c>
      <c r="T122" s="14"/>
      <c r="U122" s="90" t="s">
        <v>146</v>
      </c>
    </row>
    <row r="123" spans="1:21" ht="21" customHeight="1">
      <c r="A123" s="1">
        <f t="shared" si="1"/>
        <v>112</v>
      </c>
      <c r="B123" s="2" t="s">
        <v>294</v>
      </c>
      <c r="C123" s="21" t="s">
        <v>91</v>
      </c>
      <c r="D123" s="1">
        <v>21</v>
      </c>
      <c r="E123" s="4" t="s">
        <v>361</v>
      </c>
      <c r="F123" s="1" t="s">
        <v>374</v>
      </c>
      <c r="G123" s="1">
        <v>5</v>
      </c>
      <c r="H123" s="5">
        <v>3.66</v>
      </c>
      <c r="I123" s="6">
        <v>0</v>
      </c>
      <c r="J123" s="6">
        <v>0</v>
      </c>
      <c r="K123" s="7" t="s">
        <v>386</v>
      </c>
      <c r="L123" s="1" t="s">
        <v>374</v>
      </c>
      <c r="M123" s="1">
        <v>6</v>
      </c>
      <c r="N123" s="5">
        <v>3.99</v>
      </c>
      <c r="O123" s="6">
        <v>0</v>
      </c>
      <c r="P123" s="6">
        <v>0</v>
      </c>
      <c r="Q123" s="7" t="s">
        <v>397</v>
      </c>
      <c r="R123" s="51">
        <f>7-MONTH(Q123)</f>
        <v>2</v>
      </c>
      <c r="S123" s="8">
        <f>(N123+(N123*O123))-(H123+(H123*I123))</f>
        <v>0.33000000000000007</v>
      </c>
      <c r="T123" s="14"/>
      <c r="U123" s="90" t="s">
        <v>146</v>
      </c>
    </row>
    <row r="124" spans="1:21" ht="21" customHeight="1">
      <c r="A124" s="1">
        <f t="shared" si="1"/>
        <v>113</v>
      </c>
      <c r="B124" s="2" t="s">
        <v>301</v>
      </c>
      <c r="C124" s="3" t="s">
        <v>302</v>
      </c>
      <c r="D124" s="1">
        <v>25</v>
      </c>
      <c r="E124" s="4" t="s">
        <v>364</v>
      </c>
      <c r="F124" s="1" t="s">
        <v>38</v>
      </c>
      <c r="G124" s="1">
        <v>2</v>
      </c>
      <c r="H124" s="5">
        <v>1.68</v>
      </c>
      <c r="I124" s="6">
        <v>0</v>
      </c>
      <c r="J124" s="6">
        <v>0</v>
      </c>
      <c r="K124" s="7" t="s">
        <v>391</v>
      </c>
      <c r="L124" s="1" t="s">
        <v>38</v>
      </c>
      <c r="M124" s="1">
        <v>3</v>
      </c>
      <c r="N124" s="5">
        <v>1.86</v>
      </c>
      <c r="O124" s="6">
        <v>0</v>
      </c>
      <c r="P124" s="6">
        <v>0</v>
      </c>
      <c r="Q124" s="7" t="s">
        <v>394</v>
      </c>
      <c r="R124" s="51">
        <f>7-MONTH(Q124)</f>
        <v>5</v>
      </c>
      <c r="S124" s="8">
        <f>(N124+(N124*O124))-(H124+(H124*I124))</f>
        <v>0.18000000000000016</v>
      </c>
      <c r="T124" s="14"/>
      <c r="U124" s="90" t="s">
        <v>146</v>
      </c>
    </row>
    <row r="125" spans="1:21" ht="21" customHeight="1">
      <c r="A125" s="1">
        <f t="shared" si="1"/>
        <v>114</v>
      </c>
      <c r="B125" s="2" t="s">
        <v>179</v>
      </c>
      <c r="C125" s="3" t="s">
        <v>303</v>
      </c>
      <c r="D125" s="1">
        <v>25</v>
      </c>
      <c r="E125" s="4" t="s">
        <v>364</v>
      </c>
      <c r="F125" s="1" t="s">
        <v>38</v>
      </c>
      <c r="G125" s="1">
        <v>2</v>
      </c>
      <c r="H125" s="5">
        <v>1.68</v>
      </c>
      <c r="I125" s="6">
        <v>0</v>
      </c>
      <c r="J125" s="6">
        <v>0</v>
      </c>
      <c r="K125" s="7" t="s">
        <v>391</v>
      </c>
      <c r="L125" s="1" t="s">
        <v>38</v>
      </c>
      <c r="M125" s="1">
        <v>3</v>
      </c>
      <c r="N125" s="5">
        <v>1.86</v>
      </c>
      <c r="O125" s="6">
        <v>0</v>
      </c>
      <c r="P125" s="6">
        <v>0</v>
      </c>
      <c r="Q125" s="7" t="s">
        <v>394</v>
      </c>
      <c r="R125" s="51">
        <f>7-MONTH(Q125)</f>
        <v>5</v>
      </c>
      <c r="S125" s="8">
        <f>(N125+(N125*O125))-(H125+(H125*I125))</f>
        <v>0.18000000000000016</v>
      </c>
      <c r="T125" s="14"/>
      <c r="U125" s="90" t="s">
        <v>146</v>
      </c>
    </row>
    <row r="126" spans="1:21" ht="21" customHeight="1">
      <c r="A126" s="1">
        <f t="shared" si="1"/>
        <v>115</v>
      </c>
      <c r="B126" s="2" t="s">
        <v>98</v>
      </c>
      <c r="C126" s="3" t="s">
        <v>181</v>
      </c>
      <c r="D126" s="1">
        <v>25</v>
      </c>
      <c r="E126" s="22" t="s">
        <v>364</v>
      </c>
      <c r="F126" s="1" t="s">
        <v>38</v>
      </c>
      <c r="G126" s="1">
        <v>12</v>
      </c>
      <c r="H126" s="5">
        <v>3.48</v>
      </c>
      <c r="I126" s="6">
        <v>0.1</v>
      </c>
      <c r="J126" s="6">
        <v>0</v>
      </c>
      <c r="K126" s="7" t="s">
        <v>195</v>
      </c>
      <c r="L126" s="1" t="s">
        <v>38</v>
      </c>
      <c r="M126" s="1">
        <v>12</v>
      </c>
      <c r="N126" s="5">
        <v>3.48</v>
      </c>
      <c r="O126" s="6">
        <v>0.11</v>
      </c>
      <c r="P126" s="6">
        <v>0</v>
      </c>
      <c r="Q126" s="7" t="s">
        <v>396</v>
      </c>
      <c r="R126" s="51">
        <f>7-MONTH(Q126)</f>
        <v>1</v>
      </c>
      <c r="S126" s="8">
        <f>(N126+(N126*O126))-(H126+(H126*I126))</f>
        <v>0.034800000000000164</v>
      </c>
      <c r="T126" s="14"/>
      <c r="U126" s="90" t="s">
        <v>80</v>
      </c>
    </row>
    <row r="127" spans="1:21" ht="21" customHeight="1">
      <c r="A127" s="1">
        <f t="shared" si="1"/>
        <v>116</v>
      </c>
      <c r="B127" s="2" t="s">
        <v>299</v>
      </c>
      <c r="C127" s="3" t="s">
        <v>175</v>
      </c>
      <c r="D127" s="1">
        <v>25</v>
      </c>
      <c r="E127" s="4" t="s">
        <v>363</v>
      </c>
      <c r="F127" s="1" t="s">
        <v>32</v>
      </c>
      <c r="G127" s="1">
        <v>8</v>
      </c>
      <c r="H127" s="5">
        <v>3.31</v>
      </c>
      <c r="I127" s="6">
        <v>0</v>
      </c>
      <c r="J127" s="6">
        <v>0</v>
      </c>
      <c r="K127" s="7" t="s">
        <v>391</v>
      </c>
      <c r="L127" s="1" t="s">
        <v>32</v>
      </c>
      <c r="M127" s="1">
        <v>9</v>
      </c>
      <c r="N127" s="5">
        <v>3.49</v>
      </c>
      <c r="O127" s="6">
        <v>0</v>
      </c>
      <c r="P127" s="6">
        <v>0</v>
      </c>
      <c r="Q127" s="7" t="s">
        <v>394</v>
      </c>
      <c r="R127" s="51">
        <f>7-MONTH(Q127)</f>
        <v>5</v>
      </c>
      <c r="S127" s="8">
        <f>(N127+(N127*O127))-(H127+(H127*I127))</f>
        <v>0.18000000000000016</v>
      </c>
      <c r="T127" s="14"/>
      <c r="U127" s="90" t="s">
        <v>146</v>
      </c>
    </row>
    <row r="128" spans="1:21" ht="21" customHeight="1">
      <c r="A128" s="1">
        <f t="shared" si="1"/>
        <v>117</v>
      </c>
      <c r="B128" s="2" t="s">
        <v>300</v>
      </c>
      <c r="C128" s="3" t="s">
        <v>30</v>
      </c>
      <c r="D128" s="1">
        <v>25</v>
      </c>
      <c r="E128" s="4" t="s">
        <v>363</v>
      </c>
      <c r="F128" s="1" t="s">
        <v>32</v>
      </c>
      <c r="G128" s="1">
        <v>11</v>
      </c>
      <c r="H128" s="5">
        <v>3.85</v>
      </c>
      <c r="I128" s="6">
        <v>0</v>
      </c>
      <c r="J128" s="6">
        <v>0</v>
      </c>
      <c r="K128" s="7" t="s">
        <v>10</v>
      </c>
      <c r="L128" s="1" t="s">
        <v>32</v>
      </c>
      <c r="M128" s="1">
        <v>12</v>
      </c>
      <c r="N128" s="5">
        <v>4.03</v>
      </c>
      <c r="O128" s="6">
        <v>0</v>
      </c>
      <c r="P128" s="6">
        <v>0</v>
      </c>
      <c r="Q128" s="7" t="s">
        <v>393</v>
      </c>
      <c r="R128" s="51">
        <f>7-MONTH(Q128)</f>
        <v>4</v>
      </c>
      <c r="S128" s="8">
        <f>(N128+(N128*O128))-(H128+(H128*I128))</f>
        <v>0.18000000000000016</v>
      </c>
      <c r="T128" s="14"/>
      <c r="U128" s="90" t="s">
        <v>146</v>
      </c>
    </row>
    <row r="129" spans="1:21" ht="21" customHeight="1">
      <c r="A129" s="1">
        <f t="shared" si="1"/>
        <v>118</v>
      </c>
      <c r="B129" s="2" t="s">
        <v>42</v>
      </c>
      <c r="C129" s="21" t="s">
        <v>55</v>
      </c>
      <c r="D129" s="1">
        <v>25</v>
      </c>
      <c r="E129" s="4" t="s">
        <v>365</v>
      </c>
      <c r="F129" s="1" t="s">
        <v>33</v>
      </c>
      <c r="G129" s="1">
        <v>1</v>
      </c>
      <c r="H129" s="5">
        <v>1.65</v>
      </c>
      <c r="I129" s="6">
        <v>0</v>
      </c>
      <c r="J129" s="6">
        <v>0</v>
      </c>
      <c r="K129" s="7" t="s">
        <v>11</v>
      </c>
      <c r="L129" s="1" t="s">
        <v>33</v>
      </c>
      <c r="M129" s="1">
        <v>2</v>
      </c>
      <c r="N129" s="5">
        <v>1.83</v>
      </c>
      <c r="O129" s="6">
        <v>0</v>
      </c>
      <c r="P129" s="6">
        <v>0</v>
      </c>
      <c r="Q129" s="7" t="s">
        <v>395</v>
      </c>
      <c r="R129" s="51">
        <f>7-MONTH(Q129)</f>
        <v>3</v>
      </c>
      <c r="S129" s="8">
        <f>(N129+(N129*O129))-(H129+(H129*I129))</f>
        <v>0.18000000000000016</v>
      </c>
      <c r="T129" s="14"/>
      <c r="U129" s="90" t="s">
        <v>146</v>
      </c>
    </row>
    <row r="130" spans="1:21" ht="21" customHeight="1">
      <c r="A130" s="1">
        <f t="shared" si="1"/>
        <v>119</v>
      </c>
      <c r="B130" s="2" t="s">
        <v>304</v>
      </c>
      <c r="C130" s="21" t="s">
        <v>305</v>
      </c>
      <c r="D130" s="1">
        <v>25</v>
      </c>
      <c r="E130" s="4" t="s">
        <v>365</v>
      </c>
      <c r="F130" s="1" t="s">
        <v>33</v>
      </c>
      <c r="G130" s="1">
        <v>3</v>
      </c>
      <c r="H130" s="5">
        <v>2.01</v>
      </c>
      <c r="I130" s="6">
        <v>0</v>
      </c>
      <c r="J130" s="6">
        <v>0</v>
      </c>
      <c r="K130" s="7" t="s">
        <v>9</v>
      </c>
      <c r="L130" s="1" t="s">
        <v>33</v>
      </c>
      <c r="M130" s="1">
        <v>4</v>
      </c>
      <c r="N130" s="5">
        <v>2.19</v>
      </c>
      <c r="O130" s="6">
        <v>0</v>
      </c>
      <c r="P130" s="6">
        <v>0</v>
      </c>
      <c r="Q130" s="7" t="s">
        <v>396</v>
      </c>
      <c r="R130" s="51">
        <f>7-MONTH(Q130)</f>
        <v>1</v>
      </c>
      <c r="S130" s="8">
        <f>(N130+(N130*O130))-(H130+(H130*I130))</f>
        <v>0.18000000000000016</v>
      </c>
      <c r="T130" s="14"/>
      <c r="U130" s="90" t="s">
        <v>146</v>
      </c>
    </row>
    <row r="131" spans="1:21" ht="21" customHeight="1">
      <c r="A131" s="1">
        <f t="shared" si="1"/>
        <v>120</v>
      </c>
      <c r="B131" s="2" t="s">
        <v>306</v>
      </c>
      <c r="C131" s="21" t="s">
        <v>30</v>
      </c>
      <c r="D131" s="1">
        <v>25</v>
      </c>
      <c r="E131" s="4" t="s">
        <v>365</v>
      </c>
      <c r="F131" s="1" t="s">
        <v>31</v>
      </c>
      <c r="G131" s="1">
        <v>3</v>
      </c>
      <c r="H131" s="5">
        <v>2.26</v>
      </c>
      <c r="I131" s="6">
        <v>0</v>
      </c>
      <c r="J131" s="6">
        <v>0</v>
      </c>
      <c r="K131" s="7" t="s">
        <v>12</v>
      </c>
      <c r="L131" s="1" t="s">
        <v>31</v>
      </c>
      <c r="M131" s="1">
        <v>4</v>
      </c>
      <c r="N131" s="5">
        <v>2.46</v>
      </c>
      <c r="O131" s="6">
        <v>0</v>
      </c>
      <c r="P131" s="6">
        <v>0</v>
      </c>
      <c r="Q131" s="7" t="s">
        <v>392</v>
      </c>
      <c r="R131" s="51">
        <f>7-MONTH(Q131)</f>
        <v>6</v>
      </c>
      <c r="S131" s="8">
        <f>(N131+(N131*O131))-(H131+(H131*I131))</f>
        <v>0.20000000000000018</v>
      </c>
      <c r="T131" s="14"/>
      <c r="U131" s="90" t="s">
        <v>146</v>
      </c>
    </row>
    <row r="132" spans="1:21" ht="21" customHeight="1">
      <c r="A132" s="1">
        <f t="shared" si="1"/>
        <v>121</v>
      </c>
      <c r="B132" s="2" t="s">
        <v>257</v>
      </c>
      <c r="C132" s="3" t="s">
        <v>310</v>
      </c>
      <c r="D132" s="1">
        <v>25</v>
      </c>
      <c r="E132" s="4" t="s">
        <v>367</v>
      </c>
      <c r="F132" s="1" t="s">
        <v>33</v>
      </c>
      <c r="G132" s="1">
        <v>3</v>
      </c>
      <c r="H132" s="5">
        <v>2.01</v>
      </c>
      <c r="I132" s="6">
        <v>0</v>
      </c>
      <c r="J132" s="6">
        <v>0</v>
      </c>
      <c r="K132" s="7" t="s">
        <v>12</v>
      </c>
      <c r="L132" s="1" t="s">
        <v>33</v>
      </c>
      <c r="M132" s="1">
        <v>4</v>
      </c>
      <c r="N132" s="5">
        <v>2.19</v>
      </c>
      <c r="O132" s="6">
        <v>0</v>
      </c>
      <c r="P132" s="6">
        <v>0</v>
      </c>
      <c r="Q132" s="7" t="s">
        <v>392</v>
      </c>
      <c r="R132" s="51">
        <f>7-MONTH(Q132)</f>
        <v>6</v>
      </c>
      <c r="S132" s="8">
        <f>(N132+(N132*O132))-(H132+(H132*I132))</f>
        <v>0.18000000000000016</v>
      </c>
      <c r="T132" s="14"/>
      <c r="U132" s="90" t="s">
        <v>146</v>
      </c>
    </row>
    <row r="133" spans="1:21" ht="21" customHeight="1">
      <c r="A133" s="1">
        <f t="shared" si="1"/>
        <v>122</v>
      </c>
      <c r="B133" s="2" t="s">
        <v>42</v>
      </c>
      <c r="C133" s="3" t="s">
        <v>133</v>
      </c>
      <c r="D133" s="1">
        <v>25</v>
      </c>
      <c r="E133" s="4" t="s">
        <v>367</v>
      </c>
      <c r="F133" s="1" t="s">
        <v>29</v>
      </c>
      <c r="G133" s="1">
        <v>4</v>
      </c>
      <c r="H133" s="5">
        <v>1.54</v>
      </c>
      <c r="I133" s="6">
        <v>0</v>
      </c>
      <c r="J133" s="6">
        <v>0</v>
      </c>
      <c r="K133" s="7" t="s">
        <v>9</v>
      </c>
      <c r="L133" s="1" t="s">
        <v>29</v>
      </c>
      <c r="M133" s="1">
        <v>5</v>
      </c>
      <c r="N133" s="5">
        <v>1.72</v>
      </c>
      <c r="O133" s="6">
        <v>0</v>
      </c>
      <c r="P133" s="6">
        <v>0</v>
      </c>
      <c r="Q133" s="7" t="s">
        <v>396</v>
      </c>
      <c r="R133" s="51">
        <f>7-MONTH(Q133)</f>
        <v>1</v>
      </c>
      <c r="S133" s="8">
        <f>(N133+(N133*O133))-(H133+(H133*I133))</f>
        <v>0.17999999999999994</v>
      </c>
      <c r="T133" s="14"/>
      <c r="U133" s="90" t="s">
        <v>146</v>
      </c>
    </row>
    <row r="134" spans="1:21" ht="21" customHeight="1">
      <c r="A134" s="1">
        <f t="shared" si="1"/>
        <v>123</v>
      </c>
      <c r="B134" s="2" t="s">
        <v>42</v>
      </c>
      <c r="C134" s="3" t="s">
        <v>39</v>
      </c>
      <c r="D134" s="1">
        <v>25</v>
      </c>
      <c r="E134" s="4" t="s">
        <v>367</v>
      </c>
      <c r="F134" s="1" t="s">
        <v>29</v>
      </c>
      <c r="G134" s="1">
        <v>4</v>
      </c>
      <c r="H134" s="5">
        <v>1.54</v>
      </c>
      <c r="I134" s="6">
        <v>0</v>
      </c>
      <c r="J134" s="6">
        <v>0</v>
      </c>
      <c r="K134" s="7" t="s">
        <v>9</v>
      </c>
      <c r="L134" s="1" t="s">
        <v>29</v>
      </c>
      <c r="M134" s="1">
        <v>5</v>
      </c>
      <c r="N134" s="5">
        <v>1.72</v>
      </c>
      <c r="O134" s="6">
        <v>0</v>
      </c>
      <c r="P134" s="6">
        <v>0</v>
      </c>
      <c r="Q134" s="7" t="s">
        <v>396</v>
      </c>
      <c r="R134" s="51">
        <f>7-MONTH(Q134)</f>
        <v>1</v>
      </c>
      <c r="S134" s="8">
        <f>(N134+(N134*O134))-(H134+(H134*I134))</f>
        <v>0.17999999999999994</v>
      </c>
      <c r="T134" s="14"/>
      <c r="U134" s="90" t="s">
        <v>146</v>
      </c>
    </row>
    <row r="135" spans="1:21" ht="21" customHeight="1">
      <c r="A135" s="1">
        <f t="shared" si="1"/>
        <v>124</v>
      </c>
      <c r="B135" s="2" t="s">
        <v>42</v>
      </c>
      <c r="C135" s="3" t="s">
        <v>109</v>
      </c>
      <c r="D135" s="1">
        <v>25</v>
      </c>
      <c r="E135" s="4" t="s">
        <v>367</v>
      </c>
      <c r="F135" s="1" t="s">
        <v>29</v>
      </c>
      <c r="G135" s="1">
        <v>4</v>
      </c>
      <c r="H135" s="5">
        <v>1.54</v>
      </c>
      <c r="I135" s="6">
        <v>0</v>
      </c>
      <c r="J135" s="6">
        <v>0</v>
      </c>
      <c r="K135" s="7" t="s">
        <v>9</v>
      </c>
      <c r="L135" s="1" t="s">
        <v>29</v>
      </c>
      <c r="M135" s="1">
        <v>5</v>
      </c>
      <c r="N135" s="5">
        <v>1.72</v>
      </c>
      <c r="O135" s="6">
        <v>0</v>
      </c>
      <c r="P135" s="6">
        <v>0</v>
      </c>
      <c r="Q135" s="7" t="s">
        <v>396</v>
      </c>
      <c r="R135" s="51">
        <f>7-MONTH(Q135)</f>
        <v>1</v>
      </c>
      <c r="S135" s="8">
        <f>(N135+(N135*O135))-(H135+(H135*I135))</f>
        <v>0.17999999999999994</v>
      </c>
      <c r="T135" s="14"/>
      <c r="U135" s="90" t="s">
        <v>146</v>
      </c>
    </row>
    <row r="136" spans="1:21" ht="21" customHeight="1">
      <c r="A136" s="1">
        <f t="shared" si="1"/>
        <v>125</v>
      </c>
      <c r="B136" s="2" t="s">
        <v>311</v>
      </c>
      <c r="C136" s="21" t="s">
        <v>312</v>
      </c>
      <c r="D136" s="1">
        <v>25</v>
      </c>
      <c r="E136" s="4" t="s">
        <v>367</v>
      </c>
      <c r="F136" s="1" t="s">
        <v>29</v>
      </c>
      <c r="G136" s="1">
        <v>4</v>
      </c>
      <c r="H136" s="5">
        <v>1.54</v>
      </c>
      <c r="I136" s="6">
        <v>0</v>
      </c>
      <c r="J136" s="6">
        <v>0</v>
      </c>
      <c r="K136" s="7" t="s">
        <v>9</v>
      </c>
      <c r="L136" s="1" t="s">
        <v>29</v>
      </c>
      <c r="M136" s="1">
        <v>5</v>
      </c>
      <c r="N136" s="5">
        <v>1.72</v>
      </c>
      <c r="O136" s="6">
        <v>0</v>
      </c>
      <c r="P136" s="6">
        <v>0</v>
      </c>
      <c r="Q136" s="7" t="s">
        <v>396</v>
      </c>
      <c r="R136" s="51">
        <f>7-MONTH(Q136)</f>
        <v>1</v>
      </c>
      <c r="S136" s="8">
        <f>(N136+(N136*O136))-(H136+(H136*I136))</f>
        <v>0.17999999999999994</v>
      </c>
      <c r="T136" s="14"/>
      <c r="U136" s="90" t="s">
        <v>146</v>
      </c>
    </row>
    <row r="137" spans="1:21" ht="21" customHeight="1">
      <c r="A137" s="1">
        <f t="shared" si="1"/>
        <v>126</v>
      </c>
      <c r="B137" s="2" t="s">
        <v>313</v>
      </c>
      <c r="C137" s="3" t="s">
        <v>1</v>
      </c>
      <c r="D137" s="1">
        <v>25</v>
      </c>
      <c r="E137" s="4" t="s">
        <v>367</v>
      </c>
      <c r="F137" s="1" t="s">
        <v>29</v>
      </c>
      <c r="G137" s="1">
        <v>4</v>
      </c>
      <c r="H137" s="5">
        <v>1.54</v>
      </c>
      <c r="I137" s="6">
        <v>0</v>
      </c>
      <c r="J137" s="6">
        <v>0</v>
      </c>
      <c r="K137" s="7" t="s">
        <v>9</v>
      </c>
      <c r="L137" s="1" t="s">
        <v>29</v>
      </c>
      <c r="M137" s="1">
        <v>5</v>
      </c>
      <c r="N137" s="5">
        <v>1.72</v>
      </c>
      <c r="O137" s="6">
        <v>0</v>
      </c>
      <c r="P137" s="6">
        <v>0</v>
      </c>
      <c r="Q137" s="7" t="s">
        <v>396</v>
      </c>
      <c r="R137" s="51">
        <f>7-MONTH(Q137)</f>
        <v>1</v>
      </c>
      <c r="S137" s="8">
        <f>(N137+(N137*O137))-(H137+(H137*I137))</f>
        <v>0.17999999999999994</v>
      </c>
      <c r="T137" s="14"/>
      <c r="U137" s="90" t="s">
        <v>146</v>
      </c>
    </row>
    <row r="138" spans="1:21" ht="21" customHeight="1">
      <c r="A138" s="1">
        <f t="shared" si="1"/>
        <v>127</v>
      </c>
      <c r="B138" s="2" t="s">
        <v>90</v>
      </c>
      <c r="C138" s="3" t="s">
        <v>133</v>
      </c>
      <c r="D138" s="1">
        <v>25</v>
      </c>
      <c r="E138" s="4" t="s">
        <v>367</v>
      </c>
      <c r="F138" s="1" t="s">
        <v>29</v>
      </c>
      <c r="G138" s="1">
        <v>4</v>
      </c>
      <c r="H138" s="5">
        <v>1.54</v>
      </c>
      <c r="I138" s="6">
        <v>0</v>
      </c>
      <c r="J138" s="6">
        <v>0</v>
      </c>
      <c r="K138" s="7" t="s">
        <v>9</v>
      </c>
      <c r="L138" s="1" t="s">
        <v>29</v>
      </c>
      <c r="M138" s="1">
        <v>5</v>
      </c>
      <c r="N138" s="5">
        <v>1.72</v>
      </c>
      <c r="O138" s="6">
        <v>0</v>
      </c>
      <c r="P138" s="6">
        <v>0</v>
      </c>
      <c r="Q138" s="7" t="s">
        <v>396</v>
      </c>
      <c r="R138" s="51">
        <f>7-MONTH(Q138)</f>
        <v>1</v>
      </c>
      <c r="S138" s="8">
        <f>(N138+(N138*O138))-(H138+(H138*I138))</f>
        <v>0.17999999999999994</v>
      </c>
      <c r="T138" s="14"/>
      <c r="U138" s="90" t="s">
        <v>146</v>
      </c>
    </row>
    <row r="139" spans="1:21" ht="21" customHeight="1">
      <c r="A139" s="1">
        <f t="shared" si="1"/>
        <v>128</v>
      </c>
      <c r="B139" s="2" t="s">
        <v>100</v>
      </c>
      <c r="C139" s="3" t="s">
        <v>49</v>
      </c>
      <c r="D139" s="1">
        <v>25</v>
      </c>
      <c r="E139" s="4" t="s">
        <v>367</v>
      </c>
      <c r="F139" s="1" t="s">
        <v>29</v>
      </c>
      <c r="G139" s="1">
        <v>4</v>
      </c>
      <c r="H139" s="5">
        <v>1.54</v>
      </c>
      <c r="I139" s="6">
        <v>0</v>
      </c>
      <c r="J139" s="6">
        <v>0</v>
      </c>
      <c r="K139" s="7" t="s">
        <v>9</v>
      </c>
      <c r="L139" s="1" t="s">
        <v>29</v>
      </c>
      <c r="M139" s="1">
        <v>5</v>
      </c>
      <c r="N139" s="5">
        <v>1.72</v>
      </c>
      <c r="O139" s="6">
        <v>0</v>
      </c>
      <c r="P139" s="6">
        <v>0</v>
      </c>
      <c r="Q139" s="7" t="s">
        <v>396</v>
      </c>
      <c r="R139" s="51">
        <f>7-MONTH(Q139)</f>
        <v>1</v>
      </c>
      <c r="S139" s="8">
        <f>(N139+(N139*O139))-(H139+(H139*I139))</f>
        <v>0.17999999999999994</v>
      </c>
      <c r="T139" s="14"/>
      <c r="U139" s="90" t="s">
        <v>146</v>
      </c>
    </row>
    <row r="140" spans="1:21" ht="21" customHeight="1">
      <c r="A140" s="1">
        <f t="shared" si="1"/>
        <v>129</v>
      </c>
      <c r="B140" s="2" t="s">
        <v>314</v>
      </c>
      <c r="C140" s="3" t="s">
        <v>315</v>
      </c>
      <c r="D140" s="1">
        <v>25</v>
      </c>
      <c r="E140" s="4" t="s">
        <v>367</v>
      </c>
      <c r="F140" s="1" t="s">
        <v>29</v>
      </c>
      <c r="G140" s="1">
        <v>4</v>
      </c>
      <c r="H140" s="5">
        <v>1.54</v>
      </c>
      <c r="I140" s="6">
        <v>0</v>
      </c>
      <c r="J140" s="6">
        <v>0</v>
      </c>
      <c r="K140" s="7" t="s">
        <v>9</v>
      </c>
      <c r="L140" s="1" t="s">
        <v>29</v>
      </c>
      <c r="M140" s="1">
        <v>5</v>
      </c>
      <c r="N140" s="5">
        <v>1.72</v>
      </c>
      <c r="O140" s="6">
        <v>0</v>
      </c>
      <c r="P140" s="6">
        <v>0</v>
      </c>
      <c r="Q140" s="7" t="s">
        <v>396</v>
      </c>
      <c r="R140" s="51">
        <f>7-MONTH(Q140)</f>
        <v>1</v>
      </c>
      <c r="S140" s="8">
        <f>(N140+(N140*O140))-(H140+(H140*I140))</f>
        <v>0.17999999999999994</v>
      </c>
      <c r="T140" s="14"/>
      <c r="U140" s="90" t="s">
        <v>146</v>
      </c>
    </row>
    <row r="141" spans="1:21" ht="21" customHeight="1">
      <c r="A141" s="1">
        <f t="shared" si="1"/>
        <v>130</v>
      </c>
      <c r="B141" s="2" t="s">
        <v>86</v>
      </c>
      <c r="C141" s="21" t="s">
        <v>110</v>
      </c>
      <c r="D141" s="1">
        <v>25</v>
      </c>
      <c r="E141" s="4" t="s">
        <v>367</v>
      </c>
      <c r="F141" s="1" t="s">
        <v>29</v>
      </c>
      <c r="G141" s="1">
        <v>4</v>
      </c>
      <c r="H141" s="5">
        <v>1.54</v>
      </c>
      <c r="I141" s="6">
        <v>0</v>
      </c>
      <c r="J141" s="6">
        <v>0</v>
      </c>
      <c r="K141" s="7" t="s">
        <v>9</v>
      </c>
      <c r="L141" s="1" t="s">
        <v>29</v>
      </c>
      <c r="M141" s="1">
        <v>5</v>
      </c>
      <c r="N141" s="5">
        <v>1.72</v>
      </c>
      <c r="O141" s="6">
        <v>0</v>
      </c>
      <c r="P141" s="6">
        <v>0</v>
      </c>
      <c r="Q141" s="7" t="s">
        <v>396</v>
      </c>
      <c r="R141" s="51">
        <f>7-MONTH(Q141)</f>
        <v>1</v>
      </c>
      <c r="S141" s="8">
        <f>(N141+(N141*O141))-(H141+(H141*I141))</f>
        <v>0.17999999999999994</v>
      </c>
      <c r="T141" s="14"/>
      <c r="U141" s="90" t="s">
        <v>146</v>
      </c>
    </row>
    <row r="142" spans="1:21" ht="21" customHeight="1">
      <c r="A142" s="1">
        <f aca="true" t="shared" si="2" ref="A142:A176">A141+1</f>
        <v>131</v>
      </c>
      <c r="B142" s="2" t="s">
        <v>165</v>
      </c>
      <c r="C142" s="3" t="s">
        <v>309</v>
      </c>
      <c r="D142" s="1">
        <v>25</v>
      </c>
      <c r="E142" s="4" t="s">
        <v>366</v>
      </c>
      <c r="F142" s="1" t="s">
        <v>34</v>
      </c>
      <c r="G142" s="1">
        <v>3</v>
      </c>
      <c r="H142" s="5">
        <v>3</v>
      </c>
      <c r="I142" s="6">
        <v>0</v>
      </c>
      <c r="J142" s="6">
        <v>0</v>
      </c>
      <c r="K142" s="7" t="s">
        <v>191</v>
      </c>
      <c r="L142" s="1" t="s">
        <v>34</v>
      </c>
      <c r="M142" s="1">
        <v>4</v>
      </c>
      <c r="N142" s="5">
        <v>3.33</v>
      </c>
      <c r="O142" s="6">
        <v>0</v>
      </c>
      <c r="P142" s="6">
        <v>0</v>
      </c>
      <c r="Q142" s="7" t="s">
        <v>392</v>
      </c>
      <c r="R142" s="51">
        <f>7-MONTH(Q142)</f>
        <v>6</v>
      </c>
      <c r="S142" s="8">
        <f>(N142+(N142*O142))-(H142+(H142*I142))</f>
        <v>0.33000000000000007</v>
      </c>
      <c r="T142" s="14"/>
      <c r="U142" s="90" t="s">
        <v>146</v>
      </c>
    </row>
    <row r="143" spans="1:21" ht="21" customHeight="1">
      <c r="A143" s="1">
        <f t="shared" si="2"/>
        <v>132</v>
      </c>
      <c r="B143" s="2" t="s">
        <v>307</v>
      </c>
      <c r="C143" s="21" t="s">
        <v>103</v>
      </c>
      <c r="D143" s="1">
        <v>25</v>
      </c>
      <c r="E143" s="4" t="s">
        <v>366</v>
      </c>
      <c r="F143" s="1" t="s">
        <v>29</v>
      </c>
      <c r="G143" s="1">
        <v>4</v>
      </c>
      <c r="H143" s="5">
        <v>1.54</v>
      </c>
      <c r="I143" s="6">
        <v>0</v>
      </c>
      <c r="J143" s="6">
        <v>0</v>
      </c>
      <c r="K143" s="7" t="s">
        <v>12</v>
      </c>
      <c r="L143" s="1" t="s">
        <v>29</v>
      </c>
      <c r="M143" s="1">
        <v>5</v>
      </c>
      <c r="N143" s="5">
        <v>1.72</v>
      </c>
      <c r="O143" s="6">
        <v>0</v>
      </c>
      <c r="P143" s="6">
        <v>0</v>
      </c>
      <c r="Q143" s="7" t="s">
        <v>392</v>
      </c>
      <c r="R143" s="51">
        <f>7-MONTH(Q143)</f>
        <v>6</v>
      </c>
      <c r="S143" s="8">
        <f>(N143+(N143*O143))-(H143+(H143*I143))</f>
        <v>0.17999999999999994</v>
      </c>
      <c r="T143" s="14"/>
      <c r="U143" s="90" t="s">
        <v>146</v>
      </c>
    </row>
    <row r="144" spans="1:21" ht="21" customHeight="1">
      <c r="A144" s="1">
        <f t="shared" si="2"/>
        <v>133</v>
      </c>
      <c r="B144" s="2" t="s">
        <v>308</v>
      </c>
      <c r="C144" s="3" t="s">
        <v>303</v>
      </c>
      <c r="D144" s="1">
        <v>25</v>
      </c>
      <c r="E144" s="4" t="s">
        <v>366</v>
      </c>
      <c r="F144" s="1" t="s">
        <v>31</v>
      </c>
      <c r="G144" s="1">
        <v>3</v>
      </c>
      <c r="H144" s="5">
        <v>2.26</v>
      </c>
      <c r="I144" s="6">
        <v>0</v>
      </c>
      <c r="J144" s="6">
        <v>0</v>
      </c>
      <c r="K144" s="7" t="s">
        <v>12</v>
      </c>
      <c r="L144" s="1" t="s">
        <v>31</v>
      </c>
      <c r="M144" s="1">
        <v>4</v>
      </c>
      <c r="N144" s="5">
        <v>2.46</v>
      </c>
      <c r="O144" s="6">
        <v>0</v>
      </c>
      <c r="P144" s="6">
        <v>0</v>
      </c>
      <c r="Q144" s="7" t="s">
        <v>392</v>
      </c>
      <c r="R144" s="51">
        <f>7-MONTH(Q144)</f>
        <v>6</v>
      </c>
      <c r="S144" s="8">
        <f>(N144+(N144*O144))-(H144+(H144*I144))</f>
        <v>0.20000000000000018</v>
      </c>
      <c r="T144" s="14"/>
      <c r="U144" s="90" t="s">
        <v>146</v>
      </c>
    </row>
    <row r="145" spans="1:21" ht="21" customHeight="1">
      <c r="A145" s="1">
        <f t="shared" si="2"/>
        <v>134</v>
      </c>
      <c r="B145" s="2" t="s">
        <v>108</v>
      </c>
      <c r="C145" s="3" t="s">
        <v>46</v>
      </c>
      <c r="D145" s="1">
        <v>25</v>
      </c>
      <c r="E145" s="4" t="s">
        <v>366</v>
      </c>
      <c r="F145" s="1" t="s">
        <v>186</v>
      </c>
      <c r="G145" s="1">
        <v>12</v>
      </c>
      <c r="H145" s="5">
        <v>4.06</v>
      </c>
      <c r="I145" s="6">
        <v>0.08</v>
      </c>
      <c r="J145" s="6">
        <v>0</v>
      </c>
      <c r="K145" s="7" t="s">
        <v>196</v>
      </c>
      <c r="L145" s="1" t="s">
        <v>186</v>
      </c>
      <c r="M145" s="1">
        <v>12</v>
      </c>
      <c r="N145" s="5">
        <v>4.06</v>
      </c>
      <c r="O145" s="6">
        <v>0.09</v>
      </c>
      <c r="P145" s="6">
        <v>0</v>
      </c>
      <c r="Q145" s="7" t="s">
        <v>393</v>
      </c>
      <c r="R145" s="51">
        <f>7-MONTH(Q145)</f>
        <v>4</v>
      </c>
      <c r="S145" s="8">
        <f>(N145+(N145*O145))-(H145+(H145*I145))</f>
        <v>0.040600000000000414</v>
      </c>
      <c r="T145" s="14"/>
      <c r="U145" s="90" t="s">
        <v>80</v>
      </c>
    </row>
    <row r="146" spans="1:21" ht="21" customHeight="1">
      <c r="A146" s="1">
        <f t="shared" si="2"/>
        <v>135</v>
      </c>
      <c r="B146" s="2" t="s">
        <v>47</v>
      </c>
      <c r="C146" s="3" t="s">
        <v>189</v>
      </c>
      <c r="D146" s="1">
        <v>25</v>
      </c>
      <c r="E146" s="4" t="s">
        <v>366</v>
      </c>
      <c r="F146" s="1" t="s">
        <v>377</v>
      </c>
      <c r="G146" s="1">
        <v>9</v>
      </c>
      <c r="H146" s="5">
        <v>4.98</v>
      </c>
      <c r="I146" s="6">
        <v>0.05</v>
      </c>
      <c r="J146" s="6">
        <v>0</v>
      </c>
      <c r="K146" s="7" t="s">
        <v>194</v>
      </c>
      <c r="L146" s="1" t="s">
        <v>377</v>
      </c>
      <c r="M146" s="1">
        <v>9</v>
      </c>
      <c r="N146" s="5">
        <v>4.98</v>
      </c>
      <c r="O146" s="6">
        <v>0.06</v>
      </c>
      <c r="P146" s="6">
        <v>0</v>
      </c>
      <c r="Q146" s="7" t="s">
        <v>392</v>
      </c>
      <c r="R146" s="51">
        <f>7-MONTH(Q146)</f>
        <v>6</v>
      </c>
      <c r="S146" s="8">
        <f>(N146+(N146*O146))-(H146+(H146*I146))</f>
        <v>0.04980000000000029</v>
      </c>
      <c r="T146" s="14"/>
      <c r="U146" s="90" t="s">
        <v>80</v>
      </c>
    </row>
    <row r="147" spans="1:21" ht="21" customHeight="1">
      <c r="A147" s="1">
        <f t="shared" si="2"/>
        <v>136</v>
      </c>
      <c r="B147" s="2" t="s">
        <v>316</v>
      </c>
      <c r="C147" s="21" t="s">
        <v>317</v>
      </c>
      <c r="D147" s="1">
        <v>25</v>
      </c>
      <c r="E147" s="4" t="s">
        <v>368</v>
      </c>
      <c r="F147" s="1" t="s">
        <v>33</v>
      </c>
      <c r="G147" s="1">
        <v>2</v>
      </c>
      <c r="H147" s="5">
        <v>1.83</v>
      </c>
      <c r="I147" s="6">
        <v>0</v>
      </c>
      <c r="J147" s="6">
        <v>0</v>
      </c>
      <c r="K147" s="7" t="s">
        <v>391</v>
      </c>
      <c r="L147" s="1" t="s">
        <v>33</v>
      </c>
      <c r="M147" s="1">
        <v>3</v>
      </c>
      <c r="N147" s="5">
        <v>2.01</v>
      </c>
      <c r="O147" s="6">
        <v>0</v>
      </c>
      <c r="P147" s="6">
        <v>0</v>
      </c>
      <c r="Q147" s="7" t="s">
        <v>394</v>
      </c>
      <c r="R147" s="51">
        <f>7-MONTH(Q147)</f>
        <v>5</v>
      </c>
      <c r="S147" s="8">
        <f>(N147+(N147*O147))-(H147+(H147*I147))</f>
        <v>0.17999999999999972</v>
      </c>
      <c r="T147" s="14"/>
      <c r="U147" s="90" t="s">
        <v>146</v>
      </c>
    </row>
    <row r="148" spans="1:21" ht="21" customHeight="1">
      <c r="A148" s="1">
        <f t="shared" si="2"/>
        <v>137</v>
      </c>
      <c r="B148" s="2" t="s">
        <v>45</v>
      </c>
      <c r="C148" s="21" t="s">
        <v>180</v>
      </c>
      <c r="D148" s="1">
        <v>25</v>
      </c>
      <c r="E148" s="4" t="s">
        <v>368</v>
      </c>
      <c r="F148" s="1" t="s">
        <v>31</v>
      </c>
      <c r="G148" s="1">
        <v>2</v>
      </c>
      <c r="H148" s="5">
        <v>2.06</v>
      </c>
      <c r="I148" s="6">
        <v>0</v>
      </c>
      <c r="J148" s="6">
        <v>0</v>
      </c>
      <c r="K148" s="7" t="s">
        <v>11</v>
      </c>
      <c r="L148" s="1" t="s">
        <v>31</v>
      </c>
      <c r="M148" s="1">
        <v>3</v>
      </c>
      <c r="N148" s="5">
        <v>2.26</v>
      </c>
      <c r="O148" s="6">
        <v>0</v>
      </c>
      <c r="P148" s="6">
        <v>0</v>
      </c>
      <c r="Q148" s="7" t="s">
        <v>395</v>
      </c>
      <c r="R148" s="51">
        <f>7-MONTH(Q148)</f>
        <v>3</v>
      </c>
      <c r="S148" s="8">
        <f>(N148+(N148*O148))-(H148+(H148*I148))</f>
        <v>0.19999999999999973</v>
      </c>
      <c r="T148" s="14"/>
      <c r="U148" s="90" t="s">
        <v>146</v>
      </c>
    </row>
    <row r="149" spans="1:21" ht="21" customHeight="1">
      <c r="A149" s="1">
        <f t="shared" si="2"/>
        <v>138</v>
      </c>
      <c r="B149" s="2" t="s">
        <v>298</v>
      </c>
      <c r="C149" s="3" t="s">
        <v>40</v>
      </c>
      <c r="D149" s="1">
        <v>25</v>
      </c>
      <c r="E149" s="4" t="s">
        <v>362</v>
      </c>
      <c r="F149" s="1" t="s">
        <v>34</v>
      </c>
      <c r="G149" s="1">
        <v>6</v>
      </c>
      <c r="H149" s="5">
        <v>3.99</v>
      </c>
      <c r="I149" s="6">
        <v>0</v>
      </c>
      <c r="J149" s="6">
        <v>0</v>
      </c>
      <c r="K149" s="7" t="s">
        <v>386</v>
      </c>
      <c r="L149" s="1" t="s">
        <v>34</v>
      </c>
      <c r="M149" s="1">
        <v>7</v>
      </c>
      <c r="N149" s="5">
        <v>4.32</v>
      </c>
      <c r="O149" s="6">
        <v>0</v>
      </c>
      <c r="P149" s="6">
        <v>0</v>
      </c>
      <c r="Q149" s="7" t="s">
        <v>397</v>
      </c>
      <c r="R149" s="51">
        <f>7-MONTH(Q149)</f>
        <v>2</v>
      </c>
      <c r="S149" s="8">
        <f>(N149+(N149*O149))-(H149+(H149*I149))</f>
        <v>0.33000000000000007</v>
      </c>
      <c r="T149" s="14"/>
      <c r="U149" s="90" t="s">
        <v>146</v>
      </c>
    </row>
    <row r="150" spans="1:21" ht="21" customHeight="1">
      <c r="A150" s="1">
        <f t="shared" si="2"/>
        <v>139</v>
      </c>
      <c r="B150" s="2" t="s">
        <v>296</v>
      </c>
      <c r="C150" s="3" t="s">
        <v>297</v>
      </c>
      <c r="D150" s="1">
        <v>25</v>
      </c>
      <c r="E150" s="4" t="s">
        <v>362</v>
      </c>
      <c r="F150" s="1" t="s">
        <v>29</v>
      </c>
      <c r="G150" s="1">
        <v>6</v>
      </c>
      <c r="H150" s="5">
        <v>1.9</v>
      </c>
      <c r="I150" s="6">
        <v>0</v>
      </c>
      <c r="J150" s="6">
        <v>0</v>
      </c>
      <c r="K150" s="7" t="s">
        <v>390</v>
      </c>
      <c r="L150" s="1" t="s">
        <v>29</v>
      </c>
      <c r="M150" s="1">
        <v>7</v>
      </c>
      <c r="N150" s="5">
        <v>2.08</v>
      </c>
      <c r="O150" s="6">
        <v>0</v>
      </c>
      <c r="P150" s="6">
        <v>0</v>
      </c>
      <c r="Q150" s="7" t="s">
        <v>397</v>
      </c>
      <c r="R150" s="51">
        <f>7-MONTH(Q150)</f>
        <v>2</v>
      </c>
      <c r="S150" s="8">
        <f>(N150+(N150*O150))-(H150+(H150*I150))</f>
        <v>0.18000000000000016</v>
      </c>
      <c r="T150" s="14"/>
      <c r="U150" s="90" t="s">
        <v>146</v>
      </c>
    </row>
    <row r="151" spans="1:21" ht="21" customHeight="1">
      <c r="A151" s="1">
        <f t="shared" si="2"/>
        <v>140</v>
      </c>
      <c r="B151" s="2" t="s">
        <v>47</v>
      </c>
      <c r="C151" s="3" t="s">
        <v>183</v>
      </c>
      <c r="D151" s="1">
        <v>25</v>
      </c>
      <c r="E151" s="4" t="s">
        <v>362</v>
      </c>
      <c r="F151" s="1" t="s">
        <v>376</v>
      </c>
      <c r="G151" s="1">
        <v>2</v>
      </c>
      <c r="H151" s="5">
        <v>4.74</v>
      </c>
      <c r="I151" s="6">
        <v>0</v>
      </c>
      <c r="J151" s="6">
        <v>0</v>
      </c>
      <c r="K151" s="7" t="s">
        <v>384</v>
      </c>
      <c r="L151" s="1" t="s">
        <v>376</v>
      </c>
      <c r="M151" s="1">
        <v>3</v>
      </c>
      <c r="N151" s="5">
        <v>5.08</v>
      </c>
      <c r="O151" s="6">
        <v>0</v>
      </c>
      <c r="P151" s="6">
        <v>0</v>
      </c>
      <c r="Q151" s="7" t="s">
        <v>393</v>
      </c>
      <c r="R151" s="51">
        <f>7-MONTH(Q151)</f>
        <v>4</v>
      </c>
      <c r="S151" s="8">
        <f>(N151+(N151*O151))-(H151+(H151*I151))</f>
        <v>0.33999999999999986</v>
      </c>
      <c r="T151" s="14"/>
      <c r="U151" s="90" t="s">
        <v>146</v>
      </c>
    </row>
    <row r="152" spans="1:21" ht="21" customHeight="1">
      <c r="A152" s="1">
        <f t="shared" si="2"/>
        <v>141</v>
      </c>
      <c r="B152" s="2" t="s">
        <v>105</v>
      </c>
      <c r="C152" s="3" t="s">
        <v>166</v>
      </c>
      <c r="D152" s="1">
        <v>26</v>
      </c>
      <c r="E152" s="4" t="s">
        <v>369</v>
      </c>
      <c r="F152" s="1" t="s">
        <v>35</v>
      </c>
      <c r="G152" s="1">
        <v>7</v>
      </c>
      <c r="H152" s="5">
        <v>4.32</v>
      </c>
      <c r="I152" s="6">
        <v>0</v>
      </c>
      <c r="J152" s="6">
        <v>0</v>
      </c>
      <c r="K152" s="7" t="s">
        <v>191</v>
      </c>
      <c r="L152" s="1" t="s">
        <v>35</v>
      </c>
      <c r="M152" s="1">
        <v>8</v>
      </c>
      <c r="N152" s="5">
        <v>4.65</v>
      </c>
      <c r="O152" s="6">
        <v>0</v>
      </c>
      <c r="P152" s="6">
        <v>0</v>
      </c>
      <c r="Q152" s="7" t="s">
        <v>392</v>
      </c>
      <c r="R152" s="51">
        <f>7-MONTH(Q152)</f>
        <v>6</v>
      </c>
      <c r="S152" s="8">
        <f>(N152+(N152*O152))-(H152+(H152*I152))</f>
        <v>0.33000000000000007</v>
      </c>
      <c r="T152" s="14"/>
      <c r="U152" s="90" t="s">
        <v>146</v>
      </c>
    </row>
    <row r="153" spans="1:21" ht="21" customHeight="1">
      <c r="A153" s="1">
        <f t="shared" si="2"/>
        <v>142</v>
      </c>
      <c r="B153" s="2" t="s">
        <v>157</v>
      </c>
      <c r="C153" s="3" t="s">
        <v>318</v>
      </c>
      <c r="D153" s="1">
        <v>26</v>
      </c>
      <c r="E153" s="4" t="s">
        <v>136</v>
      </c>
      <c r="F153" s="1" t="s">
        <v>35</v>
      </c>
      <c r="G153" s="1">
        <v>4</v>
      </c>
      <c r="H153" s="5">
        <v>3.33</v>
      </c>
      <c r="I153" s="6">
        <v>0</v>
      </c>
      <c r="J153" s="6">
        <v>0</v>
      </c>
      <c r="K153" s="7" t="s">
        <v>386</v>
      </c>
      <c r="L153" s="1" t="s">
        <v>35</v>
      </c>
      <c r="M153" s="1">
        <v>5</v>
      </c>
      <c r="N153" s="5">
        <v>3.66</v>
      </c>
      <c r="O153" s="6">
        <v>0</v>
      </c>
      <c r="P153" s="6">
        <v>0</v>
      </c>
      <c r="Q153" s="7" t="s">
        <v>397</v>
      </c>
      <c r="R153" s="51">
        <f>7-MONTH(Q153)</f>
        <v>2</v>
      </c>
      <c r="S153" s="8">
        <f>(N153+(N153*O153))-(H153+(H153*I153))</f>
        <v>0.33000000000000007</v>
      </c>
      <c r="T153" s="14"/>
      <c r="U153" s="90" t="s">
        <v>146</v>
      </c>
    </row>
    <row r="154" spans="1:21" ht="21" customHeight="1">
      <c r="A154" s="1">
        <f t="shared" si="2"/>
        <v>143</v>
      </c>
      <c r="B154" s="2" t="s">
        <v>179</v>
      </c>
      <c r="C154" s="3" t="s">
        <v>321</v>
      </c>
      <c r="D154" s="1">
        <v>26</v>
      </c>
      <c r="E154" s="4" t="s">
        <v>136</v>
      </c>
      <c r="F154" s="1" t="s">
        <v>35</v>
      </c>
      <c r="G154" s="1">
        <v>7</v>
      </c>
      <c r="H154" s="5">
        <v>4.32</v>
      </c>
      <c r="I154" s="6">
        <v>0</v>
      </c>
      <c r="J154" s="6">
        <v>0</v>
      </c>
      <c r="K154" s="7" t="s">
        <v>191</v>
      </c>
      <c r="L154" s="1" t="s">
        <v>35</v>
      </c>
      <c r="M154" s="1">
        <v>8</v>
      </c>
      <c r="N154" s="5">
        <v>4.65</v>
      </c>
      <c r="O154" s="6">
        <v>0</v>
      </c>
      <c r="P154" s="6">
        <v>0</v>
      </c>
      <c r="Q154" s="7" t="s">
        <v>392</v>
      </c>
      <c r="R154" s="51">
        <f>7-MONTH(Q154)</f>
        <v>6</v>
      </c>
      <c r="S154" s="8">
        <f>(N154+(N154*O154))-(H154+(H154*I154))</f>
        <v>0.33000000000000007</v>
      </c>
      <c r="T154" s="14"/>
      <c r="U154" s="90" t="s">
        <v>146</v>
      </c>
    </row>
    <row r="155" spans="1:21" ht="21" customHeight="1">
      <c r="A155" s="1">
        <f t="shared" si="2"/>
        <v>144</v>
      </c>
      <c r="B155" s="2" t="s">
        <v>319</v>
      </c>
      <c r="C155" s="3" t="s">
        <v>320</v>
      </c>
      <c r="D155" s="1">
        <v>26</v>
      </c>
      <c r="E155" s="4" t="s">
        <v>136</v>
      </c>
      <c r="F155" s="1" t="s">
        <v>377</v>
      </c>
      <c r="G155" s="1">
        <v>1</v>
      </c>
      <c r="H155" s="5">
        <v>2.34</v>
      </c>
      <c r="I155" s="6">
        <v>0</v>
      </c>
      <c r="J155" s="6">
        <v>0</v>
      </c>
      <c r="K155" s="7" t="s">
        <v>191</v>
      </c>
      <c r="L155" s="1" t="s">
        <v>377</v>
      </c>
      <c r="M155" s="1">
        <v>2</v>
      </c>
      <c r="N155" s="5">
        <v>2.67</v>
      </c>
      <c r="O155" s="6">
        <v>0</v>
      </c>
      <c r="P155" s="6">
        <v>0</v>
      </c>
      <c r="Q155" s="7" t="s">
        <v>392</v>
      </c>
      <c r="R155" s="51">
        <f>7-MONTH(Q155)</f>
        <v>6</v>
      </c>
      <c r="S155" s="8">
        <f>(N155+(N155*O155))-(H155+(H155*I155))</f>
        <v>0.33000000000000007</v>
      </c>
      <c r="T155" s="14"/>
      <c r="U155" s="90" t="s">
        <v>146</v>
      </c>
    </row>
    <row r="156" spans="1:21" ht="21" customHeight="1">
      <c r="A156" s="1">
        <f t="shared" si="2"/>
        <v>145</v>
      </c>
      <c r="B156" s="2" t="s">
        <v>48</v>
      </c>
      <c r="C156" s="3" t="s">
        <v>164</v>
      </c>
      <c r="D156" s="1">
        <v>27</v>
      </c>
      <c r="E156" s="4" t="s">
        <v>370</v>
      </c>
      <c r="F156" s="1" t="s">
        <v>37</v>
      </c>
      <c r="G156" s="1">
        <v>4</v>
      </c>
      <c r="H156" s="5">
        <v>5.42</v>
      </c>
      <c r="I156" s="6">
        <v>0</v>
      </c>
      <c r="J156" s="6">
        <v>0</v>
      </c>
      <c r="K156" s="7" t="s">
        <v>191</v>
      </c>
      <c r="L156" s="1" t="s">
        <v>37</v>
      </c>
      <c r="M156" s="1">
        <v>5</v>
      </c>
      <c r="N156" s="5">
        <v>5.76</v>
      </c>
      <c r="O156" s="6">
        <v>0</v>
      </c>
      <c r="P156" s="6">
        <v>0</v>
      </c>
      <c r="Q156" s="7" t="s">
        <v>392</v>
      </c>
      <c r="R156" s="51">
        <f>7-MONTH(Q156)</f>
        <v>6</v>
      </c>
      <c r="S156" s="8">
        <f>(N156+(N156*O156))-(H156+(H156*I156))</f>
        <v>0.33999999999999986</v>
      </c>
      <c r="T156" s="14"/>
      <c r="U156" s="90" t="s">
        <v>146</v>
      </c>
    </row>
    <row r="157" spans="1:21" ht="21" customHeight="1">
      <c r="A157" s="1">
        <f t="shared" si="2"/>
        <v>146</v>
      </c>
      <c r="B157" s="2" t="s">
        <v>322</v>
      </c>
      <c r="C157" s="3" t="s">
        <v>162</v>
      </c>
      <c r="D157" s="1">
        <v>27</v>
      </c>
      <c r="E157" s="22" t="s">
        <v>370</v>
      </c>
      <c r="F157" s="1" t="s">
        <v>34</v>
      </c>
      <c r="G157" s="1">
        <v>1</v>
      </c>
      <c r="H157" s="5">
        <v>2.34</v>
      </c>
      <c r="I157" s="6">
        <v>0</v>
      </c>
      <c r="J157" s="6">
        <v>0</v>
      </c>
      <c r="K157" s="7" t="s">
        <v>191</v>
      </c>
      <c r="L157" s="1" t="s">
        <v>34</v>
      </c>
      <c r="M157" s="1">
        <v>2</v>
      </c>
      <c r="N157" s="5">
        <v>2.67</v>
      </c>
      <c r="O157" s="6">
        <v>0</v>
      </c>
      <c r="P157" s="6">
        <v>0</v>
      </c>
      <c r="Q157" s="7" t="s">
        <v>392</v>
      </c>
      <c r="R157" s="51">
        <f>7-MONTH(Q157)</f>
        <v>6</v>
      </c>
      <c r="S157" s="8">
        <f>(N157+(N157*O157))-(H157+(H157*I157))</f>
        <v>0.33000000000000007</v>
      </c>
      <c r="T157" s="14"/>
      <c r="U157" s="90" t="s">
        <v>146</v>
      </c>
    </row>
    <row r="158" spans="1:21" ht="21" customHeight="1">
      <c r="A158" s="1">
        <f t="shared" si="2"/>
        <v>147</v>
      </c>
      <c r="B158" s="2" t="s">
        <v>168</v>
      </c>
      <c r="C158" s="3" t="s">
        <v>230</v>
      </c>
      <c r="D158" s="1">
        <v>27</v>
      </c>
      <c r="E158" s="4" t="s">
        <v>370</v>
      </c>
      <c r="F158" s="1" t="s">
        <v>186</v>
      </c>
      <c r="G158" s="1">
        <v>4</v>
      </c>
      <c r="H158" s="5">
        <v>2.46</v>
      </c>
      <c r="I158" s="6">
        <v>0</v>
      </c>
      <c r="J158" s="6">
        <v>0</v>
      </c>
      <c r="K158" s="7" t="s">
        <v>10</v>
      </c>
      <c r="L158" s="1" t="s">
        <v>186</v>
      </c>
      <c r="M158" s="1">
        <v>5</v>
      </c>
      <c r="N158" s="5">
        <v>2.66</v>
      </c>
      <c r="O158" s="6">
        <v>0</v>
      </c>
      <c r="P158" s="6">
        <v>0</v>
      </c>
      <c r="Q158" s="7" t="s">
        <v>393</v>
      </c>
      <c r="R158" s="51">
        <f>7-MONTH(Q158)</f>
        <v>4</v>
      </c>
      <c r="S158" s="8">
        <f>(N158+(N158*O158))-(H158+(H158*I158))</f>
        <v>0.20000000000000018</v>
      </c>
      <c r="T158" s="14"/>
      <c r="U158" s="90" t="s">
        <v>146</v>
      </c>
    </row>
    <row r="159" spans="1:21" ht="21" customHeight="1">
      <c r="A159" s="1">
        <f t="shared" si="2"/>
        <v>148</v>
      </c>
      <c r="B159" s="2" t="s">
        <v>323</v>
      </c>
      <c r="C159" s="21" t="s">
        <v>91</v>
      </c>
      <c r="D159" s="1">
        <v>28</v>
      </c>
      <c r="E159" s="4" t="s">
        <v>15</v>
      </c>
      <c r="F159" s="1" t="s">
        <v>34</v>
      </c>
      <c r="G159" s="1">
        <v>3</v>
      </c>
      <c r="H159" s="5">
        <v>3</v>
      </c>
      <c r="I159" s="6">
        <v>0</v>
      </c>
      <c r="J159" s="6">
        <v>0</v>
      </c>
      <c r="K159" s="7" t="s">
        <v>192</v>
      </c>
      <c r="L159" s="1" t="s">
        <v>34</v>
      </c>
      <c r="M159" s="1">
        <v>4</v>
      </c>
      <c r="N159" s="5">
        <v>3.33</v>
      </c>
      <c r="O159" s="6">
        <v>0</v>
      </c>
      <c r="P159" s="6">
        <v>0</v>
      </c>
      <c r="Q159" s="7" t="s">
        <v>395</v>
      </c>
      <c r="R159" s="51">
        <f>7-MONTH(Q159)</f>
        <v>3</v>
      </c>
      <c r="S159" s="8">
        <f>(N159+(N159*O159))-(H159+(H159*I159))</f>
        <v>0.33000000000000007</v>
      </c>
      <c r="T159" s="14"/>
      <c r="U159" s="90" t="s">
        <v>146</v>
      </c>
    </row>
    <row r="160" spans="1:21" ht="21" customHeight="1">
      <c r="A160" s="1">
        <f t="shared" si="2"/>
        <v>149</v>
      </c>
      <c r="B160" s="2" t="s">
        <v>324</v>
      </c>
      <c r="C160" s="21" t="s">
        <v>325</v>
      </c>
      <c r="D160" s="1">
        <v>29</v>
      </c>
      <c r="E160" s="4" t="s">
        <v>185</v>
      </c>
      <c r="F160" s="1" t="s">
        <v>34</v>
      </c>
      <c r="G160" s="1">
        <v>2</v>
      </c>
      <c r="H160" s="5">
        <v>2.67</v>
      </c>
      <c r="I160" s="6">
        <v>0</v>
      </c>
      <c r="J160" s="6">
        <v>0</v>
      </c>
      <c r="K160" s="7" t="s">
        <v>190</v>
      </c>
      <c r="L160" s="1" t="s">
        <v>34</v>
      </c>
      <c r="M160" s="1">
        <v>3</v>
      </c>
      <c r="N160" s="5">
        <v>3</v>
      </c>
      <c r="O160" s="6">
        <v>0</v>
      </c>
      <c r="P160" s="6">
        <v>0</v>
      </c>
      <c r="Q160" s="7" t="s">
        <v>394</v>
      </c>
      <c r="R160" s="51">
        <f>7-MONTH(Q160)</f>
        <v>5</v>
      </c>
      <c r="S160" s="8">
        <f>(N160+(N160*O160))-(H160+(H160*I160))</f>
        <v>0.33000000000000007</v>
      </c>
      <c r="T160" s="14"/>
      <c r="U160" s="90" t="s">
        <v>146</v>
      </c>
    </row>
    <row r="161" spans="1:21" ht="21" customHeight="1">
      <c r="A161" s="1">
        <f t="shared" si="2"/>
        <v>150</v>
      </c>
      <c r="B161" s="2" t="s">
        <v>100</v>
      </c>
      <c r="C161" s="3" t="s">
        <v>75</v>
      </c>
      <c r="D161" s="1">
        <v>30</v>
      </c>
      <c r="E161" s="4" t="s">
        <v>143</v>
      </c>
      <c r="F161" s="1" t="s">
        <v>379</v>
      </c>
      <c r="G161" s="1">
        <v>2</v>
      </c>
      <c r="H161" s="5">
        <v>2.67</v>
      </c>
      <c r="I161" s="6">
        <v>0</v>
      </c>
      <c r="J161" s="6">
        <v>0</v>
      </c>
      <c r="K161" s="7" t="s">
        <v>190</v>
      </c>
      <c r="L161" s="1" t="s">
        <v>379</v>
      </c>
      <c r="M161" s="1">
        <v>3</v>
      </c>
      <c r="N161" s="5">
        <v>3</v>
      </c>
      <c r="O161" s="6">
        <v>0</v>
      </c>
      <c r="P161" s="6">
        <v>0</v>
      </c>
      <c r="Q161" s="7" t="s">
        <v>394</v>
      </c>
      <c r="R161" s="51">
        <f>7-MONTH(Q161)</f>
        <v>5</v>
      </c>
      <c r="S161" s="8">
        <f>(N161+(N161*O161))-(H161+(H161*I161))</f>
        <v>0.33000000000000007</v>
      </c>
      <c r="T161" s="14"/>
      <c r="U161" s="90" t="s">
        <v>146</v>
      </c>
    </row>
    <row r="162" spans="1:21" ht="21" customHeight="1">
      <c r="A162" s="1">
        <f t="shared" si="2"/>
        <v>151</v>
      </c>
      <c r="B162" s="2" t="s">
        <v>171</v>
      </c>
      <c r="C162" s="3" t="s">
        <v>51</v>
      </c>
      <c r="D162" s="1">
        <v>33</v>
      </c>
      <c r="E162" s="4" t="s">
        <v>95</v>
      </c>
      <c r="F162" s="1" t="s">
        <v>374</v>
      </c>
      <c r="G162" s="1">
        <v>1</v>
      </c>
      <c r="H162" s="5">
        <v>2.34</v>
      </c>
      <c r="I162" s="6">
        <v>0</v>
      </c>
      <c r="J162" s="6">
        <v>0</v>
      </c>
      <c r="K162" s="7" t="s">
        <v>191</v>
      </c>
      <c r="L162" s="1" t="s">
        <v>374</v>
      </c>
      <c r="M162" s="1">
        <v>2</v>
      </c>
      <c r="N162" s="5">
        <v>2.67</v>
      </c>
      <c r="O162" s="6">
        <v>0</v>
      </c>
      <c r="P162" s="6">
        <v>0</v>
      </c>
      <c r="Q162" s="7" t="s">
        <v>392</v>
      </c>
      <c r="R162" s="51">
        <f>7-MONTH(Q162)</f>
        <v>6</v>
      </c>
      <c r="S162" s="8">
        <f>(N162+(N162*O162))-(H162+(H162*I162))</f>
        <v>0.33000000000000007</v>
      </c>
      <c r="T162" s="14"/>
      <c r="U162" s="90" t="s">
        <v>146</v>
      </c>
    </row>
    <row r="163" spans="1:21" ht="21" customHeight="1">
      <c r="A163" s="1">
        <f t="shared" si="2"/>
        <v>152</v>
      </c>
      <c r="B163" s="2" t="s">
        <v>299</v>
      </c>
      <c r="C163" s="3" t="s">
        <v>330</v>
      </c>
      <c r="D163" s="1">
        <v>33</v>
      </c>
      <c r="E163" s="4" t="s">
        <v>95</v>
      </c>
      <c r="F163" s="1" t="s">
        <v>374</v>
      </c>
      <c r="G163" s="1">
        <v>1</v>
      </c>
      <c r="H163" s="5">
        <v>2.34</v>
      </c>
      <c r="I163" s="6">
        <v>0</v>
      </c>
      <c r="J163" s="6">
        <v>0</v>
      </c>
      <c r="K163" s="7" t="s">
        <v>191</v>
      </c>
      <c r="L163" s="1" t="s">
        <v>374</v>
      </c>
      <c r="M163" s="1">
        <v>2</v>
      </c>
      <c r="N163" s="5">
        <v>2.67</v>
      </c>
      <c r="O163" s="6">
        <v>0</v>
      </c>
      <c r="P163" s="6">
        <v>0</v>
      </c>
      <c r="Q163" s="7" t="s">
        <v>392</v>
      </c>
      <c r="R163" s="51">
        <f>7-MONTH(Q163)</f>
        <v>6</v>
      </c>
      <c r="S163" s="8">
        <f>(N163+(N163*O163))-(H163+(H163*I163))</f>
        <v>0.33000000000000007</v>
      </c>
      <c r="T163" s="14"/>
      <c r="U163" s="90" t="s">
        <v>146</v>
      </c>
    </row>
    <row r="164" spans="1:21" ht="21" customHeight="1">
      <c r="A164" s="1">
        <f t="shared" si="2"/>
        <v>153</v>
      </c>
      <c r="B164" s="2" t="s">
        <v>179</v>
      </c>
      <c r="C164" s="3" t="s">
        <v>329</v>
      </c>
      <c r="D164" s="1">
        <v>33</v>
      </c>
      <c r="E164" s="4" t="s">
        <v>95</v>
      </c>
      <c r="F164" s="1" t="s">
        <v>374</v>
      </c>
      <c r="G164" s="1">
        <v>2</v>
      </c>
      <c r="H164" s="5">
        <v>2.67</v>
      </c>
      <c r="I164" s="6">
        <v>0</v>
      </c>
      <c r="J164" s="6">
        <v>0</v>
      </c>
      <c r="K164" s="7" t="s">
        <v>384</v>
      </c>
      <c r="L164" s="1" t="s">
        <v>374</v>
      </c>
      <c r="M164" s="1">
        <v>3</v>
      </c>
      <c r="N164" s="5">
        <v>3</v>
      </c>
      <c r="O164" s="6">
        <v>0</v>
      </c>
      <c r="P164" s="6">
        <v>0</v>
      </c>
      <c r="Q164" s="7" t="s">
        <v>393</v>
      </c>
      <c r="R164" s="51">
        <f>7-MONTH(Q164)</f>
        <v>4</v>
      </c>
      <c r="S164" s="8">
        <f>(N164+(N164*O164))-(H164+(H164*I164))</f>
        <v>0.33000000000000007</v>
      </c>
      <c r="T164" s="14"/>
      <c r="U164" s="90" t="s">
        <v>146</v>
      </c>
    </row>
    <row r="165" spans="1:21" ht="21" customHeight="1">
      <c r="A165" s="1">
        <f t="shared" si="2"/>
        <v>154</v>
      </c>
      <c r="B165" s="2" t="s">
        <v>47</v>
      </c>
      <c r="C165" s="3" t="s">
        <v>328</v>
      </c>
      <c r="D165" s="1">
        <v>33</v>
      </c>
      <c r="E165" s="22" t="s">
        <v>95</v>
      </c>
      <c r="F165" s="1" t="s">
        <v>374</v>
      </c>
      <c r="G165" s="1">
        <v>4</v>
      </c>
      <c r="H165" s="5">
        <v>3.33</v>
      </c>
      <c r="I165" s="6">
        <v>0</v>
      </c>
      <c r="J165" s="6">
        <v>0</v>
      </c>
      <c r="K165" s="7" t="s">
        <v>190</v>
      </c>
      <c r="L165" s="1" t="s">
        <v>374</v>
      </c>
      <c r="M165" s="1">
        <v>5</v>
      </c>
      <c r="N165" s="5">
        <v>3.66</v>
      </c>
      <c r="O165" s="6">
        <v>0</v>
      </c>
      <c r="P165" s="6">
        <v>0</v>
      </c>
      <c r="Q165" s="7" t="s">
        <v>394</v>
      </c>
      <c r="R165" s="51">
        <f>7-MONTH(Q165)</f>
        <v>5</v>
      </c>
      <c r="S165" s="8">
        <f>(N165+(N165*O165))-(H165+(H165*I165))</f>
        <v>0.33000000000000007</v>
      </c>
      <c r="T165" s="14"/>
      <c r="U165" s="90" t="s">
        <v>146</v>
      </c>
    </row>
    <row r="166" spans="1:21" ht="21" customHeight="1">
      <c r="A166" s="1">
        <f t="shared" si="2"/>
        <v>155</v>
      </c>
      <c r="B166" s="2" t="s">
        <v>326</v>
      </c>
      <c r="C166" s="21" t="s">
        <v>101</v>
      </c>
      <c r="D166" s="1">
        <v>33</v>
      </c>
      <c r="E166" s="4" t="s">
        <v>371</v>
      </c>
      <c r="F166" s="1" t="s">
        <v>29</v>
      </c>
      <c r="G166" s="1">
        <v>2</v>
      </c>
      <c r="H166" s="5">
        <v>1.18</v>
      </c>
      <c r="I166" s="6">
        <v>0</v>
      </c>
      <c r="J166" s="6">
        <v>0</v>
      </c>
      <c r="K166" s="7" t="s">
        <v>12</v>
      </c>
      <c r="L166" s="1" t="s">
        <v>29</v>
      </c>
      <c r="M166" s="1">
        <v>3</v>
      </c>
      <c r="N166" s="5">
        <v>1.36</v>
      </c>
      <c r="O166" s="6">
        <v>0</v>
      </c>
      <c r="P166" s="6">
        <v>0</v>
      </c>
      <c r="Q166" s="7" t="s">
        <v>392</v>
      </c>
      <c r="R166" s="51">
        <f>7-MONTH(Q166)</f>
        <v>6</v>
      </c>
      <c r="S166" s="8">
        <f>(N166+(N166*O166))-(H166+(H166*I166))</f>
        <v>0.18000000000000016</v>
      </c>
      <c r="T166" s="14"/>
      <c r="U166" s="90" t="s">
        <v>146</v>
      </c>
    </row>
    <row r="167" spans="1:21" ht="21" customHeight="1">
      <c r="A167" s="1">
        <f t="shared" si="2"/>
        <v>156</v>
      </c>
      <c r="B167" s="2" t="s">
        <v>327</v>
      </c>
      <c r="C167" s="3" t="s">
        <v>55</v>
      </c>
      <c r="D167" s="1">
        <v>33</v>
      </c>
      <c r="E167" s="4" t="s">
        <v>371</v>
      </c>
      <c r="F167" s="1" t="s">
        <v>29</v>
      </c>
      <c r="G167" s="1">
        <v>2</v>
      </c>
      <c r="H167" s="5">
        <v>1.18</v>
      </c>
      <c r="I167" s="6">
        <v>0</v>
      </c>
      <c r="J167" s="6">
        <v>0</v>
      </c>
      <c r="K167" s="7" t="s">
        <v>12</v>
      </c>
      <c r="L167" s="1" t="s">
        <v>29</v>
      </c>
      <c r="M167" s="1">
        <v>3</v>
      </c>
      <c r="N167" s="5">
        <v>1.36</v>
      </c>
      <c r="O167" s="6">
        <v>0</v>
      </c>
      <c r="P167" s="6">
        <v>0</v>
      </c>
      <c r="Q167" s="7" t="s">
        <v>392</v>
      </c>
      <c r="R167" s="51">
        <f>7-MONTH(Q167)</f>
        <v>6</v>
      </c>
      <c r="S167" s="8">
        <f>(N167+(N167*O167))-(H167+(H167*I167))</f>
        <v>0.18000000000000016</v>
      </c>
      <c r="T167" s="14"/>
      <c r="U167" s="90" t="s">
        <v>146</v>
      </c>
    </row>
    <row r="168" spans="1:21" ht="21" customHeight="1">
      <c r="A168" s="1">
        <f t="shared" si="2"/>
        <v>157</v>
      </c>
      <c r="B168" s="2" t="s">
        <v>54</v>
      </c>
      <c r="C168" s="3" t="s">
        <v>51</v>
      </c>
      <c r="D168" s="1">
        <v>34</v>
      </c>
      <c r="E168" s="22" t="s">
        <v>144</v>
      </c>
      <c r="F168" s="1" t="s">
        <v>378</v>
      </c>
      <c r="G168" s="1">
        <v>1</v>
      </c>
      <c r="H168" s="5">
        <v>2.34</v>
      </c>
      <c r="I168" s="6">
        <v>0</v>
      </c>
      <c r="J168" s="6">
        <v>0</v>
      </c>
      <c r="K168" s="7" t="s">
        <v>191</v>
      </c>
      <c r="L168" s="1" t="s">
        <v>378</v>
      </c>
      <c r="M168" s="1">
        <v>2</v>
      </c>
      <c r="N168" s="5">
        <v>2.67</v>
      </c>
      <c r="O168" s="6">
        <v>0</v>
      </c>
      <c r="P168" s="6">
        <v>0</v>
      </c>
      <c r="Q168" s="7" t="s">
        <v>392</v>
      </c>
      <c r="R168" s="51">
        <f>7-MONTH(Q168)</f>
        <v>6</v>
      </c>
      <c r="S168" s="8">
        <f>(N168+(N168*O168))-(H168+(H168*I168))</f>
        <v>0.33000000000000007</v>
      </c>
      <c r="T168" s="14"/>
      <c r="U168" s="90" t="s">
        <v>146</v>
      </c>
    </row>
    <row r="169" spans="1:21" ht="21" customHeight="1">
      <c r="A169" s="1">
        <f t="shared" si="2"/>
        <v>158</v>
      </c>
      <c r="B169" s="2" t="s">
        <v>331</v>
      </c>
      <c r="C169" s="3" t="s">
        <v>89</v>
      </c>
      <c r="D169" s="1">
        <v>34</v>
      </c>
      <c r="E169" s="4" t="s">
        <v>144</v>
      </c>
      <c r="F169" s="1" t="s">
        <v>35</v>
      </c>
      <c r="G169" s="1">
        <v>1</v>
      </c>
      <c r="H169" s="5">
        <v>2.34</v>
      </c>
      <c r="I169" s="6">
        <v>0</v>
      </c>
      <c r="J169" s="6">
        <v>0</v>
      </c>
      <c r="K169" s="7" t="s">
        <v>190</v>
      </c>
      <c r="L169" s="1" t="s">
        <v>35</v>
      </c>
      <c r="M169" s="1">
        <v>2</v>
      </c>
      <c r="N169" s="5">
        <v>2.67</v>
      </c>
      <c r="O169" s="6">
        <v>0</v>
      </c>
      <c r="P169" s="6">
        <v>0</v>
      </c>
      <c r="Q169" s="7" t="s">
        <v>394</v>
      </c>
      <c r="R169" s="51">
        <f>7-MONTH(Q169)</f>
        <v>5</v>
      </c>
      <c r="S169" s="8">
        <f>(N169+(N169*O169))-(H169+(H169*I169))</f>
        <v>0.33000000000000007</v>
      </c>
      <c r="T169" s="14"/>
      <c r="U169" s="90" t="s">
        <v>146</v>
      </c>
    </row>
    <row r="170" spans="1:21" ht="21" customHeight="1">
      <c r="A170" s="1">
        <f t="shared" si="2"/>
        <v>159</v>
      </c>
      <c r="B170" s="2" t="s">
        <v>333</v>
      </c>
      <c r="C170" s="21" t="s">
        <v>334</v>
      </c>
      <c r="D170" s="1">
        <v>34</v>
      </c>
      <c r="E170" s="4" t="s">
        <v>144</v>
      </c>
      <c r="F170" s="1" t="s">
        <v>377</v>
      </c>
      <c r="G170" s="1">
        <v>1</v>
      </c>
      <c r="H170" s="5">
        <v>2.34</v>
      </c>
      <c r="I170" s="6">
        <v>0</v>
      </c>
      <c r="J170" s="6">
        <v>0</v>
      </c>
      <c r="K170" s="7" t="s">
        <v>191</v>
      </c>
      <c r="L170" s="1" t="s">
        <v>377</v>
      </c>
      <c r="M170" s="1">
        <v>2</v>
      </c>
      <c r="N170" s="5">
        <v>2.67</v>
      </c>
      <c r="O170" s="6">
        <v>0</v>
      </c>
      <c r="P170" s="6">
        <v>0</v>
      </c>
      <c r="Q170" s="7" t="s">
        <v>392</v>
      </c>
      <c r="R170" s="51">
        <f>7-MONTH(Q170)</f>
        <v>6</v>
      </c>
      <c r="S170" s="8">
        <f>(N170+(N170*O170))-(H170+(H170*I170))</f>
        <v>0.33000000000000007</v>
      </c>
      <c r="T170" s="14"/>
      <c r="U170" s="90" t="s">
        <v>146</v>
      </c>
    </row>
    <row r="171" spans="1:21" ht="21" customHeight="1">
      <c r="A171" s="1">
        <f t="shared" si="2"/>
        <v>160</v>
      </c>
      <c r="B171" s="2" t="s">
        <v>332</v>
      </c>
      <c r="C171" s="21" t="s">
        <v>107</v>
      </c>
      <c r="D171" s="1">
        <v>34</v>
      </c>
      <c r="E171" s="4" t="s">
        <v>144</v>
      </c>
      <c r="F171" s="1" t="s">
        <v>380</v>
      </c>
      <c r="G171" s="1">
        <v>1</v>
      </c>
      <c r="H171" s="5">
        <v>2.34</v>
      </c>
      <c r="I171" s="6">
        <v>0</v>
      </c>
      <c r="J171" s="6">
        <v>0</v>
      </c>
      <c r="K171" s="7" t="s">
        <v>191</v>
      </c>
      <c r="L171" s="1" t="s">
        <v>380</v>
      </c>
      <c r="M171" s="1">
        <v>2</v>
      </c>
      <c r="N171" s="5">
        <v>2.67</v>
      </c>
      <c r="O171" s="6">
        <v>0</v>
      </c>
      <c r="P171" s="6">
        <v>0</v>
      </c>
      <c r="Q171" s="7" t="s">
        <v>392</v>
      </c>
      <c r="R171" s="51">
        <f>7-MONTH(Q171)</f>
        <v>6</v>
      </c>
      <c r="S171" s="8">
        <f>(N171+(N171*O171))-(H171+(H171*I171))</f>
        <v>0.33000000000000007</v>
      </c>
      <c r="T171" s="14"/>
      <c r="U171" s="90" t="s">
        <v>146</v>
      </c>
    </row>
    <row r="172" spans="1:21" ht="21" customHeight="1">
      <c r="A172" s="1">
        <f t="shared" si="2"/>
        <v>161</v>
      </c>
      <c r="B172" s="2" t="s">
        <v>335</v>
      </c>
      <c r="C172" s="3" t="s">
        <v>88</v>
      </c>
      <c r="D172" s="1">
        <v>34</v>
      </c>
      <c r="E172" s="4" t="s">
        <v>144</v>
      </c>
      <c r="F172" s="1" t="s">
        <v>380</v>
      </c>
      <c r="G172" s="1">
        <v>1</v>
      </c>
      <c r="H172" s="5">
        <v>2.34</v>
      </c>
      <c r="I172" s="6">
        <v>0</v>
      </c>
      <c r="J172" s="6">
        <v>0</v>
      </c>
      <c r="K172" s="7" t="s">
        <v>384</v>
      </c>
      <c r="L172" s="1" t="s">
        <v>380</v>
      </c>
      <c r="M172" s="1">
        <v>2</v>
      </c>
      <c r="N172" s="5">
        <v>2.67</v>
      </c>
      <c r="O172" s="6">
        <v>0</v>
      </c>
      <c r="P172" s="6">
        <v>0</v>
      </c>
      <c r="Q172" s="7" t="s">
        <v>393</v>
      </c>
      <c r="R172" s="51">
        <f>7-MONTH(Q172)</f>
        <v>4</v>
      </c>
      <c r="S172" s="8">
        <f>(N172+(N172*O172))-(H172+(H172*I172))</f>
        <v>0.33000000000000007</v>
      </c>
      <c r="T172" s="14"/>
      <c r="U172" s="90" t="s">
        <v>146</v>
      </c>
    </row>
    <row r="173" spans="1:21" ht="21" customHeight="1">
      <c r="A173" s="1">
        <f t="shared" si="2"/>
        <v>162</v>
      </c>
      <c r="B173" s="2" t="s">
        <v>336</v>
      </c>
      <c r="C173" s="21" t="s">
        <v>133</v>
      </c>
      <c r="D173" s="1">
        <v>35</v>
      </c>
      <c r="E173" s="4" t="s">
        <v>114</v>
      </c>
      <c r="F173" s="1" t="s">
        <v>381</v>
      </c>
      <c r="G173" s="1">
        <v>7</v>
      </c>
      <c r="H173" s="5">
        <v>3.06</v>
      </c>
      <c r="I173" s="6">
        <v>0</v>
      </c>
      <c r="J173" s="6">
        <v>0</v>
      </c>
      <c r="K173" s="7" t="s">
        <v>12</v>
      </c>
      <c r="L173" s="1" t="s">
        <v>381</v>
      </c>
      <c r="M173" s="1">
        <v>8</v>
      </c>
      <c r="N173" s="5">
        <v>3.26</v>
      </c>
      <c r="O173" s="6">
        <v>0</v>
      </c>
      <c r="P173" s="6">
        <v>0</v>
      </c>
      <c r="Q173" s="7" t="s">
        <v>392</v>
      </c>
      <c r="R173" s="51">
        <f>7-MONTH(Q173)</f>
        <v>6</v>
      </c>
      <c r="S173" s="8">
        <f>(N173+(N173*O173))-(H173+(H173*I173))</f>
        <v>0.19999999999999973</v>
      </c>
      <c r="T173" s="14"/>
      <c r="U173" s="90" t="s">
        <v>146</v>
      </c>
    </row>
    <row r="174" spans="1:21" ht="21" customHeight="1">
      <c r="A174" s="1">
        <f t="shared" si="2"/>
        <v>163</v>
      </c>
      <c r="B174" s="2" t="s">
        <v>337</v>
      </c>
      <c r="C174" s="3" t="s">
        <v>43</v>
      </c>
      <c r="D174" s="1">
        <v>35</v>
      </c>
      <c r="E174" s="4" t="s">
        <v>114</v>
      </c>
      <c r="F174" s="1" t="s">
        <v>382</v>
      </c>
      <c r="G174" s="1">
        <v>5</v>
      </c>
      <c r="H174" s="5">
        <v>3.66</v>
      </c>
      <c r="I174" s="6">
        <v>0</v>
      </c>
      <c r="J174" s="6">
        <v>0</v>
      </c>
      <c r="K174" s="7" t="s">
        <v>384</v>
      </c>
      <c r="L174" s="1" t="s">
        <v>382</v>
      </c>
      <c r="M174" s="1">
        <v>6</v>
      </c>
      <c r="N174" s="5">
        <v>3.99</v>
      </c>
      <c r="O174" s="6">
        <v>0</v>
      </c>
      <c r="P174" s="6">
        <v>0</v>
      </c>
      <c r="Q174" s="7" t="s">
        <v>393</v>
      </c>
      <c r="R174" s="51">
        <f>7-MONTH(Q174)</f>
        <v>4</v>
      </c>
      <c r="S174" s="8">
        <f>(N174+(N174*O174))-(H174+(H174*I174))</f>
        <v>0.33000000000000007</v>
      </c>
      <c r="T174" s="14"/>
      <c r="U174" s="90" t="s">
        <v>146</v>
      </c>
    </row>
    <row r="175" spans="1:21" ht="21" customHeight="1">
      <c r="A175" s="1">
        <f t="shared" si="2"/>
        <v>164</v>
      </c>
      <c r="B175" s="2" t="s">
        <v>187</v>
      </c>
      <c r="C175" s="3" t="s">
        <v>99</v>
      </c>
      <c r="D175" s="1">
        <v>35</v>
      </c>
      <c r="E175" s="22" t="s">
        <v>114</v>
      </c>
      <c r="F175" s="1" t="s">
        <v>383</v>
      </c>
      <c r="G175" s="1">
        <v>6</v>
      </c>
      <c r="H175" s="5">
        <v>3.99</v>
      </c>
      <c r="I175" s="6">
        <v>0</v>
      </c>
      <c r="J175" s="6">
        <v>0</v>
      </c>
      <c r="K175" s="7" t="s">
        <v>386</v>
      </c>
      <c r="L175" s="1" t="s">
        <v>383</v>
      </c>
      <c r="M175" s="1">
        <v>7</v>
      </c>
      <c r="N175" s="5">
        <v>4.32</v>
      </c>
      <c r="O175" s="6">
        <v>0</v>
      </c>
      <c r="P175" s="6">
        <v>0</v>
      </c>
      <c r="Q175" s="7" t="s">
        <v>397</v>
      </c>
      <c r="R175" s="51">
        <f>7-MONTH(Q175)</f>
        <v>2</v>
      </c>
      <c r="S175" s="8">
        <f>(N175+(N175*O175))-(H175+(H175*I175))</f>
        <v>0.33000000000000007</v>
      </c>
      <c r="T175" s="14"/>
      <c r="U175" s="90" t="s">
        <v>146</v>
      </c>
    </row>
    <row r="176" spans="1:21" ht="21" customHeight="1">
      <c r="A176" s="1">
        <f t="shared" si="2"/>
        <v>165</v>
      </c>
      <c r="B176" s="2" t="s">
        <v>44</v>
      </c>
      <c r="C176" s="3" t="s">
        <v>75</v>
      </c>
      <c r="D176" s="1">
        <v>51</v>
      </c>
      <c r="E176" s="4" t="s">
        <v>145</v>
      </c>
      <c r="F176" s="1" t="s">
        <v>373</v>
      </c>
      <c r="G176" s="1">
        <v>12</v>
      </c>
      <c r="H176" s="5">
        <v>4.06</v>
      </c>
      <c r="I176" s="6">
        <v>0.05</v>
      </c>
      <c r="J176" s="6">
        <v>0</v>
      </c>
      <c r="K176" s="7" t="s">
        <v>194</v>
      </c>
      <c r="L176" s="1" t="s">
        <v>373</v>
      </c>
      <c r="M176" s="1">
        <v>12</v>
      </c>
      <c r="N176" s="5">
        <v>4.06</v>
      </c>
      <c r="O176" s="6">
        <v>0.06</v>
      </c>
      <c r="P176" s="6">
        <v>0</v>
      </c>
      <c r="Q176" s="7" t="s">
        <v>392</v>
      </c>
      <c r="R176" s="51">
        <f>7-MONTH(Q176)</f>
        <v>6</v>
      </c>
      <c r="S176" s="8">
        <f>(N176+(N176*O176))-(H176+(H176*I176))</f>
        <v>0.040599999999999525</v>
      </c>
      <c r="T176" s="14"/>
      <c r="U176" s="90" t="s">
        <v>80</v>
      </c>
    </row>
    <row r="177" spans="1:21" ht="21" customHeight="1">
      <c r="A177" s="26">
        <f>A176+1</f>
        <v>166</v>
      </c>
      <c r="B177" s="42" t="s">
        <v>338</v>
      </c>
      <c r="C177" s="43" t="s">
        <v>303</v>
      </c>
      <c r="D177" s="26">
        <v>57</v>
      </c>
      <c r="E177" s="88" t="s">
        <v>372</v>
      </c>
      <c r="F177" s="26" t="s">
        <v>374</v>
      </c>
      <c r="G177" s="26">
        <v>7</v>
      </c>
      <c r="H177" s="27">
        <v>4.32</v>
      </c>
      <c r="I177" s="28">
        <v>0</v>
      </c>
      <c r="J177" s="28">
        <v>0</v>
      </c>
      <c r="K177" s="29" t="s">
        <v>191</v>
      </c>
      <c r="L177" s="26" t="s">
        <v>374</v>
      </c>
      <c r="M177" s="26">
        <v>8</v>
      </c>
      <c r="N177" s="27">
        <v>4.65</v>
      </c>
      <c r="O177" s="28">
        <v>0</v>
      </c>
      <c r="P177" s="28">
        <v>0</v>
      </c>
      <c r="Q177" s="29" t="s">
        <v>392</v>
      </c>
      <c r="R177" s="52">
        <f>7-MONTH(Q177)</f>
        <v>6</v>
      </c>
      <c r="S177" s="30">
        <f>(N177+(N177*O177))-(H177+(H177*I177))</f>
        <v>0.33000000000000007</v>
      </c>
      <c r="T177" s="37"/>
      <c r="U177" s="90" t="s">
        <v>146</v>
      </c>
    </row>
    <row r="178" spans="9:15" ht="15">
      <c r="I178" s="11"/>
      <c r="O178" s="11"/>
    </row>
    <row r="179" spans="2:19" ht="18" customHeight="1">
      <c r="B179" s="86"/>
      <c r="C179" s="86"/>
      <c r="F179" s="57"/>
      <c r="O179" s="85" t="s">
        <v>152</v>
      </c>
      <c r="P179" s="85"/>
      <c r="Q179" s="85"/>
      <c r="R179" s="85"/>
      <c r="S179" s="85"/>
    </row>
    <row r="180" spans="2:19" ht="18.75">
      <c r="B180" s="83"/>
      <c r="C180" s="83"/>
      <c r="D180" s="62"/>
      <c r="E180" s="62"/>
      <c r="F180" s="56"/>
      <c r="G180" s="57"/>
      <c r="H180" s="58" t="s">
        <v>146</v>
      </c>
      <c r="I180" s="62"/>
      <c r="J180" s="60"/>
      <c r="K180" s="9"/>
      <c r="L180" s="9"/>
      <c r="M180" s="9"/>
      <c r="O180" s="85"/>
      <c r="P180" s="85"/>
      <c r="Q180" s="85"/>
      <c r="R180" s="85"/>
      <c r="S180" s="85"/>
    </row>
    <row r="181" spans="2:19" ht="18.75">
      <c r="B181" s="83"/>
      <c r="C181" s="83"/>
      <c r="D181" s="62"/>
      <c r="E181" s="62"/>
      <c r="F181" s="56"/>
      <c r="G181" s="57"/>
      <c r="H181" s="59" t="s">
        <v>80</v>
      </c>
      <c r="I181" s="66"/>
      <c r="J181" s="67"/>
      <c r="K181" s="9"/>
      <c r="L181" s="9"/>
      <c r="M181" s="9"/>
      <c r="O181" s="85" t="s">
        <v>409</v>
      </c>
      <c r="P181" s="85"/>
      <c r="Q181" s="85"/>
      <c r="R181" s="85"/>
      <c r="S181" s="85"/>
    </row>
    <row r="182" spans="2:19" ht="27.75" customHeight="1">
      <c r="B182" s="60"/>
      <c r="C182" s="68"/>
      <c r="D182" s="68"/>
      <c r="E182" s="68"/>
      <c r="F182" s="68"/>
      <c r="G182" s="68"/>
      <c r="H182" s="68"/>
      <c r="I182" s="68"/>
      <c r="J182" s="68"/>
      <c r="K182" s="56"/>
      <c r="L182" s="57"/>
      <c r="M182" s="65"/>
      <c r="O182" s="85"/>
      <c r="P182" s="85"/>
      <c r="Q182" s="85"/>
      <c r="R182" s="85"/>
      <c r="S182" s="85"/>
    </row>
    <row r="183" ht="24.75" customHeight="1"/>
    <row r="184" spans="15:19" ht="18.75">
      <c r="O184" s="85" t="s">
        <v>131</v>
      </c>
      <c r="P184" s="85"/>
      <c r="Q184" s="85"/>
      <c r="R184" s="85"/>
      <c r="S184" s="85"/>
    </row>
  </sheetData>
  <sheetProtection/>
  <mergeCells count="24">
    <mergeCell ref="E8:E9"/>
    <mergeCell ref="U8:U9"/>
    <mergeCell ref="D8:D9"/>
    <mergeCell ref="A6:T6"/>
    <mergeCell ref="A8:A9"/>
    <mergeCell ref="B8:B9"/>
    <mergeCell ref="C8:C9"/>
    <mergeCell ref="T8:T9"/>
    <mergeCell ref="S8:S9"/>
    <mergeCell ref="A1:E1"/>
    <mergeCell ref="A2:E2"/>
    <mergeCell ref="A4:T4"/>
    <mergeCell ref="A5:T5"/>
    <mergeCell ref="F8:K8"/>
    <mergeCell ref="L8:Q8"/>
    <mergeCell ref="R8:R9"/>
    <mergeCell ref="O184:S184"/>
    <mergeCell ref="B179:C179"/>
    <mergeCell ref="O179:S179"/>
    <mergeCell ref="B180:C180"/>
    <mergeCell ref="O180:S180"/>
    <mergeCell ref="O181:S181"/>
    <mergeCell ref="B181:C181"/>
    <mergeCell ref="O182:S182"/>
  </mergeCells>
  <printOptions/>
  <pageMargins left="0.22" right="0.15748031496062992" top="0.4" bottom="0.48" header="0.28" footer="0.1968503937007874"/>
  <pageSetup horizontalDpi="600" verticalDpi="600" orientation="landscape" paperSize="9" scale="81" r:id="rId3"/>
  <headerFooter alignWithMargins="0"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2017-11-13T09:32:03Z</cp:lastPrinted>
  <dcterms:created xsi:type="dcterms:W3CDTF">2009-10-15T04:04:02Z</dcterms:created>
  <dcterms:modified xsi:type="dcterms:W3CDTF">2017-11-13T09:32:07Z</dcterms:modified>
  <cp:category/>
  <cp:version/>
  <cp:contentType/>
  <cp:contentStatus/>
</cp:coreProperties>
</file>