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4640" windowHeight="8190" firstSheet="2" activeTab="2"/>
  </bookViews>
  <sheets>
    <sheet name="Ma_Khoa" sheetId="5" state="hidden" r:id="rId1"/>
    <sheet name="tien_so" sheetId="4" state="hidden" r:id="rId2"/>
    <sheet name="Tong hop" sheetId="3" r:id="rId3"/>
    <sheet name="huong_dan_ky_II_2021_2022" sheetId="1" r:id="rId4"/>
  </sheets>
  <definedNames>
    <definedName name="_xlnm._FilterDatabase" localSheetId="3" hidden="1">huong_dan_ky_II_2021_2022!$A$11:$R$282</definedName>
    <definedName name="_xlnm._FilterDatabase" localSheetId="1" hidden="1">tien_so!#REF!</definedName>
    <definedName name="_xlnm._FilterDatabase" localSheetId="2" hidden="1">'Tong hop'!$A$11:$H$106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3">huong_dan_ky_II_2021_2022!$A$1:$O$294</definedName>
    <definedName name="_xlnm.Print_Area" localSheetId="2">'Tong hop'!$A$1:$H$111</definedName>
    <definedName name="_xlnm.Print_Titles" localSheetId="3">huong_dan_ky_II_2021_2022!$8:$9</definedName>
    <definedName name="_xlnm.Print_Titles" localSheetId="1">tien_so!#REF!</definedName>
    <definedName name="_xlnm.Print_Titles" localSheetId="2">'Tong hop'!$11:$11</definedName>
    <definedName name="tam">#REF!</definedName>
  </definedNames>
  <calcPr calcId="125725" fullCalcOnLoad="1"/>
</workbook>
</file>

<file path=xl/calcChain.xml><?xml version="1.0" encoding="utf-8"?>
<calcChain xmlns="http://schemas.openxmlformats.org/spreadsheetml/2006/main">
  <c r="A13" i="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G106"/>
  <c r="F106"/>
  <c r="E106"/>
  <c r="G105"/>
  <c r="F105"/>
  <c r="E105"/>
  <c r="G104"/>
  <c r="F104"/>
  <c r="E104"/>
  <c r="G103"/>
  <c r="F103"/>
  <c r="E103"/>
  <c r="G102"/>
  <c r="F102"/>
  <c r="E102"/>
  <c r="G101"/>
  <c r="F101"/>
  <c r="E101"/>
  <c r="G100"/>
  <c r="F100"/>
  <c r="E100"/>
  <c r="G99"/>
  <c r="F99"/>
  <c r="E99"/>
  <c r="G98"/>
  <c r="F98"/>
  <c r="E98"/>
  <c r="G97"/>
  <c r="F97"/>
  <c r="E97"/>
  <c r="G96"/>
  <c r="F96"/>
  <c r="E96"/>
  <c r="G95"/>
  <c r="F95"/>
  <c r="E95"/>
  <c r="G94"/>
  <c r="F94"/>
  <c r="E94"/>
  <c r="G93"/>
  <c r="F93"/>
  <c r="E93"/>
  <c r="G92"/>
  <c r="F92"/>
  <c r="E92"/>
  <c r="G91"/>
  <c r="F91"/>
  <c r="E91"/>
  <c r="G90"/>
  <c r="F90"/>
  <c r="E90"/>
  <c r="G89"/>
  <c r="F89"/>
  <c r="E89"/>
  <c r="L284" i="1"/>
  <c r="G88" i="3"/>
  <c r="F88"/>
  <c r="E88"/>
  <c r="G87"/>
  <c r="F87"/>
  <c r="E87"/>
  <c r="G86"/>
  <c r="F86"/>
  <c r="E86"/>
  <c r="G85"/>
  <c r="F85"/>
  <c r="E85"/>
  <c r="G84"/>
  <c r="F84"/>
  <c r="E84"/>
  <c r="G83"/>
  <c r="F83"/>
  <c r="E83"/>
  <c r="G82"/>
  <c r="F82"/>
  <c r="E82"/>
  <c r="G81"/>
  <c r="F81"/>
  <c r="E81"/>
  <c r="G80"/>
  <c r="F80"/>
  <c r="E80"/>
  <c r="G79"/>
  <c r="F79"/>
  <c r="E79"/>
  <c r="G78"/>
  <c r="F78"/>
  <c r="E78"/>
  <c r="G77"/>
  <c r="F77"/>
  <c r="E77"/>
  <c r="G76"/>
  <c r="F76"/>
  <c r="E76"/>
  <c r="G75"/>
  <c r="F75"/>
  <c r="E75"/>
  <c r="G74"/>
  <c r="F74"/>
  <c r="E74"/>
  <c r="G73"/>
  <c r="F73"/>
  <c r="E73"/>
  <c r="G72"/>
  <c r="F72"/>
  <c r="E72"/>
  <c r="G71"/>
  <c r="F71"/>
  <c r="E71"/>
  <c r="G70"/>
  <c r="F70"/>
  <c r="E70"/>
  <c r="G69"/>
  <c r="F69"/>
  <c r="E69"/>
  <c r="G68"/>
  <c r="F68"/>
  <c r="E68"/>
  <c r="G67"/>
  <c r="F67"/>
  <c r="E67"/>
  <c r="G66"/>
  <c r="F66"/>
  <c r="E66"/>
  <c r="G65"/>
  <c r="F65"/>
  <c r="E65"/>
  <c r="G64"/>
  <c r="F64"/>
  <c r="E64"/>
  <c r="G63"/>
  <c r="F63"/>
  <c r="E63"/>
  <c r="G62"/>
  <c r="F62"/>
  <c r="E62"/>
  <c r="G61"/>
  <c r="F61"/>
  <c r="E61"/>
  <c r="G60"/>
  <c r="F60"/>
  <c r="E60"/>
  <c r="G59"/>
  <c r="F59"/>
  <c r="E59"/>
  <c r="G58"/>
  <c r="F58"/>
  <c r="E58"/>
  <c r="G57"/>
  <c r="F57"/>
  <c r="E57"/>
  <c r="G56"/>
  <c r="F56"/>
  <c r="E56"/>
  <c r="G55"/>
  <c r="F55"/>
  <c r="E55"/>
  <c r="G54"/>
  <c r="F54"/>
  <c r="E54"/>
  <c r="G53"/>
  <c r="F53"/>
  <c r="E53"/>
  <c r="G52"/>
  <c r="F52"/>
  <c r="E52"/>
  <c r="G51"/>
  <c r="F51"/>
  <c r="E51"/>
  <c r="G50"/>
  <c r="F50"/>
  <c r="E50"/>
  <c r="G49"/>
  <c r="F49"/>
  <c r="E49"/>
  <c r="G48"/>
  <c r="F48"/>
  <c r="E48"/>
  <c r="G47"/>
  <c r="F47"/>
  <c r="E47"/>
  <c r="G46"/>
  <c r="F46"/>
  <c r="E46"/>
  <c r="G45"/>
  <c r="F45"/>
  <c r="E45"/>
  <c r="G44"/>
  <c r="F44"/>
  <c r="E44"/>
  <c r="G43"/>
  <c r="F43"/>
  <c r="E43"/>
  <c r="G42"/>
  <c r="F42"/>
  <c r="E42"/>
  <c r="G41"/>
  <c r="F41"/>
  <c r="E41"/>
  <c r="G40"/>
  <c r="F40"/>
  <c r="E40"/>
  <c r="G39"/>
  <c r="F39"/>
  <c r="E39"/>
  <c r="G38"/>
  <c r="F38"/>
  <c r="E38"/>
  <c r="G37"/>
  <c r="F37"/>
  <c r="E37"/>
  <c r="G36"/>
  <c r="F36"/>
  <c r="E36"/>
  <c r="G35"/>
  <c r="F35"/>
  <c r="E35"/>
  <c r="G34"/>
  <c r="F34"/>
  <c r="E34"/>
  <c r="G33"/>
  <c r="F33"/>
  <c r="E33"/>
  <c r="G32"/>
  <c r="F32"/>
  <c r="E32"/>
  <c r="G31"/>
  <c r="F31"/>
  <c r="E31"/>
  <c r="G30"/>
  <c r="F30"/>
  <c r="E30"/>
  <c r="G29"/>
  <c r="F29"/>
  <c r="E29"/>
  <c r="G28"/>
  <c r="F28"/>
  <c r="E28"/>
  <c r="G27"/>
  <c r="F27"/>
  <c r="E27"/>
  <c r="G26"/>
  <c r="F26"/>
  <c r="E26"/>
  <c r="G25"/>
  <c r="F25"/>
  <c r="E25"/>
  <c r="G24"/>
  <c r="F24"/>
  <c r="E24"/>
  <c r="G23"/>
  <c r="F23"/>
  <c r="E23"/>
  <c r="G22"/>
  <c r="F22"/>
  <c r="E22"/>
  <c r="G21"/>
  <c r="F21"/>
  <c r="E21"/>
  <c r="G20"/>
  <c r="F20"/>
  <c r="E20"/>
  <c r="G19"/>
  <c r="F19"/>
  <c r="E19"/>
  <c r="G18"/>
  <c r="F18"/>
  <c r="E18"/>
  <c r="G17"/>
  <c r="F17"/>
  <c r="E17"/>
  <c r="G16"/>
  <c r="F16"/>
  <c r="E16"/>
  <c r="G15"/>
  <c r="F15"/>
  <c r="E15"/>
  <c r="G14"/>
  <c r="F14"/>
  <c r="E14"/>
  <c r="G13"/>
  <c r="F13"/>
  <c r="E13"/>
  <c r="G12"/>
  <c r="G108" s="1"/>
  <c r="E110" s="1"/>
  <c r="B8" i="4" s="1"/>
  <c r="F12" i="3"/>
  <c r="E12"/>
  <c r="B11" i="1"/>
  <c r="C11" s="1"/>
  <c r="J284"/>
  <c r="I284"/>
  <c r="G286"/>
  <c r="B15" i="4"/>
  <c r="C20" s="1"/>
  <c r="B22"/>
  <c r="C27" s="1"/>
  <c r="B1"/>
  <c r="C1" s="1"/>
  <c r="C22" l="1"/>
  <c r="C15"/>
  <c r="H16" s="1"/>
  <c r="E108" i="3"/>
  <c r="F108"/>
  <c r="M2" i="4"/>
  <c r="L2"/>
  <c r="F2"/>
  <c r="I2"/>
  <c r="K2"/>
  <c r="E2"/>
  <c r="G2"/>
  <c r="D2"/>
  <c r="N2"/>
  <c r="H2"/>
  <c r="J2"/>
  <c r="O2"/>
  <c r="O4" s="1"/>
  <c r="C8"/>
  <c r="H18"/>
  <c r="H19"/>
  <c r="E11" i="1"/>
  <c r="F11" s="1"/>
  <c r="G11" s="1"/>
  <c r="H11" s="1"/>
  <c r="I11" s="1"/>
  <c r="J11" s="1"/>
  <c r="K11" s="1"/>
  <c r="L11" s="1"/>
  <c r="M11" s="1"/>
  <c r="N11" s="1"/>
  <c r="O11" s="1"/>
  <c r="P11" s="1"/>
  <c r="D11"/>
  <c r="D16" i="4"/>
  <c r="J16"/>
  <c r="E16"/>
  <c r="N23"/>
  <c r="L16"/>
  <c r="F16"/>
  <c r="K16"/>
  <c r="I16"/>
  <c r="O16"/>
  <c r="O18" s="1"/>
  <c r="N16"/>
  <c r="G16"/>
  <c r="M16"/>
  <c r="E23" l="1"/>
  <c r="I23"/>
  <c r="I25" s="1"/>
  <c r="D23"/>
  <c r="O23"/>
  <c r="O25" s="1"/>
  <c r="J23"/>
  <c r="G23"/>
  <c r="H23"/>
  <c r="M23"/>
  <c r="F23"/>
  <c r="K23"/>
  <c r="L23"/>
  <c r="L4"/>
  <c r="F18"/>
  <c r="N4"/>
  <c r="N5"/>
  <c r="O3"/>
  <c r="M5"/>
  <c r="M3"/>
  <c r="N3"/>
  <c r="M4"/>
  <c r="K18"/>
  <c r="K19"/>
  <c r="H5"/>
  <c r="H4"/>
  <c r="E5"/>
  <c r="E4"/>
  <c r="I18"/>
  <c r="K25"/>
  <c r="K26"/>
  <c r="J18"/>
  <c r="L17"/>
  <c r="J19"/>
  <c r="J17"/>
  <c r="K17"/>
  <c r="J5"/>
  <c r="J3"/>
  <c r="L3"/>
  <c r="L5" s="1"/>
  <c r="J4"/>
  <c r="K3"/>
  <c r="G4"/>
  <c r="I3"/>
  <c r="I5" s="1"/>
  <c r="G5"/>
  <c r="H3"/>
  <c r="G3"/>
  <c r="F5"/>
  <c r="F4"/>
  <c r="M18"/>
  <c r="M19"/>
  <c r="M17"/>
  <c r="O17"/>
  <c r="N17"/>
  <c r="N19"/>
  <c r="N18"/>
  <c r="L25"/>
  <c r="K4"/>
  <c r="K5"/>
  <c r="N26"/>
  <c r="N25"/>
  <c r="D18"/>
  <c r="D19"/>
  <c r="F17"/>
  <c r="F19" s="1"/>
  <c r="D17"/>
  <c r="E17"/>
  <c r="G17"/>
  <c r="I17"/>
  <c r="I19" s="1"/>
  <c r="G18"/>
  <c r="H17"/>
  <c r="G19"/>
  <c r="L19"/>
  <c r="L18"/>
  <c r="E18"/>
  <c r="E19"/>
  <c r="I9"/>
  <c r="M9"/>
  <c r="F9"/>
  <c r="N9"/>
  <c r="J9"/>
  <c r="O9"/>
  <c r="O11" s="1"/>
  <c r="E9"/>
  <c r="G9"/>
  <c r="D9"/>
  <c r="L9"/>
  <c r="K9"/>
  <c r="H9"/>
  <c r="D5"/>
  <c r="E3"/>
  <c r="F3"/>
  <c r="D4"/>
  <c r="D3"/>
  <c r="I4"/>
  <c r="J24" l="1"/>
  <c r="J26"/>
  <c r="K24"/>
  <c r="J25"/>
  <c r="L24"/>
  <c r="L26" s="1"/>
  <c r="G26"/>
  <c r="H24"/>
  <c r="I24"/>
  <c r="I26" s="1"/>
  <c r="G25"/>
  <c r="G24"/>
  <c r="H25"/>
  <c r="H26"/>
  <c r="D24"/>
  <c r="F24"/>
  <c r="D26"/>
  <c r="E24"/>
  <c r="D25"/>
  <c r="F26"/>
  <c r="F25"/>
  <c r="E25"/>
  <c r="E26"/>
  <c r="M26"/>
  <c r="O24"/>
  <c r="N24"/>
  <c r="M25"/>
  <c r="M24"/>
  <c r="H11"/>
  <c r="H12"/>
  <c r="I11"/>
  <c r="H10"/>
  <c r="G12"/>
  <c r="G10"/>
  <c r="G11"/>
  <c r="I10"/>
  <c r="I12" s="1"/>
  <c r="L10"/>
  <c r="L12" s="1"/>
  <c r="J11"/>
  <c r="K10"/>
  <c r="J10"/>
  <c r="J12"/>
  <c r="L11"/>
  <c r="N10"/>
  <c r="O10"/>
  <c r="M10"/>
  <c r="M12"/>
  <c r="M11"/>
  <c r="N12"/>
  <c r="N11"/>
  <c r="E10"/>
  <c r="D11"/>
  <c r="F10"/>
  <c r="D12"/>
  <c r="D10"/>
  <c r="K12"/>
  <c r="K11"/>
  <c r="E11"/>
  <c r="E12"/>
  <c r="F12"/>
  <c r="F11"/>
  <c r="C6"/>
  <c r="G287" i="1" s="1"/>
  <c r="C13" i="4" l="1"/>
  <c r="D111" i="3" s="1"/>
</calcChain>
</file>

<file path=xl/comments1.xml><?xml version="1.0" encoding="utf-8"?>
<comments xmlns="http://schemas.openxmlformats.org/spreadsheetml/2006/main">
  <authors>
    <author>User</author>
  </authors>
  <commentList>
    <comment ref="B8" authorId="0">
      <text>
        <r>
          <rPr>
            <b/>
            <sz val="8"/>
            <color indexed="81"/>
            <rFont val="Tahoma"/>
          </rPr>
          <t>Lọc theo mã Giảng viên</t>
        </r>
      </text>
    </comment>
  </commentList>
</comments>
</file>

<file path=xl/sharedStrings.xml><?xml version="1.0" encoding="utf-8"?>
<sst xmlns="http://schemas.openxmlformats.org/spreadsheetml/2006/main" count="4095" uniqueCount="838">
  <si>
    <t>Ngô Thị</t>
  </si>
  <si>
    <t>Thuận</t>
  </si>
  <si>
    <t>Đức</t>
  </si>
  <si>
    <t>CD</t>
  </si>
  <si>
    <t>NCS kết thúc</t>
  </si>
  <si>
    <t>f_mabmin</t>
  </si>
  <si>
    <t>Ma</t>
  </si>
  <si>
    <t>Ma1</t>
  </si>
  <si>
    <t>Ten</t>
  </si>
  <si>
    <t>NH</t>
  </si>
  <si>
    <t>CN</t>
  </si>
  <si>
    <t>QL</t>
  </si>
  <si>
    <t>KT</t>
  </si>
  <si>
    <t>ML</t>
  </si>
  <si>
    <t>SN</t>
  </si>
  <si>
    <t>Sư phạm và Ngoại ngữ</t>
  </si>
  <si>
    <t>CP</t>
  </si>
  <si>
    <t>TY</t>
  </si>
  <si>
    <t>TH</t>
  </si>
  <si>
    <t>Tin học</t>
  </si>
  <si>
    <t>KE</t>
  </si>
  <si>
    <t>SH</t>
  </si>
  <si>
    <t>MT</t>
  </si>
  <si>
    <t>TS</t>
  </si>
  <si>
    <t>QS</t>
  </si>
  <si>
    <t>Giáo dục quốc phòng</t>
  </si>
  <si>
    <t>VH</t>
  </si>
  <si>
    <t>Giáo dục thể chất và Thể thao</t>
  </si>
  <si>
    <t>Nguyễn Thị</t>
  </si>
  <si>
    <t>Nguyễn Xuân</t>
  </si>
  <si>
    <t>Nguyễn Hữu</t>
  </si>
  <si>
    <t>Nguyễn Văn</t>
  </si>
  <si>
    <t>Tên</t>
  </si>
  <si>
    <t>STT</t>
  </si>
  <si>
    <t>Họ đệm</t>
  </si>
  <si>
    <t>Ghi chú</t>
  </si>
  <si>
    <t>MOI07</t>
  </si>
  <si>
    <t>Hướng dẫn độc lập_Cao học</t>
  </si>
  <si>
    <t>Số, ký hiệu</t>
  </si>
  <si>
    <t>Số 
giờ
(giờ)</t>
  </si>
  <si>
    <t>Ký nhận</t>
  </si>
  <si>
    <t>ĐỐI VỚI GIẢNG VIÊN THỈNH GIẢNG</t>
  </si>
  <si>
    <t>của Giám đốc Học viện Nông nghiệp Việt Nam)</t>
  </si>
  <si>
    <t>Số giờ 
(giờ)</t>
  </si>
  <si>
    <t>đồng</t>
  </si>
  <si>
    <t>Tổng số tiền thanh toán</t>
  </si>
  <si>
    <t>Hải</t>
  </si>
  <si>
    <t>Hạnh</t>
  </si>
  <si>
    <t>Thủy</t>
  </si>
  <si>
    <t>Nguyễn Quốc</t>
  </si>
  <si>
    <t xml:space="preserve">BẢNG TỔNG HỢP THANH TOÁN TIỀN HƯỚNG DẪN </t>
  </si>
  <si>
    <t>Trần Văn</t>
  </si>
  <si>
    <t>Nguyễn Quang</t>
  </si>
  <si>
    <t>Thạch</t>
  </si>
  <si>
    <t>Số thanh toán</t>
  </si>
  <si>
    <t>Hướng dẫn 1_NCS</t>
  </si>
  <si>
    <t>Hướng dẫn 2_NCS</t>
  </si>
  <si>
    <t>Hướng dẫn độc lập_NCS</t>
  </si>
  <si>
    <t>Hướng dẫn 2_Đại học</t>
  </si>
  <si>
    <t>Hướng dẫn 1_Đại học</t>
  </si>
  <si>
    <t>Hướng dẫn 2_Cao học</t>
  </si>
  <si>
    <t>Hoạt động hướng dẫn</t>
  </si>
  <si>
    <t/>
  </si>
  <si>
    <t>KLCH</t>
  </si>
  <si>
    <t>NCS</t>
  </si>
  <si>
    <t>Khoa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</si>
  <si>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</si>
  <si>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</si>
  <si>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</si>
  <si>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</si>
  <si>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</si>
  <si>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</si>
  <si>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</si>
  <si>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</si>
  <si>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</si>
  <si>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</si>
  <si>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</si>
  <si>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</si>
  <si>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SL 
hướng 
dẫn 
(người học)</t>
  </si>
  <si>
    <t>Ngày, tháng,
 năm</t>
  </si>
  <si>
    <t>Người học</t>
  </si>
  <si>
    <t>Hợp đồng thỉnh giảng/
Quyết định hướng dẫn</t>
  </si>
  <si>
    <t>Nguyễn Thị Hồng</t>
  </si>
  <si>
    <t>Hà</t>
  </si>
  <si>
    <t>Huyền</t>
  </si>
  <si>
    <t>Hướng dẫn 1_Cao học</t>
  </si>
  <si>
    <t>Số lượng 
hướng dẫn 
(người học)</t>
  </si>
  <si>
    <t xml:space="preserve">LUẬN ÁN, LUẬN VĂN, KHÓA LUẬN, CHUYÊN ĐỀ TỐT NGHIỆP HỌC </t>
  </si>
  <si>
    <t>Mã bộ môn</t>
  </si>
  <si>
    <t>Nông học</t>
  </si>
  <si>
    <t>Chăn nuôi</t>
  </si>
  <si>
    <t>Thú y</t>
  </si>
  <si>
    <t>Kế toán và QTKD</t>
  </si>
  <si>
    <t>Quản lý đất đai</t>
  </si>
  <si>
    <t>Kinh tế và PTNT</t>
  </si>
  <si>
    <t>Công nghệ sinh học</t>
  </si>
  <si>
    <t>Công nghệ thực phẩm</t>
  </si>
  <si>
    <t>Môi trường</t>
  </si>
  <si>
    <t>Cơ Điện</t>
  </si>
  <si>
    <t>Thủy sản</t>
  </si>
  <si>
    <t>TG442</t>
  </si>
  <si>
    <t>TG458</t>
  </si>
  <si>
    <t>TN</t>
  </si>
  <si>
    <t>MG237</t>
  </si>
  <si>
    <t>Vũ Đăng</t>
  </si>
  <si>
    <t>Toàn</t>
  </si>
  <si>
    <t>Nguyễn Khắc</t>
  </si>
  <si>
    <t>Hoàng Thị</t>
  </si>
  <si>
    <t>Hiền</t>
  </si>
  <si>
    <t>Ngoan</t>
  </si>
  <si>
    <t>Bùi Thị Thu</t>
  </si>
  <si>
    <t>NH0</t>
  </si>
  <si>
    <t>KT0</t>
  </si>
  <si>
    <t>QL0</t>
  </si>
  <si>
    <t>SH0</t>
  </si>
  <si>
    <t>CP0</t>
  </si>
  <si>
    <t>CN0</t>
  </si>
  <si>
    <t>KT1</t>
  </si>
  <si>
    <t>SH1</t>
  </si>
  <si>
    <t>KT6</t>
  </si>
  <si>
    <t>KT2</t>
  </si>
  <si>
    <t>SH2</t>
  </si>
  <si>
    <t>TG115</t>
  </si>
  <si>
    <t>TG416</t>
  </si>
  <si>
    <t>Phạm Vân</t>
  </si>
  <si>
    <t>Đình</t>
  </si>
  <si>
    <t>Chu Đức</t>
  </si>
  <si>
    <t>KE0</t>
  </si>
  <si>
    <t>KT3</t>
  </si>
  <si>
    <t>NH7</t>
  </si>
  <si>
    <t>Khoa học xã hội</t>
  </si>
  <si>
    <t>HD125</t>
  </si>
  <si>
    <t>TG535</t>
  </si>
  <si>
    <t>TG923</t>
  </si>
  <si>
    <t>HD107</t>
  </si>
  <si>
    <t>HD162</t>
  </si>
  <si>
    <t>TG382</t>
  </si>
  <si>
    <t>TG348</t>
  </si>
  <si>
    <t>TG463</t>
  </si>
  <si>
    <t>TG554</t>
  </si>
  <si>
    <t>Sơn</t>
  </si>
  <si>
    <t>Phương</t>
  </si>
  <si>
    <t>Nguyễn Duy</t>
  </si>
  <si>
    <t>Thọ</t>
  </si>
  <si>
    <t>Quyền Đình</t>
  </si>
  <si>
    <t>Nguyễn Ngọc</t>
  </si>
  <si>
    <t>Khánh</t>
  </si>
  <si>
    <t>Trịnh Xuân</t>
  </si>
  <si>
    <t>Hoạt</t>
  </si>
  <si>
    <t>Thảo</t>
  </si>
  <si>
    <t>Thời</t>
  </si>
  <si>
    <t>Giang</t>
  </si>
  <si>
    <t>Phạm Hồng</t>
  </si>
  <si>
    <t>Hiển</t>
  </si>
  <si>
    <t>Trường</t>
  </si>
  <si>
    <t>Nguyễn Thùy</t>
  </si>
  <si>
    <t>Dương</t>
  </si>
  <si>
    <t>Nguyễn Đức</t>
  </si>
  <si>
    <t>Thành</t>
  </si>
  <si>
    <t>Đỗ Tiến</t>
  </si>
  <si>
    <t>Phát</t>
  </si>
  <si>
    <t>Bình</t>
  </si>
  <si>
    <t>28/10/2020</t>
  </si>
  <si>
    <t>Hướng dẫn 1 Khóa luận TT_CLC</t>
  </si>
  <si>
    <t>KT5</t>
  </si>
  <si>
    <t>NH2</t>
  </si>
  <si>
    <t>QL1</t>
  </si>
  <si>
    <t>SH3</t>
  </si>
  <si>
    <t>SH4</t>
  </si>
  <si>
    <t>SH5</t>
  </si>
  <si>
    <t>Bmon</t>
  </si>
  <si>
    <t>Văn phòng khoa</t>
  </si>
  <si>
    <t>Tài chính</t>
  </si>
  <si>
    <t>Kế hoạch và đầu tư</t>
  </si>
  <si>
    <t>Kinh tế</t>
  </si>
  <si>
    <t>Kinh tế NN và Chính sách</t>
  </si>
  <si>
    <t>Phát triển nông thôn</t>
  </si>
  <si>
    <t>Phân tích định lượng</t>
  </si>
  <si>
    <t>Bệnh cây</t>
  </si>
  <si>
    <t>Cây công nghiệp</t>
  </si>
  <si>
    <t>Di truyền giống CT</t>
  </si>
  <si>
    <t>Rau quả</t>
  </si>
  <si>
    <t>Trắc địa Bản đồ</t>
  </si>
  <si>
    <t>CN sinh học thực vật</t>
  </si>
  <si>
    <t>Sinh học phân tử và CNSH ứng dụng</t>
  </si>
  <si>
    <t>Công nghệ sinh học động vật</t>
  </si>
  <si>
    <t>Công nghệ vi sinh</t>
  </si>
  <si>
    <t>Sinh học</t>
  </si>
  <si>
    <t>Thuỷ sản</t>
  </si>
  <si>
    <t>TG561</t>
  </si>
  <si>
    <t>TG473</t>
  </si>
  <si>
    <t>TG177</t>
  </si>
  <si>
    <t>HD183</t>
  </si>
  <si>
    <t>HD192</t>
  </si>
  <si>
    <t>TG572</t>
  </si>
  <si>
    <t>TG570</t>
  </si>
  <si>
    <t>TG589</t>
  </si>
  <si>
    <t>TG806</t>
  </si>
  <si>
    <t>TG592</t>
  </si>
  <si>
    <t>TG369</t>
  </si>
  <si>
    <t>TG585</t>
  </si>
  <si>
    <t>MG179</t>
  </si>
  <si>
    <t>TG276</t>
  </si>
  <si>
    <t>MG149</t>
  </si>
  <si>
    <t>TG571</t>
  </si>
  <si>
    <t>HD204</t>
  </si>
  <si>
    <t>K63CNTPA</t>
  </si>
  <si>
    <t>K63CNTPD</t>
  </si>
  <si>
    <t>K63QLTP</t>
  </si>
  <si>
    <t>CH28QLKTD</t>
  </si>
  <si>
    <t>CH28QLKTE</t>
  </si>
  <si>
    <t>CH28QLKTF</t>
  </si>
  <si>
    <t>K63CNSHB</t>
  </si>
  <si>
    <t>CH28QLDDL</t>
  </si>
  <si>
    <t>K63CNSHA</t>
  </si>
  <si>
    <t>K63CNSHD</t>
  </si>
  <si>
    <t>K63CNSHC</t>
  </si>
  <si>
    <t>Quế</t>
  </si>
  <si>
    <t>Tùng</t>
  </si>
  <si>
    <t>Bạch Thị Mai</t>
  </si>
  <si>
    <t>Hoa</t>
  </si>
  <si>
    <t>Hoàng Thị Lệ</t>
  </si>
  <si>
    <t>Hằng</t>
  </si>
  <si>
    <t>Chử Thị</t>
  </si>
  <si>
    <t>Lân</t>
  </si>
  <si>
    <t>Hoàng Liên</t>
  </si>
  <si>
    <t>Tô Thế</t>
  </si>
  <si>
    <t>Nguyên</t>
  </si>
  <si>
    <t>Anh</t>
  </si>
  <si>
    <t>Cúc</t>
  </si>
  <si>
    <t>Hoàng Thị Lan</t>
  </si>
  <si>
    <t>Hương</t>
  </si>
  <si>
    <t>Nguyễn Thành</t>
  </si>
  <si>
    <t>Thanh</t>
  </si>
  <si>
    <t>Hoàng Xuân</t>
  </si>
  <si>
    <t>Nguyễn Đắc</t>
  </si>
  <si>
    <t>Nhẫn</t>
  </si>
  <si>
    <t>Hồ Thị Lam</t>
  </si>
  <si>
    <t>Trà</t>
  </si>
  <si>
    <t>Tống Văn</t>
  </si>
  <si>
    <t>Đoàn Thị Thanh</t>
  </si>
  <si>
    <t>Nguyễn Thị Diệu</t>
  </si>
  <si>
    <t>Thúy</t>
  </si>
  <si>
    <t>Kiều Thị Quỳnh</t>
  </si>
  <si>
    <t>ứng Thị Diệu</t>
  </si>
  <si>
    <t>Trương Quang</t>
  </si>
  <si>
    <t>Lâm</t>
  </si>
  <si>
    <t>4107/QĐ-HVN</t>
  </si>
  <si>
    <t>1945/QĐ-HVN</t>
  </si>
  <si>
    <t>12/11/2020</t>
  </si>
  <si>
    <t>03/06/2020</t>
  </si>
  <si>
    <t>23/08/2021</t>
  </si>
  <si>
    <t>16/06/2020</t>
  </si>
  <si>
    <t>28/04/2021</t>
  </si>
  <si>
    <t>19/11/2020</t>
  </si>
  <si>
    <t>Hướng dẫn độc lập_Đại học</t>
  </si>
  <si>
    <t>Nguyễn Hoàng Phương</t>
  </si>
  <si>
    <t>Hồ Thị Thúy Hằng</t>
  </si>
  <si>
    <t>CD4</t>
  </si>
  <si>
    <t>CP1</t>
  </si>
  <si>
    <t>CP4</t>
  </si>
  <si>
    <t>TM0</t>
  </si>
  <si>
    <t>TY0</t>
  </si>
  <si>
    <t>BẢNG CHI TIẾT THANH TOÁN TIỀN HƯỚNG DẪN LUẬN ÁN, LUẬN VĂN, KHÓA LUẬN, CHUYÊN ĐỀ TỐT NGHIỆP HỌC KỲ II NĂM HỌC 2021-2022</t>
  </si>
  <si>
    <r>
      <t xml:space="preserve">(Kèm theo Quyết định số  </t>
    </r>
    <r>
      <rPr>
        <b/>
        <sz val="14"/>
        <rFont val="Times New Roman"/>
        <family val="1"/>
      </rPr>
      <t xml:space="preserve"> 4602</t>
    </r>
    <r>
      <rPr>
        <sz val="14"/>
        <rFont val="Times New Roman"/>
        <family val="1"/>
      </rPr>
      <t xml:space="preserve">   /QĐ-HVN ngày  18  tháng  8  năm 2022 của Giám đốc Học viện Nông nghiệp Việt Nam)</t>
    </r>
  </si>
  <si>
    <t>K63NNCNCA</t>
  </si>
  <si>
    <t>K62CGCT</t>
  </si>
  <si>
    <t>TG377</t>
  </si>
  <si>
    <t>TG137</t>
  </si>
  <si>
    <t>K63KHCTA</t>
  </si>
  <si>
    <t>TG181</t>
  </si>
  <si>
    <t>TG531</t>
  </si>
  <si>
    <t>TG574</t>
  </si>
  <si>
    <t>K63CNTPB</t>
  </si>
  <si>
    <t>TG210</t>
  </si>
  <si>
    <t>MG333</t>
  </si>
  <si>
    <t>MG199</t>
  </si>
  <si>
    <t>K59CNTYC</t>
  </si>
  <si>
    <t>K62CNP</t>
  </si>
  <si>
    <t>K61CNTYD</t>
  </si>
  <si>
    <t>TG602</t>
  </si>
  <si>
    <t>CH28CNTYC</t>
  </si>
  <si>
    <t>TG804</t>
  </si>
  <si>
    <t>CH28QLDDI</t>
  </si>
  <si>
    <t>TG323</t>
  </si>
  <si>
    <t>MNN08</t>
  </si>
  <si>
    <t>K63CNKTOC</t>
  </si>
  <si>
    <t>K63CNKTOA</t>
  </si>
  <si>
    <t>K63CNKTOB</t>
  </si>
  <si>
    <t>TG251</t>
  </si>
  <si>
    <t>K62CKDL</t>
  </si>
  <si>
    <t>TG551</t>
  </si>
  <si>
    <t>TG593</t>
  </si>
  <si>
    <t>K62CKTBTP</t>
  </si>
  <si>
    <t>CH28QLKTN</t>
  </si>
  <si>
    <t>CH28QLKTJ</t>
  </si>
  <si>
    <t>HD185</t>
  </si>
  <si>
    <t>CH28QLKTM</t>
  </si>
  <si>
    <t>CH28QLKTH</t>
  </si>
  <si>
    <t>HD275</t>
  </si>
  <si>
    <t>MG135</t>
  </si>
  <si>
    <t>CH28QLKTP</t>
  </si>
  <si>
    <t>MOI97</t>
  </si>
  <si>
    <t>TG218</t>
  </si>
  <si>
    <t>CH28QLKTG2</t>
  </si>
  <si>
    <t>TG219</t>
  </si>
  <si>
    <t>CH28QLKTL</t>
  </si>
  <si>
    <t>CH28QLKTQ</t>
  </si>
  <si>
    <t>TG484</t>
  </si>
  <si>
    <t>CH28QLKTB</t>
  </si>
  <si>
    <t>TG624</t>
  </si>
  <si>
    <t>TG794</t>
  </si>
  <si>
    <t>MG305</t>
  </si>
  <si>
    <t>CH28QLKTE2</t>
  </si>
  <si>
    <t>TG492</t>
  </si>
  <si>
    <t>CH28QLKTC2</t>
  </si>
  <si>
    <t>TG402</t>
  </si>
  <si>
    <t>CH28QLKTI</t>
  </si>
  <si>
    <t>TG044</t>
  </si>
  <si>
    <t>TG973</t>
  </si>
  <si>
    <t>CH27QLKTB2</t>
  </si>
  <si>
    <t>MG124</t>
  </si>
  <si>
    <t>TG283</t>
  </si>
  <si>
    <t>TG284</t>
  </si>
  <si>
    <t>TG494</t>
  </si>
  <si>
    <t>K63CNTPC</t>
  </si>
  <si>
    <t>K62TYD</t>
  </si>
  <si>
    <t>TG913</t>
  </si>
  <si>
    <t>CH28TYC</t>
  </si>
  <si>
    <t>MOI86</t>
  </si>
  <si>
    <t>TG013</t>
  </si>
  <si>
    <t>TG466</t>
  </si>
  <si>
    <t>HD300</t>
  </si>
  <si>
    <t>MG104</t>
  </si>
  <si>
    <t>TG195</t>
  </si>
  <si>
    <t>K62CNSHB</t>
  </si>
  <si>
    <t>TG196</t>
  </si>
  <si>
    <t>TG199</t>
  </si>
  <si>
    <t>TG214</t>
  </si>
  <si>
    <t>TG215</t>
  </si>
  <si>
    <t>TG216</t>
  </si>
  <si>
    <t>TG217</t>
  </si>
  <si>
    <t>TG351</t>
  </si>
  <si>
    <t>TG522</t>
  </si>
  <si>
    <t>TG523</t>
  </si>
  <si>
    <t>TG541</t>
  </si>
  <si>
    <t>K63CNSHP</t>
  </si>
  <si>
    <t>TG575</t>
  </si>
  <si>
    <t>TG577</t>
  </si>
  <si>
    <t>TG420</t>
  </si>
  <si>
    <t>TG414</t>
  </si>
  <si>
    <t>TG292</t>
  </si>
  <si>
    <t>K63CNSTHA</t>
  </si>
  <si>
    <t>TG556</t>
  </si>
  <si>
    <t>TG827</t>
  </si>
  <si>
    <t>TG552</t>
  </si>
  <si>
    <t>K64CNSHE</t>
  </si>
  <si>
    <t>HD098</t>
  </si>
  <si>
    <t>CH28NTTSB</t>
  </si>
  <si>
    <t>TG281</t>
  </si>
  <si>
    <t>CH29NTTSB</t>
  </si>
  <si>
    <t>TG441</t>
  </si>
  <si>
    <t>TG712</t>
  </si>
  <si>
    <t>71/HĐTG-HVN-SH</t>
  </si>
  <si>
    <t>52/HĐTG-HVN-CNVS</t>
  </si>
  <si>
    <t>27/HĐTG-HVN-SH</t>
  </si>
  <si>
    <t>1946/QĐ-HVN</t>
  </si>
  <si>
    <t>64/HĐTG-HVN-NH</t>
  </si>
  <si>
    <t>220/QĐ-HVN</t>
  </si>
  <si>
    <t>2526/QĐ-HVN</t>
  </si>
  <si>
    <t>537/QĐ-HVN</t>
  </si>
  <si>
    <t>77/HĐTG-HVN-NH</t>
  </si>
  <si>
    <t>62/HĐTG-HVN-CNTP</t>
  </si>
  <si>
    <t>68/HĐTG-HVN-CN</t>
  </si>
  <si>
    <t>79/HĐTG-HVN-CN</t>
  </si>
  <si>
    <t>4251/QĐ</t>
  </si>
  <si>
    <t>4030/QĐ</t>
  </si>
  <si>
    <t>2788/QĐ-HVN</t>
  </si>
  <si>
    <t>1440/QĐ-HVN</t>
  </si>
  <si>
    <t>303/QĐ-HVN</t>
  </si>
  <si>
    <t>95/HĐTG-HVN-TBBQ&amp;CBNS</t>
  </si>
  <si>
    <t>3166/QĐ</t>
  </si>
  <si>
    <t>1842/QĐ-HVN</t>
  </si>
  <si>
    <t>1771/QĐ</t>
  </si>
  <si>
    <t>1461/QĐ</t>
  </si>
  <si>
    <t>1091/QĐ-HVN</t>
  </si>
  <si>
    <t>4038/QĐ</t>
  </si>
  <si>
    <t>05/HĐTG-HVN-CNTP</t>
  </si>
  <si>
    <t>06/HĐTG-HVN-CNTP</t>
  </si>
  <si>
    <t>04/HĐTG-HVN-CNTP</t>
  </si>
  <si>
    <t>07/HĐTG-HVN-CNTP</t>
  </si>
  <si>
    <t>63/HĐTG-HVN-CNTP</t>
  </si>
  <si>
    <t>17/QĐ-HVN</t>
  </si>
  <si>
    <t>12/HĐTG-HVN-CNTP</t>
  </si>
  <si>
    <t>11/HĐTG-HVN-CNTP</t>
  </si>
  <si>
    <t>5623/QĐ-HVN</t>
  </si>
  <si>
    <t>22/HĐTG-HVN-SH</t>
  </si>
  <si>
    <t>1475/QD-HVN</t>
  </si>
  <si>
    <t>4334/QĐ</t>
  </si>
  <si>
    <t>97/HĐTG-HVN-KTQT&amp;KT</t>
  </si>
  <si>
    <t>51/HĐTG-HVN-CNVS</t>
  </si>
  <si>
    <t>33/HĐTG-HVN-SH</t>
  </si>
  <si>
    <t>55/HĐTG-HVN-CNVS</t>
  </si>
  <si>
    <t>507/QĐ-HVN</t>
  </si>
  <si>
    <t>20/HĐTG-HVN-SH</t>
  </si>
  <si>
    <t>54/HĐTG-HVN-CNVS</t>
  </si>
  <si>
    <t>53/HĐTG-HVN-CNVS</t>
  </si>
  <si>
    <t>34/HĐTG-HVN-SH</t>
  </si>
  <si>
    <t>35/HĐTG-HVN-SH</t>
  </si>
  <si>
    <t>31/HĐTG-HVN-SH</t>
  </si>
  <si>
    <t>36/HĐTG-HVN-SH</t>
  </si>
  <si>
    <t>21/HĐTG-HVN-SH</t>
  </si>
  <si>
    <t>30/HĐTG-HVN-SH</t>
  </si>
  <si>
    <t>38/HĐTG-HVN-SH</t>
  </si>
  <si>
    <t>28/HĐTG-HVN-SH</t>
  </si>
  <si>
    <t>10/HĐTG-HVN-CNTP</t>
  </si>
  <si>
    <t>648/QĐ-HVN</t>
  </si>
  <si>
    <t>1126/QĐ-HVN</t>
  </si>
  <si>
    <t>76/HĐTG-HVN-CNVS</t>
  </si>
  <si>
    <t>56/HĐTG-HVN-CNVS</t>
  </si>
  <si>
    <t>59/HĐTG-HVN-CNVS</t>
  </si>
  <si>
    <t>26/HĐTG-HVN-SH</t>
  </si>
  <si>
    <t>24/HĐTG-HVN-SH</t>
  </si>
  <si>
    <t>37/HĐTG-HVN-SH</t>
  </si>
  <si>
    <t>42/HĐTG-HVN-SH</t>
  </si>
  <si>
    <t>19/HĐTG-HVN-SH</t>
  </si>
  <si>
    <t>17/HĐTG-HVN-SH</t>
  </si>
  <si>
    <t>29/HĐTG-HVN-SH</t>
  </si>
  <si>
    <t>47/HĐTG-HVN-CNVS</t>
  </si>
  <si>
    <t>32/HĐTG-HVN-SH</t>
  </si>
  <si>
    <t>09/HĐTG-HVN-CNTP</t>
  </si>
  <si>
    <t>3619/QĐ-HVN</t>
  </si>
  <si>
    <t>58/HĐTG-HVN-CNVS</t>
  </si>
  <si>
    <t>57/HĐTG-HVN-CNVS</t>
  </si>
  <si>
    <t>65/HĐTG-HVN-SH</t>
  </si>
  <si>
    <t>70/HĐTG-HVN-SH</t>
  </si>
  <si>
    <t>41/HĐTG-HVN-SH</t>
  </si>
  <si>
    <t>40/HĐTG-HVN-SH</t>
  </si>
  <si>
    <t>1986/QĐ</t>
  </si>
  <si>
    <t>4065/QĐ</t>
  </si>
  <si>
    <t>25/01/2022</t>
  </si>
  <si>
    <t>14/01/2022</t>
  </si>
  <si>
    <t>18/01/2022</t>
  </si>
  <si>
    <t>15/04/2022</t>
  </si>
  <si>
    <t>12/01/2022</t>
  </si>
  <si>
    <t>13/10/2014</t>
  </si>
  <si>
    <t>17/03/2016</t>
  </si>
  <si>
    <t>26/01/2022</t>
  </si>
  <si>
    <t>14/02/2022</t>
  </si>
  <si>
    <t>10/03/2022</t>
  </si>
  <si>
    <t>06/05/2022</t>
  </si>
  <si>
    <t>23/12/2013</t>
  </si>
  <si>
    <t>18/03/2022</t>
  </si>
  <si>
    <t>17/01/2022</t>
  </si>
  <si>
    <t>10/01/2022</t>
  </si>
  <si>
    <t>03/09/2020</t>
  </si>
  <si>
    <t>08/04/2022</t>
  </si>
  <si>
    <t>31/03/2021</t>
  </si>
  <si>
    <t>25/04/2015</t>
  </si>
  <si>
    <t>04/11/2019</t>
  </si>
  <si>
    <t>13/01/2022</t>
  </si>
  <si>
    <t>19/01/2022</t>
  </si>
  <si>
    <t>04/04/2022</t>
  </si>
  <si>
    <t>04/01/2022</t>
  </si>
  <si>
    <t>12/11/2021</t>
  </si>
  <si>
    <t>06/01/2022</t>
  </si>
  <si>
    <t>22/03/2022</t>
  </si>
  <si>
    <t>02/06/2022</t>
  </si>
  <si>
    <t>21/01/2022</t>
  </si>
  <si>
    <t>08/02/2022</t>
  </si>
  <si>
    <t>03/03/2022</t>
  </si>
  <si>
    <t>16/03/2022</t>
  </si>
  <si>
    <t>17/11/2015</t>
  </si>
  <si>
    <t>09/03/2022</t>
  </si>
  <si>
    <t>29/10/2020</t>
  </si>
  <si>
    <t>Trương Quang Vũ</t>
  </si>
  <si>
    <t>Phạm Thị Phượng</t>
  </si>
  <si>
    <t>Nguyễn Đắc Quang Dũng</t>
  </si>
  <si>
    <t>Ninh Hải Minh</t>
  </si>
  <si>
    <t>Phạm Dương Khánh Ly</t>
  </si>
  <si>
    <t>Hoàng Thảo Nguyên</t>
  </si>
  <si>
    <t>Nguyễn Minh Hiếu</t>
  </si>
  <si>
    <t>Trần Văn Chiến</t>
  </si>
  <si>
    <t>Vũ Thành Đạt</t>
  </si>
  <si>
    <t>Nguyễn Hoàng Dung</t>
  </si>
  <si>
    <t>Phạm Đức Khoa</t>
  </si>
  <si>
    <t>Nguyễn Trọng Trang</t>
  </si>
  <si>
    <t>Nguyễn Thị Hồng Nhung</t>
  </si>
  <si>
    <t>Nguyễn Minh Ngọc</t>
  </si>
  <si>
    <t>Vương Thị Hồng</t>
  </si>
  <si>
    <t>Nguyễn Thu Huyền</t>
  </si>
  <si>
    <t>Trần Thị Trang</t>
  </si>
  <si>
    <t>Tạ Đức Trung</t>
  </si>
  <si>
    <t>Nguyễn Đức Thịnh</t>
  </si>
  <si>
    <t>Tạ Phương Nam</t>
  </si>
  <si>
    <t>Trần Thị Cúc</t>
  </si>
  <si>
    <t>Nguyễn Việt Văn</t>
  </si>
  <si>
    <t>Nguyễn Thái Hoàn</t>
  </si>
  <si>
    <t>Thạch Thị Hiên</t>
  </si>
  <si>
    <t>Trần Trung Kiên</t>
  </si>
  <si>
    <t>Nguyễn Khánh Toàn</t>
  </si>
  <si>
    <t>Nguyễn Đắc Hậu</t>
  </si>
  <si>
    <t>Đỗ Văn Việt</t>
  </si>
  <si>
    <t>Trần Đình Thịnh</t>
  </si>
  <si>
    <t>Quản Ngọc Hưng</t>
  </si>
  <si>
    <t>Nguyễn Trọng Trinh</t>
  </si>
  <si>
    <t>Nguyễn Trọng Nghĩa</t>
  </si>
  <si>
    <t>Nguyễn Bá Tiến</t>
  </si>
  <si>
    <t>Phạm Đình  Quân</t>
  </si>
  <si>
    <t>Trần Hồng Đạt</t>
  </si>
  <si>
    <t>Hà Tuấn Anh</t>
  </si>
  <si>
    <t>Vũ Chiến Thắng</t>
  </si>
  <si>
    <t>Vì Văn Anh Tuấn</t>
  </si>
  <si>
    <t>Nguyễn Tuấn Anh</t>
  </si>
  <si>
    <t>Lê Tiến Dũng</t>
  </si>
  <si>
    <t>Phạm VănTuấn</t>
  </si>
  <si>
    <t>Trần Hoàng Trung Kiên</t>
  </si>
  <si>
    <t>Lê Đình Đức</t>
  </si>
  <si>
    <t>Chu Văn Đại</t>
  </si>
  <si>
    <t>Dương Tiến  Đạt</t>
  </si>
  <si>
    <t>Đỗ Mạnh Quân</t>
  </si>
  <si>
    <t>Nguyễn Công Nguyên</t>
  </si>
  <si>
    <t>Đặng Minh Tiến</t>
  </si>
  <si>
    <t>Nguyễn Thành Long</t>
  </si>
  <si>
    <t>Đỗ Trung Kiên</t>
  </si>
  <si>
    <t>Trịnh Đình Đạt</t>
  </si>
  <si>
    <t>Trịnh Hoài  Nam</t>
  </si>
  <si>
    <t>Ngần Trần Trung Hiếu</t>
  </si>
  <si>
    <t>Hoàng Tiến Đạt</t>
  </si>
  <si>
    <t>Nguyễn Viết Tiến</t>
  </si>
  <si>
    <t>Nguyễn Văn Huy</t>
  </si>
  <si>
    <t>Nguyễn Minh Duy</t>
  </si>
  <si>
    <t>Hà Trung Kiên</t>
  </si>
  <si>
    <t>Nguyễn Huy Hoàng</t>
  </si>
  <si>
    <t>Bùi Đức Huy</t>
  </si>
  <si>
    <t>Vũ Ngọc Truyền</t>
  </si>
  <si>
    <t>Phạm Tuấn Anh</t>
  </si>
  <si>
    <t>Hoàng Nhật Minh</t>
  </si>
  <si>
    <t>Đỗ văn  Trường</t>
  </si>
  <si>
    <t>Nguyễn Thành  Long</t>
  </si>
  <si>
    <t>Cao Đình  Trường</t>
  </si>
  <si>
    <t>Nguyễn Minh Quang</t>
  </si>
  <si>
    <t>Vũ Ngọc Tuấn</t>
  </si>
  <si>
    <t>Nguyễn Đức Anh</t>
  </si>
  <si>
    <t>Nguyễn Tuấn Tài</t>
  </si>
  <si>
    <t>Lại Đức Huy</t>
  </si>
  <si>
    <t>Nguyễn Văn Tuấn</t>
  </si>
  <si>
    <t>Hoàng Thế Trần</t>
  </si>
  <si>
    <t>Nguyễn Thái Sơn</t>
  </si>
  <si>
    <t>Phạm Văn  Long</t>
  </si>
  <si>
    <t>Lê Văn Hướng</t>
  </si>
  <si>
    <t>Nguyễn Kim Cường</t>
  </si>
  <si>
    <t>Thiều Quang Thành</t>
  </si>
  <si>
    <t>Nguyễn Thành Chương</t>
  </si>
  <si>
    <t>Phạm Hùng Mạnh</t>
  </si>
  <si>
    <t>Vũ Duy Hưng</t>
  </si>
  <si>
    <t>Lê Văn Tuy</t>
  </si>
  <si>
    <t>Phạm Thị Bạch Yến</t>
  </si>
  <si>
    <t>Trần Đức Thuận</t>
  </si>
  <si>
    <t>Lê Hồng Sơn</t>
  </si>
  <si>
    <t>Trần Mạnh Điệp</t>
  </si>
  <si>
    <t>Trần Thị Thanh Thúy</t>
  </si>
  <si>
    <t>Nguyễn Việt Đức</t>
  </si>
  <si>
    <t>Khuất Văn Quyền</t>
  </si>
  <si>
    <t>Nguyễn Văn Việt</t>
  </si>
  <si>
    <t>Phạm Thị Thùy Dung</t>
  </si>
  <si>
    <t>Đỗ Trọng Nghĩa</t>
  </si>
  <si>
    <t>Nguyễn Thanh Tú</t>
  </si>
  <si>
    <t>Trương Tuấn Đạt</t>
  </si>
  <si>
    <t>Mùi Văn Thụ</t>
  </si>
  <si>
    <t>Đỗ Hải Yến</t>
  </si>
  <si>
    <t>Đặng Xuân Nam</t>
  </si>
  <si>
    <t>Nguyễn Thị Mỹ Bình</t>
  </si>
  <si>
    <t>Mai Nhật Tân</t>
  </si>
  <si>
    <t>Nguyễn Thị Khánh</t>
  </si>
  <si>
    <t>Phùng Thị Dôi</t>
  </si>
  <si>
    <t>Nguyễn Anh Chung</t>
  </si>
  <si>
    <t>Ngô Thị Việt Anh</t>
  </si>
  <si>
    <t>Thới Mỹ Linh</t>
  </si>
  <si>
    <t>Trần Mạnh Hà</t>
  </si>
  <si>
    <t>Nguyễn Văn Thuyết</t>
  </si>
  <si>
    <t>Đàm Đình Đạo</t>
  </si>
  <si>
    <t>Nguyễn Công Tuân</t>
  </si>
  <si>
    <t>Nguyễn Thị Bình</t>
  </si>
  <si>
    <t>Thoòng Vĩnh Phương</t>
  </si>
  <si>
    <t>Hoàng Thị Bích Dược</t>
  </si>
  <si>
    <t>Phạm Hương Giang</t>
  </si>
  <si>
    <t>Lê Thị Ninh</t>
  </si>
  <si>
    <t>Bùi Thị Dung</t>
  </si>
  <si>
    <t>Đinh Mạnh Thắng</t>
  </si>
  <si>
    <t>Hoàng Văn Tiến</t>
  </si>
  <si>
    <t>Lương Thị Thoa</t>
  </si>
  <si>
    <t>Tăng Quốc Đoàn</t>
  </si>
  <si>
    <t>Đào Hữu Sáng</t>
  </si>
  <si>
    <t>Ngô Thị Tuyết Minh</t>
  </si>
  <si>
    <t>Trương Thị Thùy Linh</t>
  </si>
  <si>
    <t>Thân Văn Toàn</t>
  </si>
  <si>
    <t>Hoàng Thị Phương Mai</t>
  </si>
  <si>
    <t>Nguyễn Thị Ngọc Anh</t>
  </si>
  <si>
    <t>Lê Trung Kiên</t>
  </si>
  <si>
    <t>Dương Thị Hằng Ny</t>
  </si>
  <si>
    <t>Nguyễn Thị Thanh Nga</t>
  </si>
  <si>
    <t>Nguyễn Duy Phương</t>
  </si>
  <si>
    <t>Phạm Tiến Thành</t>
  </si>
  <si>
    <t>Lê Anh Toàn</t>
  </si>
  <si>
    <t>Ngô Thị Ngọc Vân</t>
  </si>
  <si>
    <t>Phạm Trọng Nghĩa</t>
  </si>
  <si>
    <t>Phạm Thị Hồng Vân</t>
  </si>
  <si>
    <t>Hoàng Thị ánh</t>
  </si>
  <si>
    <t>Chu Thị Thúy</t>
  </si>
  <si>
    <t>Đỗ Thị Thao</t>
  </si>
  <si>
    <t>Nguyễn Thị Hương Lan</t>
  </si>
  <si>
    <t>Phan Thị Nga</t>
  </si>
  <si>
    <t>Nguyễn Thị Thu Hậu</t>
  </si>
  <si>
    <t>Phan Thị Thuỳ</t>
  </si>
  <si>
    <t>Trần Nguyệt ánh</t>
  </si>
  <si>
    <t>Phạm Thu Hồng</t>
  </si>
  <si>
    <t>Nguyễn Minh Dũng</t>
  </si>
  <si>
    <t>Bùi Trọng Thược</t>
  </si>
  <si>
    <t>Phan Thị Thảo</t>
  </si>
  <si>
    <t>Đàm Trung Thưởng</t>
  </si>
  <si>
    <t>Đinh Công Hoạt</t>
  </si>
  <si>
    <t>Nguyễn Hải Yên</t>
  </si>
  <si>
    <t>Trần Văn Niềm</t>
  </si>
  <si>
    <t>Trần Tiến Sơn</t>
  </si>
  <si>
    <t>Nguyễn Diệu Thuỳ</t>
  </si>
  <si>
    <t>Nguyễn Siêu Tuấn Vũ</t>
  </si>
  <si>
    <t>Nguyễn Mai Hương</t>
  </si>
  <si>
    <t>Tống Thị Tuyết Chi</t>
  </si>
  <si>
    <t>Nguyễn Thị Thu Bắc</t>
  </si>
  <si>
    <t>Trần Thị Hồng Nhung</t>
  </si>
  <si>
    <t>Dương Bảo Nhi</t>
  </si>
  <si>
    <t>Nguyễn Thị Lan Anh</t>
  </si>
  <si>
    <t>Đinh Thị Mỹ Duyên</t>
  </si>
  <si>
    <t>Nguyễn Văn Nam</t>
  </si>
  <si>
    <t>Nguyễn Thị Kim Ngân</t>
  </si>
  <si>
    <t>Vũ Đức Trường</t>
  </si>
  <si>
    <t>Nguyễn Bá Huy</t>
  </si>
  <si>
    <t>Hoàng Thị Ngọc Anh</t>
  </si>
  <si>
    <t>Đàm Thị Ngọc</t>
  </si>
  <si>
    <t>Nguyễn Thị Thảo</t>
  </si>
  <si>
    <t>Vũ Hoài Phương</t>
  </si>
  <si>
    <t>Phạm Thu Uyên</t>
  </si>
  <si>
    <t>Hoàng Minh Ngọc</t>
  </si>
  <si>
    <t>Bùi Thị Khánh Ly</t>
  </si>
  <si>
    <t>Trần Ngọc Anh</t>
  </si>
  <si>
    <t>Đinh Hương Giang</t>
  </si>
  <si>
    <t>Phạm Thị Thu Trang</t>
  </si>
  <si>
    <t>Nguyễn Duy Thế Anh</t>
  </si>
  <si>
    <t>Trần Thị Hải</t>
  </si>
  <si>
    <t>Nguyễn Thị Thi</t>
  </si>
  <si>
    <t>Đỗ Thị Tú</t>
  </si>
  <si>
    <t>Trần Anh Tuấn</t>
  </si>
  <si>
    <t>Phạm Tố Uyên</t>
  </si>
  <si>
    <t>Phạm Ngọc Biển</t>
  </si>
  <si>
    <t>Nguyễn Thị Huyền</t>
  </si>
  <si>
    <t>Vũ Anh Tuấn</t>
  </si>
  <si>
    <t>Nguyễn Thanh Thuý</t>
  </si>
  <si>
    <t>Nguyễn Thị Thuỳ</t>
  </si>
  <si>
    <t>Bùi Phương Nhung</t>
  </si>
  <si>
    <t>Nguyễn Văn Mạnh</t>
  </si>
  <si>
    <t>Nguyễn Thị Oanh</t>
  </si>
  <si>
    <t>Nguyễn Phương Thảo</t>
  </si>
  <si>
    <t>Nguyễn Thị Ngọc Mai</t>
  </si>
  <si>
    <t>Phạm Thị Hà Thu</t>
  </si>
  <si>
    <t>Nguyễn Thị Diệu Linh</t>
  </si>
  <si>
    <t>Nguyễn Thu Hiền</t>
  </si>
  <si>
    <t>Hoàng Tuấn Anh</t>
  </si>
  <si>
    <t>Trịnh Ngọc Anh</t>
  </si>
  <si>
    <t>Phạm Thị Thu Phương</t>
  </si>
  <si>
    <t>Nguyễn Thị Trinh</t>
  </si>
  <si>
    <t>Hà Thị Linh</t>
  </si>
  <si>
    <t>Nguyễn Đức Thắng</t>
  </si>
  <si>
    <t>Nguyễn Bá Hưng</t>
  </si>
  <si>
    <t>Nguyễn Thị My</t>
  </si>
  <si>
    <t>Hoàng Thùy Linh</t>
  </si>
  <si>
    <t>Phạm Thu Hiền</t>
  </si>
  <si>
    <t>Nguyễn Thị Yến Linh</t>
  </si>
  <si>
    <t>Lưu Thế Long</t>
  </si>
  <si>
    <t>Nguyễn Quỳnh Anh</t>
  </si>
  <si>
    <t>Hoàng Trung Thành</t>
  </si>
  <si>
    <t>Phạm Thị Kiều Dy</t>
  </si>
  <si>
    <t>Nguyễn Thị Thương</t>
  </si>
  <si>
    <t>Đỗ Thị Phương</t>
  </si>
  <si>
    <t>Nguyễn Thị Thanh Thư</t>
  </si>
  <si>
    <t>Lê Công Toán</t>
  </si>
  <si>
    <t>Nguyễn Thị Mai Phương</t>
  </si>
  <si>
    <t>Đỗ Thị Thạch Thảo</t>
  </si>
  <si>
    <t>Đặng Thị Huế</t>
  </si>
  <si>
    <t>Tôn Sơn Bách</t>
  </si>
  <si>
    <t>Ngô Thị Lan Anh</t>
  </si>
  <si>
    <t>Chu Thị Ngọc Hoa</t>
  </si>
  <si>
    <t>Lê Thị Linh</t>
  </si>
  <si>
    <t>Vũ Hương Giang</t>
  </si>
  <si>
    <t>Tạ Thị Thu Hiền</t>
  </si>
  <si>
    <t>Bùi Giao Liên</t>
  </si>
  <si>
    <t>Trương Thị Diễm Quỳnh</t>
  </si>
  <si>
    <t>Ngô Mai Tuyết Trinh</t>
  </si>
  <si>
    <t>Nguyễn Thị Bảo Yến</t>
  </si>
  <si>
    <t>Dương Thu Hương</t>
  </si>
  <si>
    <t>Nguyễn Hoàng Thảo Minh</t>
  </si>
  <si>
    <t>Huỳnh Thị Mỹ Hương</t>
  </si>
  <si>
    <t>Nguyễn Linh Chi</t>
  </si>
  <si>
    <t>Lê Tùng Dương</t>
  </si>
  <si>
    <t>Nguyễn Thị Minh Trâm</t>
  </si>
  <si>
    <t>Trần Hồng Hạnh</t>
  </si>
  <si>
    <t>Nguyễn Thị Huế</t>
  </si>
  <si>
    <t>Nguyễn Thị Dịu</t>
  </si>
  <si>
    <t>Nguyễn Thuý Phương</t>
  </si>
  <si>
    <t>Phạm Mỹ Thịnh</t>
  </si>
  <si>
    <t>Vũ Viết Tú</t>
  </si>
  <si>
    <t>Đặng Văn Thắng</t>
  </si>
  <si>
    <t>Nguyễn Thị Hồng Bích</t>
  </si>
  <si>
    <t>Hoàng Thị Linh</t>
  </si>
  <si>
    <t>Tống Quốc Trọng</t>
  </si>
  <si>
    <t>Nguyễn Thị Thanh Hoà</t>
  </si>
  <si>
    <t>Nguyễn Thị Mai</t>
  </si>
  <si>
    <t>Chu Phương Thảo</t>
  </si>
  <si>
    <t>Phan Lê Thu Huyền</t>
  </si>
  <si>
    <t>Ngô Thị Vân Anh</t>
  </si>
  <si>
    <t>Phạm Đức Đại</t>
  </si>
  <si>
    <t>Nguyễn Bá Minh</t>
  </si>
  <si>
    <t>Nguyễn Hùng Cường</t>
  </si>
  <si>
    <t>Dương Văn Hiệp</t>
  </si>
  <si>
    <t>Bùi Minh Tuấn</t>
  </si>
  <si>
    <t>Lê Quang Huy</t>
  </si>
  <si>
    <t>Hồ Anh Kiệt</t>
  </si>
  <si>
    <t>Nguyễn Quang Huy</t>
  </si>
  <si>
    <t>NH3</t>
  </si>
  <si>
    <t>NH6</t>
  </si>
  <si>
    <t>NHB</t>
  </si>
  <si>
    <t>QL5</t>
  </si>
  <si>
    <t>CD6</t>
  </si>
  <si>
    <t>CDB</t>
  </si>
  <si>
    <t>KE2</t>
  </si>
  <si>
    <t>KE4</t>
  </si>
  <si>
    <t>TS0</t>
  </si>
  <si>
    <t>TS2</t>
  </si>
  <si>
    <t>f_tenbmvn</t>
  </si>
  <si>
    <t>Canh tác học</t>
  </si>
  <si>
    <t>Tài nguyên và Môi trường</t>
  </si>
  <si>
    <t>Quy hoạch đất</t>
  </si>
  <si>
    <t>Động lực</t>
  </si>
  <si>
    <t>Máy nông nghiệp và thực phẩm</t>
  </si>
  <si>
    <t>Viện Cơ điện</t>
  </si>
  <si>
    <t>Hoá sinh-CNSH</t>
  </si>
  <si>
    <t>Thực phẩm-Dinh dưỡng</t>
  </si>
  <si>
    <t>Quản trị kinh doanh</t>
  </si>
  <si>
    <t>Văn phòng Khoa</t>
  </si>
  <si>
    <t>HỌC KỲ II NĂM HỌC 2021-2022</t>
  </si>
  <si>
    <r>
      <t xml:space="preserve">(Kèm theo Quyết định số  </t>
    </r>
    <r>
      <rPr>
        <b/>
        <sz val="14"/>
        <rFont val="Times New Roman"/>
        <family val="1"/>
      </rPr>
      <t xml:space="preserve">    4602   </t>
    </r>
    <r>
      <rPr>
        <sz val="14"/>
        <rFont val="Times New Roman"/>
        <family val="1"/>
      </rPr>
      <t xml:space="preserve"> /QĐ-HVN ngày   18   tháng  8  năm 2022</t>
    </r>
  </si>
  <si>
    <t>Phạm Thị Lý</t>
  </si>
  <si>
    <t>Thu</t>
  </si>
  <si>
    <t>Đỗ Thị</t>
  </si>
  <si>
    <t>Vũ Đình</t>
  </si>
  <si>
    <t>Hòa</t>
  </si>
  <si>
    <t>Chu Thị Thu</t>
  </si>
  <si>
    <t>Đặng Văn</t>
  </si>
  <si>
    <t>Đông</t>
  </si>
  <si>
    <t>Hà Thị Thanh</t>
  </si>
  <si>
    <t>Nguyễn Công</t>
  </si>
  <si>
    <t>Oánh</t>
  </si>
  <si>
    <t>Ngô Thị Kim</t>
  </si>
  <si>
    <t>Cao Việt</t>
  </si>
  <si>
    <t>Hưng</t>
  </si>
  <si>
    <t>Vòng</t>
  </si>
  <si>
    <t>Đỗ Đình</t>
  </si>
  <si>
    <t>Thi</t>
  </si>
  <si>
    <t>Nông Văn</t>
  </si>
  <si>
    <t>Vìn</t>
  </si>
  <si>
    <t>Nam</t>
  </si>
  <si>
    <t>Trần Như</t>
  </si>
  <si>
    <t>Khuyên</t>
  </si>
  <si>
    <t>Vũ Công</t>
  </si>
  <si>
    <t>Cảnh</t>
  </si>
  <si>
    <t>Hồ Thị</t>
  </si>
  <si>
    <t>Nguyễn Thị Ngọc</t>
  </si>
  <si>
    <t>Mai</t>
  </si>
  <si>
    <t>Ngữ</t>
  </si>
  <si>
    <t>Trần Thị Ngọc</t>
  </si>
  <si>
    <t>Lan</t>
  </si>
  <si>
    <t>Phạm Thị Ngọc</t>
  </si>
  <si>
    <t>Linh</t>
  </si>
  <si>
    <t>Nguyễn Mậu</t>
  </si>
  <si>
    <t>Thái</t>
  </si>
  <si>
    <t>Quỳnh</t>
  </si>
  <si>
    <t>Đạt</t>
  </si>
  <si>
    <t>Đỗ Hải</t>
  </si>
  <si>
    <t>Hồ</t>
  </si>
  <si>
    <t>Dương Văn</t>
  </si>
  <si>
    <t>Hiểu</t>
  </si>
  <si>
    <t>Nguyễn Nghĩa</t>
  </si>
  <si>
    <t>Biên</t>
  </si>
  <si>
    <t>Đặng Hồng</t>
  </si>
  <si>
    <t>ánh</t>
  </si>
  <si>
    <t>Đỗ Thị Thủy</t>
  </si>
  <si>
    <t>Lê</t>
  </si>
  <si>
    <t>Phạm Kiên</t>
  </si>
  <si>
    <t>Cường</t>
  </si>
  <si>
    <t>Nguyễn Thị Bích</t>
  </si>
  <si>
    <t>Nguyễn Hồng</t>
  </si>
  <si>
    <t>Chỉnh</t>
  </si>
  <si>
    <t>Phạm Thị Minh</t>
  </si>
  <si>
    <t>Nguyệt</t>
  </si>
  <si>
    <t>Phạm Thị Bích</t>
  </si>
  <si>
    <t>Ngọc</t>
  </si>
  <si>
    <t>Tuyên</t>
  </si>
  <si>
    <t>Nguyễn Khánh</t>
  </si>
  <si>
    <t>Vân</t>
  </si>
  <si>
    <t>Trịnh Thị Vân</t>
  </si>
  <si>
    <t>Chu Nhật</t>
  </si>
  <si>
    <t>Huy</t>
  </si>
  <si>
    <t>Phan Thị Hồng</t>
  </si>
  <si>
    <t>Lưu Minh</t>
  </si>
  <si>
    <t>Liên</t>
  </si>
  <si>
    <t>Nhật</t>
  </si>
  <si>
    <t>Quách Ngọc</t>
  </si>
  <si>
    <t>Vũ Hoài</t>
  </si>
  <si>
    <t>Sâm</t>
  </si>
  <si>
    <t>Trần Thị</t>
  </si>
  <si>
    <t>Đào</t>
  </si>
  <si>
    <t>Luyện</t>
  </si>
  <si>
    <t>Nguyễn Trường</t>
  </si>
  <si>
    <t>Nguyễn Tiến</t>
  </si>
  <si>
    <t>Nguyễn Lê Sỹ</t>
  </si>
  <si>
    <t>Vũ Văn</t>
  </si>
  <si>
    <t>Huỳnh Thị Thu</t>
  </si>
  <si>
    <t>Huệ</t>
  </si>
  <si>
    <t>Phạm Xuân</t>
  </si>
  <si>
    <t>Hội</t>
  </si>
  <si>
    <t>Bát</t>
  </si>
  <si>
    <t>Nguyễn Anh</t>
  </si>
  <si>
    <t>Tuấn</t>
  </si>
  <si>
    <t>Ngô Phú</t>
  </si>
  <si>
    <t>Thỏa</t>
  </si>
  <si>
    <t>Thái Thanh</t>
  </si>
  <si>
    <t>Tên BM</t>
  </si>
  <si>
    <t>TG742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</si>
</sst>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_(* #,##0_);_(* \(#,##0\);_(* &quot;-&quot;??_);_(@_)"/>
    <numFmt numFmtId="181" formatCode="#,##0.0"/>
  </numFmts>
  <fonts count="38">
    <font>
      <sz val="12"/>
      <name val="Times New Roman"/>
    </font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8"/>
      <color indexed="81"/>
      <name val="Tahoma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4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165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3" fillId="0" borderId="1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49" fontId="33" fillId="0" borderId="1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3" fillId="0" borderId="11" xfId="0" applyFont="1" applyFill="1" applyBorder="1" applyAlignment="1">
      <alignment vertical="center"/>
    </xf>
    <xf numFmtId="0" fontId="33" fillId="0" borderId="12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3" fillId="0" borderId="10" xfId="0" applyFont="1" applyFill="1" applyBorder="1" applyAlignment="1">
      <alignment vertical="center" wrapText="1"/>
    </xf>
    <xf numFmtId="0" fontId="33" fillId="0" borderId="10" xfId="0" applyNumberFormat="1" applyFont="1" applyFill="1" applyBorder="1" applyAlignment="1">
      <alignment vertical="center" wrapText="1"/>
    </xf>
    <xf numFmtId="0" fontId="32" fillId="0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49" fontId="32" fillId="0" borderId="13" xfId="0" applyNumberFormat="1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vertical="center"/>
    </xf>
    <xf numFmtId="3" fontId="32" fillId="0" borderId="16" xfId="28" applyNumberFormat="1" applyFont="1" applyFill="1" applyBorder="1" applyAlignment="1">
      <alignment horizontal="center" vertical="center"/>
    </xf>
    <xf numFmtId="49" fontId="33" fillId="0" borderId="16" xfId="0" applyNumberFormat="1" applyFont="1" applyFill="1" applyBorder="1" applyAlignment="1">
      <alignment vertical="center"/>
    </xf>
    <xf numFmtId="0" fontId="33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" fontId="32" fillId="0" borderId="0" xfId="28" applyNumberFormat="1" applyFont="1" applyFill="1" applyBorder="1" applyAlignment="1">
      <alignment horizontal="center" vertical="center"/>
    </xf>
    <xf numFmtId="165" fontId="32" fillId="0" borderId="0" xfId="28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/>
    </xf>
    <xf numFmtId="3" fontId="33" fillId="0" borderId="16" xfId="0" applyNumberFormat="1" applyFont="1" applyFill="1" applyBorder="1" applyAlignment="1">
      <alignment vertical="center"/>
    </xf>
    <xf numFmtId="3" fontId="32" fillId="0" borderId="16" xfId="28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14" fontId="33" fillId="0" borderId="10" xfId="0" applyNumberFormat="1" applyFont="1" applyFill="1" applyBorder="1" applyAlignment="1">
      <alignment horizontal="center" vertical="center"/>
    </xf>
    <xf numFmtId="14" fontId="3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3" fontId="32" fillId="0" borderId="0" xfId="28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3" fontId="32" fillId="0" borderId="0" xfId="0" applyNumberFormat="1" applyFont="1" applyFill="1" applyBorder="1" applyAlignment="1">
      <alignment horizontal="right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vertical="center"/>
    </xf>
    <xf numFmtId="0" fontId="33" fillId="0" borderId="19" xfId="0" applyFont="1" applyFill="1" applyBorder="1" applyAlignment="1">
      <alignment vertical="center"/>
    </xf>
    <xf numFmtId="3" fontId="33" fillId="0" borderId="17" xfId="28" applyNumberFormat="1" applyFont="1" applyFill="1" applyBorder="1" applyAlignment="1">
      <alignment vertical="center"/>
    </xf>
    <xf numFmtId="0" fontId="33" fillId="0" borderId="17" xfId="0" applyNumberFormat="1" applyFont="1" applyFill="1" applyBorder="1" applyAlignment="1">
      <alignment vertical="center"/>
    </xf>
    <xf numFmtId="49" fontId="33" fillId="0" borderId="17" xfId="0" applyNumberFormat="1" applyFont="1" applyFill="1" applyBorder="1" applyAlignment="1">
      <alignment vertical="center"/>
    </xf>
    <xf numFmtId="0" fontId="33" fillId="0" borderId="17" xfId="0" applyFont="1" applyFill="1" applyBorder="1" applyAlignment="1">
      <alignment vertical="center" wrapText="1"/>
    </xf>
    <xf numFmtId="3" fontId="33" fillId="0" borderId="10" xfId="28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3" xfId="0" applyNumberFormat="1" applyFont="1" applyFill="1" applyBorder="1" applyAlignment="1">
      <alignment vertical="center"/>
    </xf>
    <xf numFmtId="165" fontId="3" fillId="0" borderId="13" xfId="28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3" fontId="3" fillId="0" borderId="17" xfId="28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horizontal="center" vertical="center"/>
    </xf>
    <xf numFmtId="3" fontId="3" fillId="0" borderId="10" xfId="28" applyNumberFormat="1" applyFont="1" applyFill="1" applyBorder="1" applyAlignment="1">
      <alignment vertical="center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/>
    <xf numFmtId="0" fontId="3" fillId="0" borderId="0" xfId="0" applyFont="1"/>
    <xf numFmtId="181" fontId="3" fillId="0" borderId="0" xfId="0" applyNumberFormat="1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2" xfId="0" applyNumberFormat="1" applyFont="1" applyFill="1" applyBorder="1" applyAlignment="1">
      <alignment vertical="center"/>
    </xf>
    <xf numFmtId="0" fontId="32" fillId="0" borderId="2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33" fillId="0" borderId="13" xfId="0" applyFont="1" applyFill="1" applyBorder="1" applyAlignment="1">
      <alignment horizontal="center" vertical="center" wrapText="1"/>
    </xf>
    <xf numFmtId="49" fontId="33" fillId="0" borderId="10" xfId="0" applyNumberFormat="1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24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/>
    </xf>
    <xf numFmtId="0" fontId="4" fillId="24" borderId="16" xfId="0" applyFont="1" applyFill="1" applyBorder="1" applyAlignment="1">
      <alignment horizontal="center" vertical="center" wrapText="1"/>
    </xf>
    <xf numFmtId="0" fontId="4" fillId="24" borderId="25" xfId="0" applyFont="1" applyFill="1" applyBorder="1" applyAlignment="1">
      <alignment horizontal="center" vertical="center"/>
    </xf>
    <xf numFmtId="0" fontId="4" fillId="24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2" fillId="24" borderId="16" xfId="0" applyFont="1" applyFill="1" applyBorder="1" applyAlignment="1">
      <alignment horizontal="center" vertical="center" wrapText="1"/>
    </xf>
    <xf numFmtId="0" fontId="32" fillId="24" borderId="16" xfId="0" applyFont="1" applyFill="1" applyBorder="1" applyAlignment="1">
      <alignment horizontal="center" vertical="center"/>
    </xf>
    <xf numFmtId="49" fontId="32" fillId="24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26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32" fillId="24" borderId="25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4" borderId="27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8"/>
  <sheetViews>
    <sheetView workbookViewId="0">
      <selection activeCell="E18" sqref="E18"/>
    </sheetView>
  </sheetViews>
  <sheetFormatPr defaultRowHeight="15.75"/>
  <cols>
    <col min="1" max="1" width="3.5" bestFit="1" customWidth="1"/>
    <col min="2" max="2" width="6.375" bestFit="1" customWidth="1"/>
    <col min="3" max="3" width="23.875" bestFit="1" customWidth="1"/>
    <col min="5" max="5" width="11.625" bestFit="1" customWidth="1"/>
    <col min="7" max="7" width="9.625" customWidth="1"/>
  </cols>
  <sheetData>
    <row r="2" spans="1:3">
      <c r="A2" t="s">
        <v>6</v>
      </c>
      <c r="B2" t="s">
        <v>7</v>
      </c>
      <c r="C2" t="s">
        <v>8</v>
      </c>
    </row>
    <row r="3" spans="1:3">
      <c r="A3" s="98" t="s">
        <v>9</v>
      </c>
      <c r="B3" s="99">
        <v>1</v>
      </c>
      <c r="C3" s="99" t="s">
        <v>89</v>
      </c>
    </row>
    <row r="4" spans="1:3">
      <c r="A4" s="98" t="s">
        <v>10</v>
      </c>
      <c r="B4" s="99">
        <v>2</v>
      </c>
      <c r="C4" s="99" t="s">
        <v>90</v>
      </c>
    </row>
    <row r="5" spans="1:3">
      <c r="A5" s="98" t="s">
        <v>11</v>
      </c>
      <c r="B5" s="99">
        <v>3</v>
      </c>
      <c r="C5" s="99" t="s">
        <v>93</v>
      </c>
    </row>
    <row r="6" spans="1:3">
      <c r="A6" s="98" t="s">
        <v>3</v>
      </c>
      <c r="B6" s="99">
        <v>4</v>
      </c>
      <c r="C6" s="99" t="s">
        <v>98</v>
      </c>
    </row>
    <row r="7" spans="1:3">
      <c r="A7" s="98" t="s">
        <v>12</v>
      </c>
      <c r="B7" s="99">
        <v>5</v>
      </c>
      <c r="C7" s="99" t="s">
        <v>94</v>
      </c>
    </row>
    <row r="8" spans="1:3">
      <c r="A8" s="98" t="s">
        <v>13</v>
      </c>
      <c r="B8" s="99">
        <v>6</v>
      </c>
      <c r="C8" s="99" t="s">
        <v>130</v>
      </c>
    </row>
    <row r="9" spans="1:3">
      <c r="A9" s="98" t="s">
        <v>14</v>
      </c>
      <c r="B9" s="99">
        <v>7</v>
      </c>
      <c r="C9" s="99" t="s">
        <v>15</v>
      </c>
    </row>
    <row r="10" spans="1:3">
      <c r="A10" s="98" t="s">
        <v>16</v>
      </c>
      <c r="B10" s="99">
        <v>8</v>
      </c>
      <c r="C10" s="99" t="s">
        <v>96</v>
      </c>
    </row>
    <row r="11" spans="1:3">
      <c r="A11" s="98" t="s">
        <v>17</v>
      </c>
      <c r="B11" s="99">
        <v>9</v>
      </c>
      <c r="C11" s="99" t="s">
        <v>91</v>
      </c>
    </row>
    <row r="12" spans="1:3">
      <c r="A12" s="98" t="s">
        <v>18</v>
      </c>
      <c r="B12" s="99">
        <v>10</v>
      </c>
      <c r="C12" s="99" t="s">
        <v>19</v>
      </c>
    </row>
    <row r="13" spans="1:3">
      <c r="A13" s="98" t="s">
        <v>20</v>
      </c>
      <c r="B13" s="99">
        <v>11</v>
      </c>
      <c r="C13" s="99" t="s">
        <v>92</v>
      </c>
    </row>
    <row r="14" spans="1:3">
      <c r="A14" s="98" t="s">
        <v>21</v>
      </c>
      <c r="B14" s="99">
        <v>12</v>
      </c>
      <c r="C14" s="99" t="s">
        <v>95</v>
      </c>
    </row>
    <row r="15" spans="1:3">
      <c r="A15" s="98" t="s">
        <v>22</v>
      </c>
      <c r="B15" s="99">
        <v>13</v>
      </c>
      <c r="C15" s="99" t="s">
        <v>97</v>
      </c>
    </row>
    <row r="16" spans="1:3">
      <c r="A16" s="98" t="s">
        <v>23</v>
      </c>
      <c r="B16" s="99">
        <v>14</v>
      </c>
      <c r="C16" s="99" t="s">
        <v>99</v>
      </c>
    </row>
    <row r="17" spans="1:3">
      <c r="A17" s="98" t="s">
        <v>24</v>
      </c>
      <c r="B17" s="99">
        <v>20</v>
      </c>
      <c r="C17" s="99" t="s">
        <v>25</v>
      </c>
    </row>
    <row r="18" spans="1:3">
      <c r="A18" s="98" t="s">
        <v>26</v>
      </c>
      <c r="B18" s="99">
        <v>33</v>
      </c>
      <c r="C18" s="99" t="s">
        <v>27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E18" sqref="E18"/>
    </sheetView>
  </sheetViews>
  <sheetFormatPr defaultRowHeight="15"/>
  <cols>
    <col min="1" max="1" width="9" style="18"/>
    <col min="2" max="2" width="16.875" style="19" bestFit="1" customWidth="1"/>
    <col min="3" max="3" width="9" style="19"/>
    <col min="4" max="4" width="9" style="18"/>
    <col min="5" max="9" width="9" style="19"/>
    <col min="10" max="12" width="9" style="18"/>
    <col min="13" max="13" width="9" style="20"/>
    <col min="14" max="18" width="9" style="18"/>
    <col min="19" max="31" width="9" style="19"/>
    <col min="32" max="32" width="9" style="21"/>
    <col min="33" max="49" width="9" style="19"/>
    <col min="50" max="51" width="9" style="18"/>
    <col min="52" max="53" width="9" style="22"/>
    <col min="54" max="54" width="9" style="18"/>
    <col min="55" max="55" width="9" style="22"/>
    <col min="56" max="60" width="9" style="18"/>
    <col min="61" max="62" width="9" style="23"/>
    <col min="63" max="84" width="9" style="18"/>
    <col min="85" max="85" width="9" style="23"/>
    <col min="86" max="87" width="9" style="18"/>
    <col min="88" max="88" width="9" style="23"/>
    <col min="89" max="89" width="9" style="18"/>
    <col min="90" max="16384" width="9" style="19"/>
  </cols>
  <sheetData>
    <row r="1" spans="2:15" s="10" customFormat="1" ht="16.5">
      <c r="B1" s="7">
        <f>huong_dan_ky_II_2021_2022!G286</f>
        <v>274750000</v>
      </c>
      <c r="C1" s="8" t="str">
        <f>RIGHT("000000000000"&amp;ROUND(B1,0),12)</f>
        <v>000274750000</v>
      </c>
      <c r="D1" s="9">
        <v>1</v>
      </c>
      <c r="E1" s="9">
        <v>2</v>
      </c>
      <c r="F1" s="9">
        <v>3</v>
      </c>
      <c r="G1" s="9">
        <v>4</v>
      </c>
      <c r="H1" s="9">
        <v>5</v>
      </c>
      <c r="I1" s="9">
        <v>6</v>
      </c>
      <c r="J1" s="9">
        <v>7</v>
      </c>
      <c r="K1" s="9">
        <v>8</v>
      </c>
      <c r="L1" s="9">
        <v>9</v>
      </c>
      <c r="M1" s="9">
        <v>10</v>
      </c>
      <c r="N1" s="9">
        <v>11</v>
      </c>
      <c r="O1" s="9">
        <v>12</v>
      </c>
    </row>
    <row r="2" spans="2:15" s="10" customFormat="1" ht="25.5">
      <c r="B2" s="11" t="s">
        <v>74</v>
      </c>
      <c r="C2" s="12"/>
      <c r="D2" s="13">
        <f>VALUE(MID(C1,D1,1))</f>
        <v>0</v>
      </c>
      <c r="E2" s="13">
        <f>VALUE(MID(C1,E1,1))</f>
        <v>0</v>
      </c>
      <c r="F2" s="13">
        <f>VALUE(MID(C1,F1,1))</f>
        <v>0</v>
      </c>
      <c r="G2" s="13">
        <f>VALUE(MID(C1,G1,1))</f>
        <v>2</v>
      </c>
      <c r="H2" s="13">
        <f>VALUE(MID(C1,H1,1))</f>
        <v>7</v>
      </c>
      <c r="I2" s="13">
        <f>VALUE(MID(C1,I1,1))</f>
        <v>4</v>
      </c>
      <c r="J2" s="13">
        <f>VALUE(MID(C1,J1,1))</f>
        <v>7</v>
      </c>
      <c r="K2" s="13">
        <f>VALUE(MID(C1,K1,1))</f>
        <v>5</v>
      </c>
      <c r="L2" s="13">
        <f>VALUE(MID(C1,L1,1))</f>
        <v>0</v>
      </c>
      <c r="M2" s="13">
        <f>VALUE(MID(C1,M1,1))</f>
        <v>0</v>
      </c>
      <c r="N2" s="13">
        <f>VALUE(MID(C1,N1,1))</f>
        <v>0</v>
      </c>
      <c r="O2" s="13">
        <f>VALUE(MID(C1,O1,1))</f>
        <v>0</v>
      </c>
    </row>
    <row r="3" spans="2:15" s="10" customFormat="1" ht="16.5">
      <c r="B3" s="14"/>
      <c r="C3" s="12"/>
      <c r="D3" s="13">
        <f>SUM(D2:D2)</f>
        <v>0</v>
      </c>
      <c r="E3" s="13">
        <f>SUM(D2:E2)</f>
        <v>0</v>
      </c>
      <c r="F3" s="13">
        <f>SUM(D2:F2)</f>
        <v>0</v>
      </c>
      <c r="G3" s="13">
        <f>SUM(G2:G2)</f>
        <v>2</v>
      </c>
      <c r="H3" s="13">
        <f>SUM(G2:H2)</f>
        <v>9</v>
      </c>
      <c r="I3" s="13">
        <f>SUM(G2:I2)</f>
        <v>13</v>
      </c>
      <c r="J3" s="13">
        <f>SUM(J2:J2)</f>
        <v>7</v>
      </c>
      <c r="K3" s="13">
        <f>SUM(J2:K2)</f>
        <v>12</v>
      </c>
      <c r="L3" s="13">
        <f>SUM(J2:L2)</f>
        <v>12</v>
      </c>
      <c r="M3" s="13">
        <f>SUM(M2:M2)</f>
        <v>0</v>
      </c>
      <c r="N3" s="13">
        <f>SUM(M2:N2)</f>
        <v>0</v>
      </c>
      <c r="O3" s="13">
        <f>SUM(M2:O2)</f>
        <v>0</v>
      </c>
    </row>
    <row r="4" spans="2:15" s="10" customFormat="1" ht="16.5">
      <c r="B4" s="15"/>
      <c r="C4" s="12"/>
      <c r="D4" s="16" t="str">
        <f>IF(D2=0,"",CHOOSE(D2,"một","hai","ba","bốn","năm","sáu","bảy","tám","chín"))</f>
        <v/>
      </c>
      <c r="E4" s="16" t="str">
        <f>IF(E2=0,IF(AND(D2&lt;&gt;0,F2&lt;&gt;0),"lẻ",""),CHOOSE(E2,"mười ","hai","ba","bốn","năm","sáu","bảy","tám","chín"))</f>
        <v/>
      </c>
      <c r="F4" s="16" t="str">
        <f>IF(F2=0,"",CHOOSE(F2,IF(E2&gt;1,"mốt","một"),"hai","ba","bốn",IF(E2=0,"năm","lăm"),"sáu","bảy","tám","chín"))</f>
        <v/>
      </c>
      <c r="G4" s="16" t="str">
        <f>IF(G2=0,"",CHOOSE(G2,"một","hai","ba","bốn","năm","sáu","bảy","tám","chín"))</f>
        <v>hai</v>
      </c>
      <c r="H4" s="16" t="str">
        <f>IF(H2=0,IF(AND(G2&lt;&gt;0,I2&lt;&gt;0),"lẻ",""),CHOOSE(H2,"mười","hai","ba","bốn","năm","sáu","bảy","tám","chín"))</f>
        <v>bảy</v>
      </c>
      <c r="I4" s="16" t="str">
        <f>IF(I2=0,"",CHOOSE(I2,IF(H2&gt;1,"mốt","một"),"hai","ba","bốn",IF(H2=0,"năm","lăm"),"sáu","bảy","tám","chín"))</f>
        <v>bốn</v>
      </c>
      <c r="J4" s="16" t="str">
        <f>IF(J2=0,"",CHOOSE(J2,"một","hai","ba","bốn","năm","sáu","bảy","tám","chín"))</f>
        <v>bảy</v>
      </c>
      <c r="K4" s="16" t="str">
        <f>IF(K2=0,IF(AND(J2&lt;&gt;0,L2&lt;&gt;0),"lẻ",""),CHOOSE(K2,"mười","hai","ba","bốn","năm","sáu","bảy","tám","chín"))</f>
        <v>năm</v>
      </c>
      <c r="L4" s="16" t="str">
        <f>IF(L2=0,"",CHOOSE(L2,IF(K2&gt;1,"mốt","một"),"hai","ba","bốn",IF(K2=0,"năm","lăm"),"sáu","bảy","tám","chín"))</f>
        <v/>
      </c>
      <c r="M4" s="13" t="str">
        <f>IF(M2=0,"",CHOOSE(M2,"một","hai","ba","bốn","năm","sáu","bảy","tám","chín"))</f>
        <v/>
      </c>
      <c r="N4" s="17" t="str">
        <f>IF(N2=0,IF(AND(M2&lt;&gt;0,O2&lt;&gt;0),"lẻ",""),CHOOSE(N2,"một","hai","ba","bốn","năm","sáu","bảy","tám","chín"))</f>
        <v/>
      </c>
      <c r="O4" s="17" t="str">
        <f>IF(O2=0,"",CHOOSE(O2,IF(N2&gt;1,"một","một"),"hai","ba","bốn",IF(N2=0,"năm","lăm"),"sáu","bảy","tám","chín"))</f>
        <v/>
      </c>
    </row>
    <row r="5" spans="2:15" s="10" customFormat="1" ht="16.5">
      <c r="B5" s="14"/>
      <c r="C5" s="12"/>
      <c r="D5" s="17" t="str">
        <f>IF(D2=0,"","trăm")</f>
        <v/>
      </c>
      <c r="E5" s="17" t="str">
        <f>IF(E2=0,"",IF(E2=1,"","mươi"))</f>
        <v/>
      </c>
      <c r="F5" s="17" t="str">
        <f>IF(AND(F2=0,F3=0),"","tỷ")</f>
        <v/>
      </c>
      <c r="G5" s="17" t="str">
        <f>IF(G2=0,"","trăm")</f>
        <v>trăm</v>
      </c>
      <c r="H5" s="17" t="str">
        <f>IF(H2=0,"",IF(H2=1,"","mươi"))</f>
        <v>mươi</v>
      </c>
      <c r="I5" s="17" t="str">
        <f>IF(AND(I2=0,I3=0),"","triệu")</f>
        <v>triệu</v>
      </c>
      <c r="J5" s="17" t="str">
        <f>IF(J2=0,"","trăm")</f>
        <v>trăm</v>
      </c>
      <c r="K5" s="17" t="str">
        <f>IF(K2=0,"",IF(K2=1,"","mươi"))</f>
        <v>mươi</v>
      </c>
      <c r="L5" s="17" t="str">
        <f>IF(AND(L2=0,L3=0),"","ngàn")</f>
        <v>ngàn</v>
      </c>
      <c r="M5" s="17" t="str">
        <f>IF(M2=0,"","trăm")</f>
        <v/>
      </c>
      <c r="N5" s="17" t="str">
        <f>IF(N2=0,"",IF(N2=1,"","mươi"))</f>
        <v/>
      </c>
      <c r="O5" s="17" t="s">
        <v>75</v>
      </c>
    </row>
    <row r="6" spans="2:15" s="10" customFormat="1" ht="16.5">
      <c r="B6" s="14"/>
      <c r="C6" s="13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Hai trăm bảy mươi bốn triệu bảy trăm năm mươi ngàn đồng./.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8" spans="2:15" s="10" customFormat="1" ht="16.5">
      <c r="B8" s="7">
        <f>'Tong hop'!E110</f>
        <v>274750000</v>
      </c>
      <c r="C8" s="8" t="str">
        <f>RIGHT("000000000000"&amp;ROUND(B8,0),12)</f>
        <v>000274750000</v>
      </c>
      <c r="D8" s="9">
        <v>1</v>
      </c>
      <c r="E8" s="9">
        <v>2</v>
      </c>
      <c r="F8" s="9">
        <v>3</v>
      </c>
      <c r="G8" s="9">
        <v>4</v>
      </c>
      <c r="H8" s="9">
        <v>5</v>
      </c>
      <c r="I8" s="9">
        <v>6</v>
      </c>
      <c r="J8" s="9">
        <v>7</v>
      </c>
      <c r="K8" s="9">
        <v>8</v>
      </c>
      <c r="L8" s="9">
        <v>9</v>
      </c>
      <c r="M8" s="9">
        <v>10</v>
      </c>
      <c r="N8" s="9">
        <v>11</v>
      </c>
      <c r="O8" s="9">
        <v>12</v>
      </c>
    </row>
    <row r="9" spans="2:15" s="10" customFormat="1" ht="25.5">
      <c r="B9" s="11" t="s">
        <v>74</v>
      </c>
      <c r="C9" s="12"/>
      <c r="D9" s="13">
        <f>VALUE(MID(C8,D8,1))</f>
        <v>0</v>
      </c>
      <c r="E9" s="13">
        <f>VALUE(MID(C8,E8,1))</f>
        <v>0</v>
      </c>
      <c r="F9" s="13">
        <f>VALUE(MID(C8,F8,1))</f>
        <v>0</v>
      </c>
      <c r="G9" s="13">
        <f>VALUE(MID(C8,G8,1))</f>
        <v>2</v>
      </c>
      <c r="H9" s="13">
        <f>VALUE(MID(C8,H8,1))</f>
        <v>7</v>
      </c>
      <c r="I9" s="13">
        <f>VALUE(MID(C8,I8,1))</f>
        <v>4</v>
      </c>
      <c r="J9" s="13">
        <f>VALUE(MID(C8,J8,1))</f>
        <v>7</v>
      </c>
      <c r="K9" s="13">
        <f>VALUE(MID(C8,K8,1))</f>
        <v>5</v>
      </c>
      <c r="L9" s="13">
        <f>VALUE(MID(C8,L8,1))</f>
        <v>0</v>
      </c>
      <c r="M9" s="13">
        <f>VALUE(MID(C8,M8,1))</f>
        <v>0</v>
      </c>
      <c r="N9" s="13">
        <f>VALUE(MID(C8,N8,1))</f>
        <v>0</v>
      </c>
      <c r="O9" s="13">
        <f>VALUE(MID(C8,O8,1))</f>
        <v>0</v>
      </c>
    </row>
    <row r="10" spans="2:15" s="10" customFormat="1" ht="16.5">
      <c r="B10" s="14"/>
      <c r="C10" s="12"/>
      <c r="D10" s="13">
        <f>SUM(D9:D9)</f>
        <v>0</v>
      </c>
      <c r="E10" s="13">
        <f>SUM(D9:E9)</f>
        <v>0</v>
      </c>
      <c r="F10" s="13">
        <f>SUM(D9:F9)</f>
        <v>0</v>
      </c>
      <c r="G10" s="13">
        <f>SUM(G9:G9)</f>
        <v>2</v>
      </c>
      <c r="H10" s="13">
        <f>SUM(G9:H9)</f>
        <v>9</v>
      </c>
      <c r="I10" s="13">
        <f>SUM(G9:I9)</f>
        <v>13</v>
      </c>
      <c r="J10" s="13">
        <f>SUM(J9:J9)</f>
        <v>7</v>
      </c>
      <c r="K10" s="13">
        <f>SUM(J9:K9)</f>
        <v>12</v>
      </c>
      <c r="L10" s="13">
        <f>SUM(J9:L9)</f>
        <v>12</v>
      </c>
      <c r="M10" s="13">
        <f>SUM(M9:M9)</f>
        <v>0</v>
      </c>
      <c r="N10" s="13">
        <f>SUM(M9:N9)</f>
        <v>0</v>
      </c>
      <c r="O10" s="13">
        <f>SUM(M9:O9)</f>
        <v>0</v>
      </c>
    </row>
    <row r="11" spans="2:15" s="10" customFormat="1" ht="16.5">
      <c r="B11" s="15"/>
      <c r="C11" s="12"/>
      <c r="D11" s="16" t="str">
        <f>IF(D9=0,"",CHOOSE(D9,"một","hai","ba","bốn","năm","sáu","bảy","tám","chín"))</f>
        <v/>
      </c>
      <c r="E11" s="16" t="str">
        <f>IF(E9=0,IF(AND(D9&lt;&gt;0,F9&lt;&gt;0),"lẻ",""),CHOOSE(E9,"mười ","hai","ba","bốn","năm","sáu","bảy","tám","chín"))</f>
        <v/>
      </c>
      <c r="F11" s="16" t="str">
        <f>IF(F9=0,"",CHOOSE(F9,IF(E9&gt;1,"mốt","một"),"hai","ba","bốn",IF(E9=0,"năm","lăm"),"sáu","bảy","tám","chín"))</f>
        <v/>
      </c>
      <c r="G11" s="16" t="str">
        <f>IF(G9=0,"",CHOOSE(G9,"một","hai","ba","bốn","năm","sáu","bảy","tám","chín"))</f>
        <v>hai</v>
      </c>
      <c r="H11" s="16" t="str">
        <f>IF(H9=0,IF(AND(G9&lt;&gt;0,I9&lt;&gt;0),"lẻ",""),CHOOSE(H9,"mười","hai","ba","bốn","năm","sáu","bảy","tám","chín"))</f>
        <v>bảy</v>
      </c>
      <c r="I11" s="16" t="str">
        <f>IF(I9=0,"",CHOOSE(I9,IF(H9&gt;1,"mốt","một"),"hai","ba","bốn",IF(H9=0,"năm","lăm"),"sáu","bảy","tám","chín"))</f>
        <v>bốn</v>
      </c>
      <c r="J11" s="16" t="str">
        <f>IF(J9=0,"",CHOOSE(J9,"một","hai","ba","bốn","năm","sáu","bảy","tám","chín"))</f>
        <v>bảy</v>
      </c>
      <c r="K11" s="16" t="str">
        <f>IF(K9=0,IF(AND(J9&lt;&gt;0,L9&lt;&gt;0),"lẻ",""),CHOOSE(K9,"mười","hai","ba","bốn","năm","sáu","bảy","tám","chín"))</f>
        <v>năm</v>
      </c>
      <c r="L11" s="16" t="str">
        <f>IF(L9=0,"",CHOOSE(L9,IF(K9&gt;1,"mốt","một"),"hai","ba","bốn",IF(K9=0,"năm","lăm"),"sáu","bảy","tám","chín"))</f>
        <v/>
      </c>
      <c r="M11" s="13" t="str">
        <f>IF(M9=0,"",CHOOSE(M9,"một","hai","ba","bốn","năm","sáu","bảy","tám","chín"))</f>
        <v/>
      </c>
      <c r="N11" s="17" t="str">
        <f>IF(N9=0,IF(AND(M9&lt;&gt;0,O9&lt;&gt;0),"lẻ",""),CHOOSE(N9,"một","hai","ba","bốn","năm","sáu","bảy","tám","chín"))</f>
        <v/>
      </c>
      <c r="O11" s="17" t="str">
        <f>IF(O9=0,"",CHOOSE(O9,IF(N9&gt;1,"một","một"),"hai","ba","bốn",IF(N9=0,"năm","lăm"),"sáu","bảy","tám","chín"))</f>
        <v/>
      </c>
    </row>
    <row r="12" spans="2:15" s="10" customFormat="1" ht="16.5">
      <c r="B12" s="14"/>
      <c r="C12" s="12"/>
      <c r="D12" s="17" t="str">
        <f>IF(D9=0,"","trăm")</f>
        <v/>
      </c>
      <c r="E12" s="17" t="str">
        <f>IF(E9=0,"",IF(E9=1,"","mươi"))</f>
        <v/>
      </c>
      <c r="F12" s="17" t="str">
        <f>IF(AND(F9=0,F10=0),"","tỷ")</f>
        <v/>
      </c>
      <c r="G12" s="17" t="str">
        <f>IF(G9=0,"","trăm")</f>
        <v>trăm</v>
      </c>
      <c r="H12" s="17" t="str">
        <f>IF(H9=0,"",IF(H9=1,"","mươi"))</f>
        <v>mươi</v>
      </c>
      <c r="I12" s="17" t="str">
        <f>IF(AND(I9=0,I10=0),"","triệu")</f>
        <v>triệu</v>
      </c>
      <c r="J12" s="17" t="str">
        <f>IF(J9=0,"","trăm")</f>
        <v>trăm</v>
      </c>
      <c r="K12" s="17" t="str">
        <f>IF(K9=0,"",IF(K9=1,"","mươi"))</f>
        <v>mươi</v>
      </c>
      <c r="L12" s="17" t="str">
        <f>IF(AND(L9=0,L10=0),"","ngàn")</f>
        <v>ngàn</v>
      </c>
      <c r="M12" s="17" t="str">
        <f>IF(M9=0,"","trăm")</f>
        <v/>
      </c>
      <c r="N12" s="17" t="str">
        <f>IF(N9=0,"",IF(N9=1,"","mươi"))</f>
        <v/>
      </c>
      <c r="O12" s="17" t="s">
        <v>75</v>
      </c>
    </row>
    <row r="13" spans="2:15" s="10" customFormat="1" ht="16.5">
      <c r="B13" s="14"/>
      <c r="C13" s="13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Hai trăm bảy mươi bốn triệu bảy trăm năm mươi ngàn đồng./.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5" spans="2:15" s="10" customFormat="1" ht="16.5">
      <c r="B15" s="7" t="e">
        <f>#REF!</f>
        <v>#REF!</v>
      </c>
      <c r="C15" s="8" t="e">
        <f>RIGHT("000000000000"&amp;ROUND(B15,0),12)</f>
        <v>#REF!</v>
      </c>
      <c r="D15" s="9">
        <v>1</v>
      </c>
      <c r="E15" s="9">
        <v>2</v>
      </c>
      <c r="F15" s="9">
        <v>3</v>
      </c>
      <c r="G15" s="9">
        <v>4</v>
      </c>
      <c r="H15" s="9">
        <v>5</v>
      </c>
      <c r="I15" s="9">
        <v>6</v>
      </c>
      <c r="J15" s="9">
        <v>7</v>
      </c>
      <c r="K15" s="9">
        <v>8</v>
      </c>
      <c r="L15" s="9">
        <v>9</v>
      </c>
      <c r="M15" s="9">
        <v>10</v>
      </c>
      <c r="N15" s="9">
        <v>11</v>
      </c>
      <c r="O15" s="9">
        <v>12</v>
      </c>
    </row>
    <row r="16" spans="2:15" s="10" customFormat="1" ht="25.5">
      <c r="B16" s="11" t="s">
        <v>74</v>
      </c>
      <c r="C16" s="12"/>
      <c r="D16" s="13" t="e">
        <f>VALUE(MID(C15,D15,1))</f>
        <v>#REF!</v>
      </c>
      <c r="E16" s="13" t="e">
        <f>VALUE(MID(C15,E15,1))</f>
        <v>#REF!</v>
      </c>
      <c r="F16" s="13" t="e">
        <f>VALUE(MID(C15,F15,1))</f>
        <v>#REF!</v>
      </c>
      <c r="G16" s="13" t="e">
        <f>VALUE(MID(C15,G15,1))</f>
        <v>#REF!</v>
      </c>
      <c r="H16" s="13" t="e">
        <f>VALUE(MID(C15,H15,1))</f>
        <v>#REF!</v>
      </c>
      <c r="I16" s="13" t="e">
        <f>VALUE(MID(C15,I15,1))</f>
        <v>#REF!</v>
      </c>
      <c r="J16" s="13" t="e">
        <f>VALUE(MID(C15,J15,1))</f>
        <v>#REF!</v>
      </c>
      <c r="K16" s="13" t="e">
        <f>VALUE(MID(C15,K15,1))</f>
        <v>#REF!</v>
      </c>
      <c r="L16" s="13" t="e">
        <f>VALUE(MID(C15,L15,1))</f>
        <v>#REF!</v>
      </c>
      <c r="M16" s="13" t="e">
        <f>VALUE(MID(C15,M15,1))</f>
        <v>#REF!</v>
      </c>
      <c r="N16" s="13" t="e">
        <f>VALUE(MID(C15,N15,1))</f>
        <v>#REF!</v>
      </c>
      <c r="O16" s="13" t="e">
        <f>VALUE(MID(C15,O15,1))</f>
        <v>#REF!</v>
      </c>
    </row>
    <row r="17" spans="2:15" s="10" customFormat="1" ht="16.5">
      <c r="B17" s="14"/>
      <c r="C17" s="12"/>
      <c r="D17" s="13" t="e">
        <f>SUM(D16:D16)</f>
        <v>#REF!</v>
      </c>
      <c r="E17" s="13" t="e">
        <f>SUM(D16:E16)</f>
        <v>#REF!</v>
      </c>
      <c r="F17" s="13" t="e">
        <f>SUM(D16:F16)</f>
        <v>#REF!</v>
      </c>
      <c r="G17" s="13" t="e">
        <f>SUM(G16:G16)</f>
        <v>#REF!</v>
      </c>
      <c r="H17" s="13" t="e">
        <f>SUM(G16:H16)</f>
        <v>#REF!</v>
      </c>
      <c r="I17" s="13" t="e">
        <f>SUM(G16:I16)</f>
        <v>#REF!</v>
      </c>
      <c r="J17" s="13" t="e">
        <f>SUM(J16:J16)</f>
        <v>#REF!</v>
      </c>
      <c r="K17" s="13" t="e">
        <f>SUM(J16:K16)</f>
        <v>#REF!</v>
      </c>
      <c r="L17" s="13" t="e">
        <f>SUM(J16:L16)</f>
        <v>#REF!</v>
      </c>
      <c r="M17" s="13" t="e">
        <f>SUM(M16:M16)</f>
        <v>#REF!</v>
      </c>
      <c r="N17" s="13" t="e">
        <f>SUM(M16:N16)</f>
        <v>#REF!</v>
      </c>
      <c r="O17" s="13" t="e">
        <f>SUM(M16:O16)</f>
        <v>#REF!</v>
      </c>
    </row>
    <row r="18" spans="2:15" s="10" customFormat="1" ht="16.5">
      <c r="B18" s="15"/>
      <c r="C18" s="12"/>
      <c r="D18" s="16" t="e">
        <f>IF(D16=0,"",CHOOSE(D16,"một","hai","ba","bốn","năm","sáu","bảy","tám","chín"))</f>
        <v>#REF!</v>
      </c>
      <c r="E18" s="16" t="e">
        <f>IF(E16=0,IF(AND(D16&lt;&gt;0,F16&lt;&gt;0),"lẻ",""),CHOOSE(E16,"mười ","hai","ba","bốn","năm","sáu","bảy","tám","chín"))</f>
        <v>#REF!</v>
      </c>
      <c r="F18" s="16" t="e">
        <f>IF(F16=0,"",CHOOSE(F16,IF(E16&gt;1,"mốt","một"),"hai","ba","bốn",IF(E16=0,"năm","lăm"),"sáu","bảy","tám","chín"))</f>
        <v>#REF!</v>
      </c>
      <c r="G18" s="16" t="e">
        <f>IF(G16=0,"",CHOOSE(G16,"một","hai","ba","bốn","năm","sáu","bảy","tám","chín"))</f>
        <v>#REF!</v>
      </c>
      <c r="H18" s="16" t="e">
        <f>IF(H16=0,IF(AND(G16&lt;&gt;0,I16&lt;&gt;0),"lẻ",""),CHOOSE(H16,"mười","hai","ba","bốn","năm","sáu","bảy","tám","chín"))</f>
        <v>#REF!</v>
      </c>
      <c r="I18" s="16" t="e">
        <f>IF(I16=0,"",CHOOSE(I16,IF(H16&gt;1,"mốt","một"),"hai","ba","bốn",IF(H16=0,"năm","lăm"),"sáu","bảy","tám","chín"))</f>
        <v>#REF!</v>
      </c>
      <c r="J18" s="16" t="e">
        <f>IF(J16=0,"",CHOOSE(J16,"một","hai","ba","bốn","năm","sáu","bảy","tám","chín"))</f>
        <v>#REF!</v>
      </c>
      <c r="K18" s="16" t="e">
        <f>IF(K16=0,IF(AND(J16&lt;&gt;0,L16&lt;&gt;0),"lẻ",""),CHOOSE(K16,"mười","hai","ba","bốn","năm","sáu","bảy","tám","chín"))</f>
        <v>#REF!</v>
      </c>
      <c r="L18" s="16" t="e">
        <f>IF(L16=0,"",CHOOSE(L16,IF(K16&gt;1,"mốt","một"),"hai","ba","bốn",IF(K16=0,"năm","lăm"),"sáu","bảy","tám","chín"))</f>
        <v>#REF!</v>
      </c>
      <c r="M18" s="13" t="e">
        <f>IF(M16=0,"",CHOOSE(M16,"một","hai","ba","bốn","năm","sáu","bảy","tám","chín"))</f>
        <v>#REF!</v>
      </c>
      <c r="N18" s="17" t="e">
        <f>IF(N16=0,IF(AND(M16&lt;&gt;0,O16&lt;&gt;0),"lẻ",""),CHOOSE(N16,"một","hai","ba","bốn","năm","sáu","bảy","tám","chín"))</f>
        <v>#REF!</v>
      </c>
      <c r="O18" s="17" t="e">
        <f>IF(O16=0,"",CHOOSE(O16,IF(N16&gt;1,"một","một"),"hai","ba","bốn",IF(N16=0,"năm","lăm"),"sáu","bảy","tám","chín"))</f>
        <v>#REF!</v>
      </c>
    </row>
    <row r="19" spans="2:15" s="10" customFormat="1" ht="16.5">
      <c r="B19" s="14"/>
      <c r="C19" s="12"/>
      <c r="D19" s="17" t="e">
        <f>IF(D16=0,"","trăm")</f>
        <v>#REF!</v>
      </c>
      <c r="E19" s="17" t="e">
        <f>IF(E16=0,"",IF(E16=1,"","mươi"))</f>
        <v>#REF!</v>
      </c>
      <c r="F19" s="17" t="e">
        <f>IF(AND(F16=0,F17=0),"","tỷ")</f>
        <v>#REF!</v>
      </c>
      <c r="G19" s="17" t="e">
        <f>IF(G16=0,"","trăm")</f>
        <v>#REF!</v>
      </c>
      <c r="H19" s="17" t="e">
        <f>IF(H16=0,"",IF(H16=1,"","mươi"))</f>
        <v>#REF!</v>
      </c>
      <c r="I19" s="17" t="e">
        <f>IF(AND(I16=0,I17=0),"","triệu")</f>
        <v>#REF!</v>
      </c>
      <c r="J19" s="17" t="e">
        <f>IF(J16=0,"","trăm")</f>
        <v>#REF!</v>
      </c>
      <c r="K19" s="17" t="e">
        <f>IF(K16=0,"",IF(K16=1,"","mươi"))</f>
        <v>#REF!</v>
      </c>
      <c r="L19" s="17" t="e">
        <f>IF(AND(L16=0,L17=0),"","ngàn")</f>
        <v>#REF!</v>
      </c>
      <c r="M19" s="17" t="e">
        <f>IF(M16=0,"","trăm")</f>
        <v>#REF!</v>
      </c>
      <c r="N19" s="17" t="e">
        <f>IF(N16=0,"",IF(N16=1,"","mươi"))</f>
        <v>#REF!</v>
      </c>
      <c r="O19" s="17" t="s">
        <v>75</v>
      </c>
    </row>
    <row r="20" spans="2:15" s="10" customFormat="1" ht="16.5">
      <c r="B20" s="14"/>
      <c r="C20" s="13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2" spans="2:15" s="10" customFormat="1" ht="16.5">
      <c r="B22" s="7" t="e">
        <f>#REF!</f>
        <v>#REF!</v>
      </c>
      <c r="C22" s="8" t="e">
        <f>RIGHT("000000000000"&amp;ROUND(B22,0),12)</f>
        <v>#REF!</v>
      </c>
      <c r="D22" s="9">
        <v>1</v>
      </c>
      <c r="E22" s="9">
        <v>2</v>
      </c>
      <c r="F22" s="9">
        <v>3</v>
      </c>
      <c r="G22" s="9">
        <v>4</v>
      </c>
      <c r="H22" s="9">
        <v>5</v>
      </c>
      <c r="I22" s="9">
        <v>6</v>
      </c>
      <c r="J22" s="9">
        <v>7</v>
      </c>
      <c r="K22" s="9">
        <v>8</v>
      </c>
      <c r="L22" s="9">
        <v>9</v>
      </c>
      <c r="M22" s="9">
        <v>10</v>
      </c>
      <c r="N22" s="9">
        <v>11</v>
      </c>
      <c r="O22" s="9">
        <v>12</v>
      </c>
    </row>
    <row r="23" spans="2:15" s="10" customFormat="1" ht="25.5">
      <c r="B23" s="11" t="s">
        <v>74</v>
      </c>
      <c r="C23" s="12"/>
      <c r="D23" s="13" t="e">
        <f>VALUE(MID(C22,D22,1))</f>
        <v>#REF!</v>
      </c>
      <c r="E23" s="13" t="e">
        <f>VALUE(MID(C22,E22,1))</f>
        <v>#REF!</v>
      </c>
      <c r="F23" s="13" t="e">
        <f>VALUE(MID(C22,F22,1))</f>
        <v>#REF!</v>
      </c>
      <c r="G23" s="13" t="e">
        <f>VALUE(MID(C22,G22,1))</f>
        <v>#REF!</v>
      </c>
      <c r="H23" s="13" t="e">
        <f>VALUE(MID(C22,H22,1))</f>
        <v>#REF!</v>
      </c>
      <c r="I23" s="13" t="e">
        <f>VALUE(MID(C22,I22,1))</f>
        <v>#REF!</v>
      </c>
      <c r="J23" s="13" t="e">
        <f>VALUE(MID(C22,J22,1))</f>
        <v>#REF!</v>
      </c>
      <c r="K23" s="13" t="e">
        <f>VALUE(MID(C22,K22,1))</f>
        <v>#REF!</v>
      </c>
      <c r="L23" s="13" t="e">
        <f>VALUE(MID(C22,L22,1))</f>
        <v>#REF!</v>
      </c>
      <c r="M23" s="13" t="e">
        <f>VALUE(MID(C22,M22,1))</f>
        <v>#REF!</v>
      </c>
      <c r="N23" s="13" t="e">
        <f>VALUE(MID(C22,N22,1))</f>
        <v>#REF!</v>
      </c>
      <c r="O23" s="13" t="e">
        <f>VALUE(MID(C22,O22,1))</f>
        <v>#REF!</v>
      </c>
    </row>
    <row r="24" spans="2:15" s="10" customFormat="1" ht="16.5">
      <c r="B24" s="14"/>
      <c r="C24" s="12"/>
      <c r="D24" s="13" t="e">
        <f>SUM(D23:D23)</f>
        <v>#REF!</v>
      </c>
      <c r="E24" s="13" t="e">
        <f>SUM(D23:E23)</f>
        <v>#REF!</v>
      </c>
      <c r="F24" s="13" t="e">
        <f>SUM(D23:F23)</f>
        <v>#REF!</v>
      </c>
      <c r="G24" s="13" t="e">
        <f>SUM(G23:G23)</f>
        <v>#REF!</v>
      </c>
      <c r="H24" s="13" t="e">
        <f>SUM(G23:H23)</f>
        <v>#REF!</v>
      </c>
      <c r="I24" s="13" t="e">
        <f>SUM(G23:I23)</f>
        <v>#REF!</v>
      </c>
      <c r="J24" s="13" t="e">
        <f>SUM(J23:J23)</f>
        <v>#REF!</v>
      </c>
      <c r="K24" s="13" t="e">
        <f>SUM(J23:K23)</f>
        <v>#REF!</v>
      </c>
      <c r="L24" s="13" t="e">
        <f>SUM(J23:L23)</f>
        <v>#REF!</v>
      </c>
      <c r="M24" s="13" t="e">
        <f>SUM(M23:M23)</f>
        <v>#REF!</v>
      </c>
      <c r="N24" s="13" t="e">
        <f>SUM(M23:N23)</f>
        <v>#REF!</v>
      </c>
      <c r="O24" s="13" t="e">
        <f>SUM(M23:O23)</f>
        <v>#REF!</v>
      </c>
    </row>
    <row r="25" spans="2:15" s="10" customFormat="1" ht="16.5">
      <c r="B25" s="15"/>
      <c r="C25" s="12"/>
      <c r="D25" s="16" t="e">
        <f>IF(D23=0,"",CHOOSE(D23,"một","hai","ba","bốn","năm","sáu","bảy","tám","chín"))</f>
        <v>#REF!</v>
      </c>
      <c r="E25" s="16" t="e">
        <f>IF(E23=0,IF(AND(D23&lt;&gt;0,F23&lt;&gt;0),"lẻ",""),CHOOSE(E23,"mười ","hai","ba","bốn","năm","sáu","bảy","tám","chín"))</f>
        <v>#REF!</v>
      </c>
      <c r="F25" s="16" t="e">
        <f>IF(F23=0,"",CHOOSE(F23,IF(E23&gt;1,"mốt","một"),"hai","ba","bốn",IF(E23=0,"năm","lăm"),"sáu","bảy","tám","chín"))</f>
        <v>#REF!</v>
      </c>
      <c r="G25" s="16" t="e">
        <f>IF(G23=0,"",CHOOSE(G23,"một","hai","ba","bốn","năm","sáu","bảy","tám","chín"))</f>
        <v>#REF!</v>
      </c>
      <c r="H25" s="16" t="e">
        <f>IF(H23=0,IF(AND(G23&lt;&gt;0,I23&lt;&gt;0),"lẻ",""),CHOOSE(H23,"mười","hai","ba","bốn","năm","sáu","bảy","tám","chín"))</f>
        <v>#REF!</v>
      </c>
      <c r="I25" s="16" t="e">
        <f>IF(I23=0,"",CHOOSE(I23,IF(H23&gt;1,"mốt","một"),"hai","ba","bốn",IF(H23=0,"năm","lăm"),"sáu","bảy","tám","chín"))</f>
        <v>#REF!</v>
      </c>
      <c r="J25" s="16" t="e">
        <f>IF(J23=0,"",CHOOSE(J23,"một","hai","ba","bốn","năm","sáu","bảy","tám","chín"))</f>
        <v>#REF!</v>
      </c>
      <c r="K25" s="16" t="e">
        <f>IF(K23=0,IF(AND(J23&lt;&gt;0,L23&lt;&gt;0),"lẻ",""),CHOOSE(K23,"mười","hai","ba","bốn","năm","sáu","bảy","tám","chín"))</f>
        <v>#REF!</v>
      </c>
      <c r="L25" s="16" t="e">
        <f>IF(L23=0,"",CHOOSE(L23,IF(K23&gt;1,"mốt","một"),"hai","ba","bốn",IF(K23=0,"năm","lăm"),"sáu","bảy","tám","chín"))</f>
        <v>#REF!</v>
      </c>
      <c r="M25" s="13" t="e">
        <f>IF(M23=0,"",CHOOSE(M23,"một","hai","ba","bốn","năm","sáu","bảy","tám","chín"))</f>
        <v>#REF!</v>
      </c>
      <c r="N25" s="17" t="e">
        <f>IF(N23=0,IF(AND(M23&lt;&gt;0,O23&lt;&gt;0),"lẻ",""),CHOOSE(N23,"một","hai","ba","bốn","năm","sáu","bảy","tám","chín"))</f>
        <v>#REF!</v>
      </c>
      <c r="O25" s="17" t="e">
        <f>IF(O23=0,"",CHOOSE(O23,IF(N23&gt;1,"một","một"),"hai","ba","bốn",IF(N23=0,"năm","lăm"),"sáu","bảy","tám","chín"))</f>
        <v>#REF!</v>
      </c>
    </row>
    <row r="26" spans="2:15" s="10" customFormat="1" ht="16.5">
      <c r="B26" s="14"/>
      <c r="C26" s="12"/>
      <c r="D26" s="17" t="e">
        <f>IF(D23=0,"","trăm")</f>
        <v>#REF!</v>
      </c>
      <c r="E26" s="17" t="e">
        <f>IF(E23=0,"",IF(E23=1,"","mươi"))</f>
        <v>#REF!</v>
      </c>
      <c r="F26" s="17" t="e">
        <f>IF(AND(F23=0,F24=0),"","tỷ")</f>
        <v>#REF!</v>
      </c>
      <c r="G26" s="17" t="e">
        <f>IF(G23=0,"","trăm")</f>
        <v>#REF!</v>
      </c>
      <c r="H26" s="17" t="e">
        <f>IF(H23=0,"",IF(H23=1,"","mươi"))</f>
        <v>#REF!</v>
      </c>
      <c r="I26" s="17" t="e">
        <f>IF(AND(I23=0,I24=0),"","triệu")</f>
        <v>#REF!</v>
      </c>
      <c r="J26" s="17" t="e">
        <f>IF(J23=0,"","trăm")</f>
        <v>#REF!</v>
      </c>
      <c r="K26" s="17" t="e">
        <f>IF(K23=0,"",IF(K23=1,"","mươi"))</f>
        <v>#REF!</v>
      </c>
      <c r="L26" s="17" t="e">
        <f>IF(AND(L23=0,L24=0),"","ngàn")</f>
        <v>#REF!</v>
      </c>
      <c r="M26" s="17" t="e">
        <f>IF(M23=0,"","trăm")</f>
        <v>#REF!</v>
      </c>
      <c r="N26" s="17" t="e">
        <f>IF(N23=0,"",IF(N23=1,"","mươi"))</f>
        <v>#REF!</v>
      </c>
      <c r="O26" s="17" t="s">
        <v>75</v>
      </c>
    </row>
    <row r="27" spans="2:15" s="10" customFormat="1" ht="16.5">
      <c r="B27" s="14"/>
      <c r="C27" s="13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12"/>
  <sheetViews>
    <sheetView showZeros="0" tabSelected="1" topLeftCell="A4" workbookViewId="0">
      <pane ySplit="8" topLeftCell="A30" activePane="bottomLeft" state="frozen"/>
      <selection activeCell="A4" sqref="A4"/>
      <selection pane="bottomLeft" activeCell="C32" sqref="C32"/>
    </sheetView>
  </sheetViews>
  <sheetFormatPr defaultRowHeight="15.75"/>
  <cols>
    <col min="1" max="1" width="5.875" style="2" customWidth="1"/>
    <col min="2" max="2" width="8.875" style="1" customWidth="1"/>
    <col min="3" max="3" width="17.75" style="2" customWidth="1"/>
    <col min="4" max="4" width="8.75" style="2" customWidth="1"/>
    <col min="5" max="5" width="12.5" style="1" customWidth="1"/>
    <col min="6" max="6" width="10.125" style="1" customWidth="1"/>
    <col min="7" max="7" width="14.5" style="2" customWidth="1"/>
    <col min="8" max="8" width="14.25" style="2" customWidth="1"/>
    <col min="9" max="9" width="9" style="2"/>
    <col min="10" max="10" width="20.625" style="2" bestFit="1" customWidth="1"/>
    <col min="11" max="11" width="5.75" style="2" bestFit="1" customWidth="1"/>
    <col min="12" max="16384" width="9" style="2"/>
  </cols>
  <sheetData>
    <row r="1" spans="1:11">
      <c r="A1" s="130" t="s">
        <v>66</v>
      </c>
      <c r="B1" s="130"/>
      <c r="C1" s="130"/>
      <c r="D1" s="130"/>
    </row>
    <row r="2" spans="1:11">
      <c r="A2" s="131" t="s">
        <v>67</v>
      </c>
      <c r="B2" s="131"/>
      <c r="C2" s="131"/>
      <c r="D2" s="131"/>
      <c r="E2" s="4"/>
    </row>
    <row r="4" spans="1:11" ht="22.5" customHeight="1">
      <c r="A4" s="128" t="s">
        <v>50</v>
      </c>
      <c r="B4" s="128"/>
      <c r="C4" s="128"/>
      <c r="D4" s="128"/>
      <c r="E4" s="128"/>
      <c r="F4" s="128"/>
      <c r="G4" s="128"/>
      <c r="H4" s="128"/>
    </row>
    <row r="5" spans="1:11" ht="22.5" customHeight="1">
      <c r="A5" s="128" t="s">
        <v>87</v>
      </c>
      <c r="B5" s="128"/>
      <c r="C5" s="128"/>
      <c r="D5" s="128"/>
      <c r="E5" s="128"/>
      <c r="F5" s="128"/>
      <c r="G5" s="128"/>
      <c r="H5" s="128"/>
    </row>
    <row r="6" spans="1:11" ht="22.5" customHeight="1">
      <c r="A6" s="128" t="s">
        <v>749</v>
      </c>
      <c r="B6" s="128"/>
      <c r="C6" s="128"/>
      <c r="D6" s="128"/>
      <c r="E6" s="128"/>
      <c r="F6" s="128"/>
      <c r="G6" s="128"/>
      <c r="H6" s="128"/>
    </row>
    <row r="7" spans="1:11" ht="22.5" customHeight="1">
      <c r="A7" s="128" t="s">
        <v>41</v>
      </c>
      <c r="B7" s="128"/>
      <c r="C7" s="128"/>
      <c r="D7" s="128"/>
      <c r="E7" s="128"/>
      <c r="F7" s="128"/>
      <c r="G7" s="128"/>
      <c r="H7" s="128"/>
    </row>
    <row r="8" spans="1:11" ht="22.5" customHeight="1">
      <c r="A8" s="125" t="s">
        <v>750</v>
      </c>
      <c r="B8" s="126"/>
      <c r="C8" s="126"/>
      <c r="D8" s="126"/>
      <c r="E8" s="126"/>
      <c r="F8" s="126"/>
      <c r="G8" s="126"/>
      <c r="H8" s="126"/>
    </row>
    <row r="9" spans="1:11" ht="22.5" customHeight="1">
      <c r="A9" s="125" t="s">
        <v>42</v>
      </c>
      <c r="B9" s="126"/>
      <c r="C9" s="126"/>
      <c r="D9" s="126"/>
      <c r="E9" s="126"/>
      <c r="F9" s="126"/>
      <c r="G9" s="126"/>
      <c r="H9" s="126"/>
    </row>
    <row r="11" spans="1:11" s="4" customFormat="1" ht="48.75" customHeight="1">
      <c r="A11" s="120" t="s">
        <v>33</v>
      </c>
      <c r="B11" s="121" t="s">
        <v>70</v>
      </c>
      <c r="C11" s="122" t="s">
        <v>34</v>
      </c>
      <c r="D11" s="123" t="s">
        <v>32</v>
      </c>
      <c r="E11" s="121" t="s">
        <v>86</v>
      </c>
      <c r="F11" s="121" t="s">
        <v>43</v>
      </c>
      <c r="G11" s="121" t="s">
        <v>77</v>
      </c>
      <c r="H11" s="120" t="s">
        <v>40</v>
      </c>
      <c r="I11" s="4" t="s">
        <v>5</v>
      </c>
      <c r="J11" s="4" t="s">
        <v>65</v>
      </c>
      <c r="K11" s="4" t="s">
        <v>170</v>
      </c>
    </row>
    <row r="12" spans="1:11" ht="29.1" customHeight="1">
      <c r="A12" s="89">
        <v>1</v>
      </c>
      <c r="B12" s="89" t="s">
        <v>103</v>
      </c>
      <c r="C12" s="101" t="s">
        <v>104</v>
      </c>
      <c r="D12" s="102" t="s">
        <v>105</v>
      </c>
      <c r="E12" s="90">
        <f>SUMIF(huong_dan_ky_II_2021_2022!$B$12:$B$283,'Tong hop'!B12,huong_dan_ky_II_2021_2022!$I$12:$I$283)</f>
        <v>2</v>
      </c>
      <c r="F12" s="89">
        <f>SUMIF(huong_dan_ky_II_2021_2022!$B$12:$B$283,'Tong hop'!B12,huong_dan_ky_II_2021_2022!$J$12:$J$283)</f>
        <v>12</v>
      </c>
      <c r="G12" s="91">
        <f>SUMIF(huong_dan_ky_II_2021_2022!$B$12:$B$283,'Tong hop'!B12,huong_dan_ky_II_2021_2022!$L$12:$L$283)</f>
        <v>800000</v>
      </c>
      <c r="H12" s="92"/>
      <c r="I12" s="2" t="s">
        <v>111</v>
      </c>
      <c r="J12" s="2" t="s">
        <v>89</v>
      </c>
      <c r="K12" s="2">
        <v>1</v>
      </c>
    </row>
    <row r="13" spans="1:11" ht="29.1" customHeight="1">
      <c r="A13" s="5">
        <f>A12+1</f>
        <v>2</v>
      </c>
      <c r="B13" s="5" t="s">
        <v>267</v>
      </c>
      <c r="C13" s="103" t="s">
        <v>751</v>
      </c>
      <c r="D13" s="104" t="s">
        <v>752</v>
      </c>
      <c r="E13" s="93">
        <f>SUMIF(huong_dan_ky_II_2021_2022!$B$12:$B$283,'Tong hop'!B13,huong_dan_ky_II_2021_2022!$I$12:$I$283)</f>
        <v>3</v>
      </c>
      <c r="F13" s="5">
        <f>SUMIF(huong_dan_ky_II_2021_2022!$B$12:$B$283,'Tong hop'!B13,huong_dan_ky_II_2021_2022!$J$12:$J$283)</f>
        <v>34</v>
      </c>
      <c r="G13" s="94">
        <f>SUMIF(huong_dan_ky_II_2021_2022!$B$12:$B$283,'Tong hop'!B13,huong_dan_ky_II_2021_2022!$L$12:$L$283)</f>
        <v>1700000</v>
      </c>
      <c r="H13" s="6"/>
      <c r="I13" s="2" t="s">
        <v>111</v>
      </c>
      <c r="J13" s="2" t="s">
        <v>89</v>
      </c>
      <c r="K13" s="2">
        <v>1</v>
      </c>
    </row>
    <row r="14" spans="1:11" ht="29.1" customHeight="1">
      <c r="A14" s="5">
        <f t="shared" ref="A14:A77" si="0">A13+1</f>
        <v>3</v>
      </c>
      <c r="B14" s="5" t="s">
        <v>195</v>
      </c>
      <c r="C14" s="103" t="s">
        <v>31</v>
      </c>
      <c r="D14" s="104" t="s">
        <v>65</v>
      </c>
      <c r="E14" s="93">
        <f>SUMIF(huong_dan_ky_II_2021_2022!$B$12:$B$283,'Tong hop'!B14,huong_dan_ky_II_2021_2022!$I$12:$I$283)</f>
        <v>1</v>
      </c>
      <c r="F14" s="5">
        <f>SUMIF(huong_dan_ky_II_2021_2022!$B$12:$B$283,'Tong hop'!B14,huong_dan_ky_II_2021_2022!$J$12:$J$283)</f>
        <v>10</v>
      </c>
      <c r="G14" s="94">
        <f>SUMIF(huong_dan_ky_II_2021_2022!$B$12:$B$283,'Tong hop'!B14,huong_dan_ky_II_2021_2022!$L$12:$L$283)</f>
        <v>500000</v>
      </c>
      <c r="H14" s="6"/>
      <c r="I14" s="2" t="s">
        <v>111</v>
      </c>
      <c r="J14" s="2" t="s">
        <v>89</v>
      </c>
      <c r="K14" s="2">
        <v>1</v>
      </c>
    </row>
    <row r="15" spans="1:11" ht="29.1" customHeight="1">
      <c r="A15" s="5">
        <f t="shared" si="0"/>
        <v>4</v>
      </c>
      <c r="B15" s="5" t="s">
        <v>196</v>
      </c>
      <c r="C15" s="103" t="s">
        <v>232</v>
      </c>
      <c r="D15" s="104" t="s">
        <v>2</v>
      </c>
      <c r="E15" s="93">
        <f>SUMIF(huong_dan_ky_II_2021_2022!$B$12:$B$283,'Tong hop'!B15,huong_dan_ky_II_2021_2022!$I$12:$I$283)</f>
        <v>2</v>
      </c>
      <c r="F15" s="5">
        <f>SUMIF(huong_dan_ky_II_2021_2022!$B$12:$B$283,'Tong hop'!B15,huong_dan_ky_II_2021_2022!$J$12:$J$283)</f>
        <v>28</v>
      </c>
      <c r="G15" s="94">
        <f>SUMIF(huong_dan_ky_II_2021_2022!$B$12:$B$283,'Tong hop'!B15,huong_dan_ky_II_2021_2022!$L$12:$L$283)</f>
        <v>1300000</v>
      </c>
      <c r="H15" s="6"/>
      <c r="I15" s="2" t="s">
        <v>111</v>
      </c>
      <c r="J15" s="2" t="s">
        <v>89</v>
      </c>
      <c r="K15" s="2">
        <v>1</v>
      </c>
    </row>
    <row r="16" spans="1:11" ht="29.1" customHeight="1">
      <c r="A16" s="5">
        <f t="shared" si="0"/>
        <v>5</v>
      </c>
      <c r="B16" s="5" t="s">
        <v>133</v>
      </c>
      <c r="C16" s="103" t="s">
        <v>147</v>
      </c>
      <c r="D16" s="104" t="s">
        <v>148</v>
      </c>
      <c r="E16" s="93">
        <f>SUMIF(huong_dan_ky_II_2021_2022!$B$12:$B$283,'Tong hop'!B16,huong_dan_ky_II_2021_2022!$I$12:$I$283)</f>
        <v>1</v>
      </c>
      <c r="F16" s="5">
        <f>SUMIF(huong_dan_ky_II_2021_2022!$B$12:$B$283,'Tong hop'!B16,huong_dan_ky_II_2021_2022!$J$12:$J$283)</f>
        <v>15</v>
      </c>
      <c r="G16" s="94">
        <f>SUMIF(huong_dan_ky_II_2021_2022!$B$12:$B$283,'Tong hop'!B16,huong_dan_ky_II_2021_2022!$L$12:$L$283)</f>
        <v>500000</v>
      </c>
      <c r="H16" s="6"/>
      <c r="I16" s="2" t="s">
        <v>165</v>
      </c>
      <c r="J16" s="2" t="s">
        <v>89</v>
      </c>
      <c r="K16" s="2">
        <v>1</v>
      </c>
    </row>
    <row r="17" spans="1:11" ht="29.1" customHeight="1">
      <c r="A17" s="5">
        <f t="shared" si="0"/>
        <v>6</v>
      </c>
      <c r="B17" s="5" t="s">
        <v>268</v>
      </c>
      <c r="C17" s="103" t="s">
        <v>230</v>
      </c>
      <c r="D17" s="104" t="s">
        <v>231</v>
      </c>
      <c r="E17" s="93">
        <f>SUMIF(huong_dan_ky_II_2021_2022!$B$12:$B$283,'Tong hop'!B17,huong_dan_ky_II_2021_2022!$I$12:$I$283)</f>
        <v>2</v>
      </c>
      <c r="F17" s="5">
        <f>SUMIF(huong_dan_ky_II_2021_2022!$B$12:$B$283,'Tong hop'!B17,huong_dan_ky_II_2021_2022!$J$12:$J$283)</f>
        <v>12</v>
      </c>
      <c r="G17" s="94">
        <f>SUMIF(huong_dan_ky_II_2021_2022!$B$12:$B$283,'Tong hop'!B17,huong_dan_ky_II_2021_2022!$L$12:$L$283)</f>
        <v>800000</v>
      </c>
      <c r="H17" s="6"/>
      <c r="I17" s="2" t="s">
        <v>728</v>
      </c>
      <c r="J17" s="2" t="s">
        <v>89</v>
      </c>
      <c r="K17" s="2">
        <v>1</v>
      </c>
    </row>
    <row r="18" spans="1:11" ht="29.1" customHeight="1">
      <c r="A18" s="5">
        <f t="shared" si="0"/>
        <v>7</v>
      </c>
      <c r="B18" s="5" t="s">
        <v>270</v>
      </c>
      <c r="C18" s="103" t="s">
        <v>753</v>
      </c>
      <c r="D18" s="104" t="s">
        <v>84</v>
      </c>
      <c r="E18" s="93">
        <f>SUMIF(huong_dan_ky_II_2021_2022!$B$12:$B$283,'Tong hop'!B18,huong_dan_ky_II_2021_2022!$I$12:$I$283)</f>
        <v>1</v>
      </c>
      <c r="F18" s="5">
        <f>SUMIF(huong_dan_ky_II_2021_2022!$B$12:$B$283,'Tong hop'!B18,huong_dan_ky_II_2021_2022!$J$12:$J$283)</f>
        <v>6</v>
      </c>
      <c r="G18" s="94">
        <f>SUMIF(huong_dan_ky_II_2021_2022!$B$12:$B$283,'Tong hop'!B18,huong_dan_ky_II_2021_2022!$L$12:$L$283)</f>
        <v>400000</v>
      </c>
      <c r="H18" s="6"/>
      <c r="I18" s="2" t="s">
        <v>729</v>
      </c>
      <c r="J18" s="2" t="s">
        <v>89</v>
      </c>
      <c r="K18" s="2">
        <v>1</v>
      </c>
    </row>
    <row r="19" spans="1:11" ht="29.1" customHeight="1">
      <c r="A19" s="5">
        <f t="shared" si="0"/>
        <v>8</v>
      </c>
      <c r="B19" s="5" t="s">
        <v>271</v>
      </c>
      <c r="C19" s="103" t="s">
        <v>754</v>
      </c>
      <c r="D19" s="104" t="s">
        <v>755</v>
      </c>
      <c r="E19" s="93">
        <f>SUMIF(huong_dan_ky_II_2021_2022!$B$12:$B$283,'Tong hop'!B19,huong_dan_ky_II_2021_2022!$I$12:$I$283)</f>
        <v>2</v>
      </c>
      <c r="F19" s="5">
        <f>SUMIF(huong_dan_ky_II_2021_2022!$B$12:$B$283,'Tong hop'!B19,huong_dan_ky_II_2021_2022!$J$12:$J$283)</f>
        <v>60</v>
      </c>
      <c r="G19" s="94">
        <f>SUMIF(huong_dan_ky_II_2021_2022!$B$12:$B$283,'Tong hop'!B19,huong_dan_ky_II_2021_2022!$L$12:$L$283)</f>
        <v>3000000</v>
      </c>
      <c r="H19" s="6"/>
      <c r="I19" s="2" t="s">
        <v>729</v>
      </c>
      <c r="J19" s="2" t="s">
        <v>89</v>
      </c>
      <c r="K19" s="2">
        <v>1</v>
      </c>
    </row>
    <row r="20" spans="1:11" ht="29.1" customHeight="1">
      <c r="A20" s="5">
        <f t="shared" si="0"/>
        <v>9</v>
      </c>
      <c r="B20" s="5" t="s">
        <v>272</v>
      </c>
      <c r="C20" s="103" t="s">
        <v>756</v>
      </c>
      <c r="D20" s="104" t="s">
        <v>83</v>
      </c>
      <c r="E20" s="93">
        <f>SUMIF(huong_dan_ky_II_2021_2022!$B$12:$B$283,'Tong hop'!B20,huong_dan_ky_II_2021_2022!$I$12:$I$283)</f>
        <v>4</v>
      </c>
      <c r="F20" s="5">
        <f>SUMIF(huong_dan_ky_II_2021_2022!$B$12:$B$283,'Tong hop'!B20,huong_dan_ky_II_2021_2022!$J$12:$J$283)</f>
        <v>56</v>
      </c>
      <c r="G20" s="94">
        <f>SUMIF(huong_dan_ky_II_2021_2022!$B$12:$B$283,'Tong hop'!B20,huong_dan_ky_II_2021_2022!$L$12:$L$283)</f>
        <v>2600000</v>
      </c>
      <c r="H20" s="6"/>
      <c r="I20" s="2" t="s">
        <v>729</v>
      </c>
      <c r="J20" s="2" t="s">
        <v>89</v>
      </c>
      <c r="K20" s="2">
        <v>1</v>
      </c>
    </row>
    <row r="21" spans="1:11" ht="29.1" customHeight="1">
      <c r="A21" s="5">
        <f t="shared" si="0"/>
        <v>10</v>
      </c>
      <c r="B21" s="5" t="s">
        <v>274</v>
      </c>
      <c r="C21" s="103" t="s">
        <v>757</v>
      </c>
      <c r="D21" s="104" t="s">
        <v>758</v>
      </c>
      <c r="E21" s="93">
        <f>SUMIF(huong_dan_ky_II_2021_2022!$B$12:$B$283,'Tong hop'!B21,huong_dan_ky_II_2021_2022!$I$12:$I$283)</f>
        <v>1</v>
      </c>
      <c r="F21" s="5">
        <f>SUMIF(huong_dan_ky_II_2021_2022!$B$12:$B$283,'Tong hop'!B21,huong_dan_ky_II_2021_2022!$J$12:$J$283)</f>
        <v>40</v>
      </c>
      <c r="G21" s="94">
        <f>SUMIF(huong_dan_ky_II_2021_2022!$B$12:$B$283,'Tong hop'!B21,huong_dan_ky_II_2021_2022!$L$12:$L$283)</f>
        <v>2000000</v>
      </c>
      <c r="H21" s="6"/>
      <c r="I21" s="2" t="s">
        <v>129</v>
      </c>
      <c r="J21" s="2" t="s">
        <v>89</v>
      </c>
      <c r="K21" s="2">
        <v>1</v>
      </c>
    </row>
    <row r="22" spans="1:11" ht="29.1" customHeight="1">
      <c r="A22" s="5">
        <f t="shared" si="0"/>
        <v>11</v>
      </c>
      <c r="B22" s="5" t="s">
        <v>275</v>
      </c>
      <c r="C22" s="103" t="s">
        <v>759</v>
      </c>
      <c r="D22" s="104" t="s">
        <v>161</v>
      </c>
      <c r="E22" s="93">
        <f>SUMIF(huong_dan_ky_II_2021_2022!$B$12:$B$283,'Tong hop'!B22,huong_dan_ky_II_2021_2022!$I$12:$I$283)</f>
        <v>1</v>
      </c>
      <c r="F22" s="5">
        <f>SUMIF(huong_dan_ky_II_2021_2022!$B$12:$B$283,'Tong hop'!B22,huong_dan_ky_II_2021_2022!$J$12:$J$283)</f>
        <v>20</v>
      </c>
      <c r="G22" s="94">
        <f>SUMIF(huong_dan_ky_II_2021_2022!$B$12:$B$283,'Tong hop'!B22,huong_dan_ky_II_2021_2022!$L$12:$L$283)</f>
        <v>1000000</v>
      </c>
      <c r="H22" s="6"/>
      <c r="I22" s="2" t="s">
        <v>730</v>
      </c>
      <c r="J22" s="2" t="s">
        <v>89</v>
      </c>
      <c r="K22" s="2">
        <v>1</v>
      </c>
    </row>
    <row r="23" spans="1:11" ht="29.1" customHeight="1">
      <c r="A23" s="5">
        <f t="shared" si="0"/>
        <v>12</v>
      </c>
      <c r="B23" s="5" t="s">
        <v>276</v>
      </c>
      <c r="C23" s="103" t="s">
        <v>760</v>
      </c>
      <c r="D23" s="104" t="s">
        <v>761</v>
      </c>
      <c r="E23" s="93">
        <f>SUMIF(huong_dan_ky_II_2021_2022!$B$12:$B$283,'Tong hop'!B23,huong_dan_ky_II_2021_2022!$I$12:$I$283)</f>
        <v>3</v>
      </c>
      <c r="F23" s="5">
        <f>SUMIF(huong_dan_ky_II_2021_2022!$B$12:$B$283,'Tong hop'!B23,huong_dan_ky_II_2021_2022!$J$12:$J$283)</f>
        <v>60</v>
      </c>
      <c r="G23" s="94">
        <f>SUMIF(huong_dan_ky_II_2021_2022!$B$12:$B$283,'Tong hop'!B23,huong_dan_ky_II_2021_2022!$L$12:$L$283)</f>
        <v>3150000</v>
      </c>
      <c r="H23" s="6"/>
      <c r="I23" s="2" t="s">
        <v>116</v>
      </c>
      <c r="J23" s="2" t="s">
        <v>90</v>
      </c>
      <c r="K23" s="2">
        <v>2</v>
      </c>
    </row>
    <row r="24" spans="1:11" ht="29.1" customHeight="1">
      <c r="A24" s="5">
        <f t="shared" si="0"/>
        <v>13</v>
      </c>
      <c r="B24" s="5" t="s">
        <v>280</v>
      </c>
      <c r="C24" s="103" t="s">
        <v>762</v>
      </c>
      <c r="D24" s="104" t="s">
        <v>229</v>
      </c>
      <c r="E24" s="93">
        <f>SUMIF(huong_dan_ky_II_2021_2022!$B$12:$B$283,'Tong hop'!B24,huong_dan_ky_II_2021_2022!$I$12:$I$283)</f>
        <v>1</v>
      </c>
      <c r="F24" s="5">
        <f>SUMIF(huong_dan_ky_II_2021_2022!$B$12:$B$283,'Tong hop'!B24,huong_dan_ky_II_2021_2022!$J$12:$J$283)</f>
        <v>12</v>
      </c>
      <c r="G24" s="94">
        <f>SUMIF(huong_dan_ky_II_2021_2022!$B$12:$B$283,'Tong hop'!B24,huong_dan_ky_II_2021_2022!$L$12:$L$283)</f>
        <v>600000</v>
      </c>
      <c r="H24" s="6"/>
      <c r="I24" s="2" t="s">
        <v>116</v>
      </c>
      <c r="J24" s="2" t="s">
        <v>90</v>
      </c>
      <c r="K24" s="2">
        <v>2</v>
      </c>
    </row>
    <row r="25" spans="1:11" ht="29.1" customHeight="1">
      <c r="A25" s="5">
        <f t="shared" si="0"/>
        <v>14</v>
      </c>
      <c r="B25" s="5" t="s">
        <v>282</v>
      </c>
      <c r="C25" s="103" t="s">
        <v>763</v>
      </c>
      <c r="D25" s="104" t="s">
        <v>764</v>
      </c>
      <c r="E25" s="93">
        <f>SUMIF(huong_dan_ky_II_2021_2022!$B$12:$B$283,'Tong hop'!B25,huong_dan_ky_II_2021_2022!$I$12:$I$283)</f>
        <v>3</v>
      </c>
      <c r="F25" s="5">
        <f>SUMIF(huong_dan_ky_II_2021_2022!$B$12:$B$283,'Tong hop'!B25,huong_dan_ky_II_2021_2022!$J$12:$J$283)</f>
        <v>120</v>
      </c>
      <c r="G25" s="94">
        <f>SUMIF(huong_dan_ky_II_2021_2022!$B$12:$B$283,'Tong hop'!B25,huong_dan_ky_II_2021_2022!$L$12:$L$283)</f>
        <v>6000000</v>
      </c>
      <c r="H25" s="6"/>
      <c r="I25" s="2" t="s">
        <v>113</v>
      </c>
      <c r="J25" s="2" t="s">
        <v>740</v>
      </c>
      <c r="K25" s="2">
        <v>3</v>
      </c>
    </row>
    <row r="26" spans="1:11" ht="29.1" customHeight="1">
      <c r="A26" s="5">
        <f t="shared" si="0"/>
        <v>15</v>
      </c>
      <c r="B26" s="5" t="s">
        <v>197</v>
      </c>
      <c r="C26" s="103" t="s">
        <v>235</v>
      </c>
      <c r="D26" s="104" t="s">
        <v>236</v>
      </c>
      <c r="E26" s="93">
        <f>SUMIF(huong_dan_ky_II_2021_2022!$B$12:$B$283,'Tong hop'!B26,huong_dan_ky_II_2021_2022!$I$12:$I$283)</f>
        <v>1</v>
      </c>
      <c r="F26" s="5">
        <f>SUMIF(huong_dan_ky_II_2021_2022!$B$12:$B$283,'Tong hop'!B26,huong_dan_ky_II_2021_2022!$J$12:$J$283)</f>
        <v>12</v>
      </c>
      <c r="G26" s="94">
        <f>SUMIF(huong_dan_ky_II_2021_2022!$B$12:$B$283,'Tong hop'!B26,huong_dan_ky_II_2021_2022!$L$12:$L$283)</f>
        <v>600000</v>
      </c>
      <c r="H26" s="6"/>
      <c r="I26" s="2" t="s">
        <v>113</v>
      </c>
      <c r="J26" s="2" t="s">
        <v>740</v>
      </c>
      <c r="K26" s="2">
        <v>3</v>
      </c>
    </row>
    <row r="27" spans="1:11" ht="29.1" customHeight="1">
      <c r="A27" s="5">
        <f t="shared" si="0"/>
        <v>16</v>
      </c>
      <c r="B27" s="5" t="s">
        <v>134</v>
      </c>
      <c r="C27" s="103" t="s">
        <v>106</v>
      </c>
      <c r="D27" s="104" t="s">
        <v>150</v>
      </c>
      <c r="E27" s="93">
        <f>SUMIF(huong_dan_ky_II_2021_2022!$B$12:$B$283,'Tong hop'!B27,huong_dan_ky_II_2021_2022!$I$12:$I$283)</f>
        <v>1</v>
      </c>
      <c r="F27" s="5">
        <f>SUMIF(huong_dan_ky_II_2021_2022!$B$12:$B$283,'Tong hop'!B27,huong_dan_ky_II_2021_2022!$J$12:$J$283)</f>
        <v>40</v>
      </c>
      <c r="G27" s="94">
        <f>SUMIF(huong_dan_ky_II_2021_2022!$B$12:$B$283,'Tong hop'!B27,huong_dan_ky_II_2021_2022!$L$12:$L$283)</f>
        <v>2000000</v>
      </c>
      <c r="H27" s="6"/>
      <c r="I27" s="2" t="s">
        <v>166</v>
      </c>
      <c r="J27" s="2" t="s">
        <v>740</v>
      </c>
      <c r="K27" s="2">
        <v>3</v>
      </c>
    </row>
    <row r="28" spans="1:11" ht="29.1" customHeight="1">
      <c r="A28" s="5">
        <f t="shared" si="0"/>
        <v>17</v>
      </c>
      <c r="B28" s="5" t="s">
        <v>284</v>
      </c>
      <c r="C28" s="103" t="s">
        <v>28</v>
      </c>
      <c r="D28" s="104" t="s">
        <v>765</v>
      </c>
      <c r="E28" s="93">
        <f>SUMIF(huong_dan_ky_II_2021_2022!$B$12:$B$283,'Tong hop'!B28,huong_dan_ky_II_2021_2022!$I$12:$I$283)</f>
        <v>1</v>
      </c>
      <c r="F28" s="5">
        <f>SUMIF(huong_dan_ky_II_2021_2022!$B$12:$B$283,'Tong hop'!B28,huong_dan_ky_II_2021_2022!$J$12:$J$283)</f>
        <v>60</v>
      </c>
      <c r="G28" s="94">
        <f>SUMIF(huong_dan_ky_II_2021_2022!$B$12:$B$283,'Tong hop'!B28,huong_dan_ky_II_2021_2022!$L$12:$L$283)</f>
        <v>3000000</v>
      </c>
      <c r="H28" s="6"/>
      <c r="I28" s="2" t="s">
        <v>731</v>
      </c>
      <c r="J28" s="2" t="s">
        <v>740</v>
      </c>
      <c r="K28" s="2">
        <v>3</v>
      </c>
    </row>
    <row r="29" spans="1:11" ht="29.1" customHeight="1">
      <c r="A29" s="5">
        <f t="shared" si="0"/>
        <v>18</v>
      </c>
      <c r="B29" s="5" t="s">
        <v>285</v>
      </c>
      <c r="C29" s="103" t="s">
        <v>766</v>
      </c>
      <c r="D29" s="104" t="s">
        <v>767</v>
      </c>
      <c r="E29" s="93">
        <f>SUMIF(huong_dan_ky_II_2021_2022!$B$12:$B$283,'Tong hop'!B29,huong_dan_ky_II_2021_2022!$I$12:$I$283)</f>
        <v>7</v>
      </c>
      <c r="F29" s="5">
        <f>SUMIF(huong_dan_ky_II_2021_2022!$B$12:$B$283,'Tong hop'!B29,huong_dan_ky_II_2021_2022!$J$12:$J$283)</f>
        <v>56</v>
      </c>
      <c r="G29" s="94">
        <f>SUMIF(huong_dan_ky_II_2021_2022!$B$12:$B$283,'Tong hop'!B29,huong_dan_ky_II_2021_2022!$L$12:$L$283)</f>
        <v>3450000</v>
      </c>
      <c r="H29" s="6"/>
      <c r="I29" s="2" t="s">
        <v>258</v>
      </c>
      <c r="J29" s="2" t="s">
        <v>98</v>
      </c>
      <c r="K29" s="2">
        <v>4</v>
      </c>
    </row>
    <row r="30" spans="1:11" ht="29.1" customHeight="1">
      <c r="A30" s="5">
        <f t="shared" si="0"/>
        <v>19</v>
      </c>
      <c r="B30" s="5" t="s">
        <v>289</v>
      </c>
      <c r="C30" s="103" t="s">
        <v>768</v>
      </c>
      <c r="D30" s="104" t="s">
        <v>769</v>
      </c>
      <c r="E30" s="93">
        <f>SUMIF(huong_dan_ky_II_2021_2022!$B$12:$B$283,'Tong hop'!B30,huong_dan_ky_II_2021_2022!$I$12:$I$283)</f>
        <v>11</v>
      </c>
      <c r="F30" s="5">
        <f>SUMIF(huong_dan_ky_II_2021_2022!$B$12:$B$283,'Tong hop'!B30,huong_dan_ky_II_2021_2022!$J$12:$J$283)</f>
        <v>220</v>
      </c>
      <c r="G30" s="94">
        <f>SUMIF(huong_dan_ky_II_2021_2022!$B$12:$B$283,'Tong hop'!B30,huong_dan_ky_II_2021_2022!$L$12:$L$283)</f>
        <v>11550000</v>
      </c>
      <c r="H30" s="6"/>
      <c r="I30" s="2" t="s">
        <v>258</v>
      </c>
      <c r="J30" s="2" t="s">
        <v>98</v>
      </c>
      <c r="K30" s="2">
        <v>4</v>
      </c>
    </row>
    <row r="31" spans="1:11" ht="29.1" customHeight="1">
      <c r="A31" s="5">
        <f t="shared" si="0"/>
        <v>20</v>
      </c>
      <c r="B31" s="5" t="s">
        <v>291</v>
      </c>
      <c r="C31" s="103" t="s">
        <v>768</v>
      </c>
      <c r="D31" s="104" t="s">
        <v>770</v>
      </c>
      <c r="E31" s="93">
        <f>SUMIF(huong_dan_ky_II_2021_2022!$B$12:$B$283,'Tong hop'!B31,huong_dan_ky_II_2021_2022!$I$12:$I$283)</f>
        <v>7</v>
      </c>
      <c r="F31" s="5">
        <f>SUMIF(huong_dan_ky_II_2021_2022!$B$12:$B$283,'Tong hop'!B31,huong_dan_ky_II_2021_2022!$J$12:$J$283)</f>
        <v>56</v>
      </c>
      <c r="G31" s="94">
        <f>SUMIF(huong_dan_ky_II_2021_2022!$B$12:$B$283,'Tong hop'!B31,huong_dan_ky_II_2021_2022!$L$12:$L$283)</f>
        <v>3450000</v>
      </c>
      <c r="H31" s="6"/>
      <c r="I31" s="2" t="s">
        <v>258</v>
      </c>
      <c r="J31" s="2" t="s">
        <v>98</v>
      </c>
      <c r="K31" s="2">
        <v>4</v>
      </c>
    </row>
    <row r="32" spans="1:11" ht="29.1" customHeight="1">
      <c r="A32" s="5">
        <f t="shared" si="0"/>
        <v>21</v>
      </c>
      <c r="B32" s="5" t="s">
        <v>189</v>
      </c>
      <c r="C32" s="103" t="s">
        <v>145</v>
      </c>
      <c r="D32" s="104" t="s">
        <v>217</v>
      </c>
      <c r="E32" s="93">
        <f>SUMIF(huong_dan_ky_II_2021_2022!$B$12:$B$283,'Tong hop'!B32,huong_dan_ky_II_2021_2022!$I$12:$I$283)</f>
        <v>20</v>
      </c>
      <c r="F32" s="5">
        <f>SUMIF(huong_dan_ky_II_2021_2022!$B$12:$B$283,'Tong hop'!B32,huong_dan_ky_II_2021_2022!$J$12:$J$283)</f>
        <v>364</v>
      </c>
      <c r="G32" s="94">
        <f>SUMIF(huong_dan_ky_II_2021_2022!$B$12:$B$283,'Tong hop'!B32,huong_dan_ky_II_2021_2022!$L$12:$L$283)</f>
        <v>18600000</v>
      </c>
      <c r="H32" s="6"/>
      <c r="I32" s="2" t="s">
        <v>258</v>
      </c>
      <c r="J32" s="2" t="s">
        <v>98</v>
      </c>
      <c r="K32" s="2">
        <v>4</v>
      </c>
    </row>
    <row r="33" spans="1:11" ht="29.1" customHeight="1">
      <c r="A33" s="5">
        <f t="shared" si="0"/>
        <v>22</v>
      </c>
      <c r="B33" s="5" t="s">
        <v>292</v>
      </c>
      <c r="C33" s="103" t="s">
        <v>771</v>
      </c>
      <c r="D33" s="104" t="s">
        <v>772</v>
      </c>
      <c r="E33" s="93">
        <f>SUMIF(huong_dan_ky_II_2021_2022!$B$12:$B$283,'Tong hop'!B33,huong_dan_ky_II_2021_2022!$I$12:$I$283)</f>
        <v>2</v>
      </c>
      <c r="F33" s="5">
        <f>SUMIF(huong_dan_ky_II_2021_2022!$B$12:$B$283,'Tong hop'!B33,huong_dan_ky_II_2021_2022!$J$12:$J$283)</f>
        <v>40</v>
      </c>
      <c r="G33" s="94">
        <f>SUMIF(huong_dan_ky_II_2021_2022!$B$12:$B$283,'Tong hop'!B33,huong_dan_ky_II_2021_2022!$L$12:$L$283)</f>
        <v>2100000</v>
      </c>
      <c r="H33" s="6"/>
      <c r="I33" s="2" t="s">
        <v>732</v>
      </c>
      <c r="J33" s="2" t="s">
        <v>98</v>
      </c>
      <c r="K33" s="2">
        <v>4</v>
      </c>
    </row>
    <row r="34" spans="1:11" ht="29.1" customHeight="1">
      <c r="A34" s="5">
        <f t="shared" si="0"/>
        <v>23</v>
      </c>
      <c r="B34" s="5" t="s">
        <v>837</v>
      </c>
      <c r="C34" s="103" t="s">
        <v>773</v>
      </c>
      <c r="D34" s="104" t="s">
        <v>774</v>
      </c>
      <c r="E34" s="93">
        <f>SUMIF(huong_dan_ky_II_2021_2022!$B$12:$B$283,'Tong hop'!B34,huong_dan_ky_II_2021_2022!$I$12:$I$283)</f>
        <v>7</v>
      </c>
      <c r="F34" s="5">
        <f>SUMIF(huong_dan_ky_II_2021_2022!$B$12:$B$283,'Tong hop'!B34,huong_dan_ky_II_2021_2022!$J$12:$J$283)</f>
        <v>56</v>
      </c>
      <c r="G34" s="94">
        <f>SUMIF(huong_dan_ky_II_2021_2022!$B$12:$B$283,'Tong hop'!B34,huong_dan_ky_II_2021_2022!$L$12:$L$283)</f>
        <v>3450000</v>
      </c>
      <c r="H34" s="6"/>
      <c r="I34" s="2" t="s">
        <v>733</v>
      </c>
      <c r="J34" s="2" t="s">
        <v>98</v>
      </c>
      <c r="K34" s="2">
        <v>4</v>
      </c>
    </row>
    <row r="35" spans="1:11" ht="29.1" customHeight="1">
      <c r="A35" s="5">
        <f t="shared" si="0"/>
        <v>24</v>
      </c>
      <c r="B35" s="5" t="s">
        <v>131</v>
      </c>
      <c r="C35" s="103" t="s">
        <v>30</v>
      </c>
      <c r="D35" s="104" t="s">
        <v>143</v>
      </c>
      <c r="E35" s="93">
        <f>SUMIF(huong_dan_ky_II_2021_2022!$B$12:$B$283,'Tong hop'!B35,huong_dan_ky_II_2021_2022!$I$12:$I$283)</f>
        <v>1</v>
      </c>
      <c r="F35" s="5">
        <f>SUMIF(huong_dan_ky_II_2021_2022!$B$12:$B$283,'Tong hop'!B35,huong_dan_ky_II_2021_2022!$J$12:$J$283)</f>
        <v>40</v>
      </c>
      <c r="G35" s="94">
        <f>SUMIF(huong_dan_ky_II_2021_2022!$B$12:$B$283,'Tong hop'!B35,huong_dan_ky_II_2021_2022!$L$12:$L$283)</f>
        <v>2000000</v>
      </c>
      <c r="H35" s="6"/>
      <c r="I35" s="2" t="s">
        <v>112</v>
      </c>
      <c r="J35" s="2" t="s">
        <v>94</v>
      </c>
      <c r="K35" s="2">
        <v>5</v>
      </c>
    </row>
    <row r="36" spans="1:11" ht="29.1" customHeight="1">
      <c r="A36" s="5">
        <f t="shared" si="0"/>
        <v>25</v>
      </c>
      <c r="B36" s="5" t="s">
        <v>192</v>
      </c>
      <c r="C36" s="103" t="s">
        <v>223</v>
      </c>
      <c r="D36" s="104" t="s">
        <v>224</v>
      </c>
      <c r="E36" s="93">
        <f>SUMIF(huong_dan_ky_II_2021_2022!$B$12:$B$283,'Tong hop'!B36,huong_dan_ky_II_2021_2022!$I$12:$I$283)</f>
        <v>2</v>
      </c>
      <c r="F36" s="5">
        <f>SUMIF(huong_dan_ky_II_2021_2022!$B$12:$B$283,'Tong hop'!B36,huong_dan_ky_II_2021_2022!$J$12:$J$283)</f>
        <v>80</v>
      </c>
      <c r="G36" s="94">
        <f>SUMIF(huong_dan_ky_II_2021_2022!$B$12:$B$283,'Tong hop'!B36,huong_dan_ky_II_2021_2022!$L$12:$L$283)</f>
        <v>4000000</v>
      </c>
      <c r="H36" s="6"/>
      <c r="I36" s="2" t="s">
        <v>112</v>
      </c>
      <c r="J36" s="2" t="s">
        <v>94</v>
      </c>
      <c r="K36" s="2">
        <v>5</v>
      </c>
    </row>
    <row r="37" spans="1:11" ht="29.1" customHeight="1">
      <c r="A37" s="5">
        <f t="shared" si="0"/>
        <v>26</v>
      </c>
      <c r="B37" s="5" t="s">
        <v>296</v>
      </c>
      <c r="C37" s="103" t="s">
        <v>775</v>
      </c>
      <c r="D37" s="104" t="s">
        <v>108</v>
      </c>
      <c r="E37" s="93">
        <f>SUMIF(huong_dan_ky_II_2021_2022!$B$12:$B$283,'Tong hop'!B37,huong_dan_ky_II_2021_2022!$I$12:$I$283)</f>
        <v>2</v>
      </c>
      <c r="F37" s="5">
        <f>SUMIF(huong_dan_ky_II_2021_2022!$B$12:$B$283,'Tong hop'!B37,huong_dan_ky_II_2021_2022!$J$12:$J$283)</f>
        <v>80</v>
      </c>
      <c r="G37" s="94">
        <f>SUMIF(huong_dan_ky_II_2021_2022!$B$12:$B$283,'Tong hop'!B37,huong_dan_ky_II_2021_2022!$L$12:$L$283)</f>
        <v>4000000</v>
      </c>
      <c r="H37" s="6"/>
      <c r="I37" s="2" t="s">
        <v>112</v>
      </c>
      <c r="J37" s="2" t="s">
        <v>94</v>
      </c>
      <c r="K37" s="2">
        <v>5</v>
      </c>
    </row>
    <row r="38" spans="1:11" ht="29.1" customHeight="1">
      <c r="A38" s="5">
        <f t="shared" si="0"/>
        <v>27</v>
      </c>
      <c r="B38" s="5" t="s">
        <v>193</v>
      </c>
      <c r="C38" s="103" t="s">
        <v>225</v>
      </c>
      <c r="D38" s="104" t="s">
        <v>140</v>
      </c>
      <c r="E38" s="93">
        <f>SUMIF(huong_dan_ky_II_2021_2022!$B$12:$B$283,'Tong hop'!B38,huong_dan_ky_II_2021_2022!$I$12:$I$283)</f>
        <v>1</v>
      </c>
      <c r="F38" s="5">
        <f>SUMIF(huong_dan_ky_II_2021_2022!$B$12:$B$283,'Tong hop'!B38,huong_dan_ky_II_2021_2022!$J$12:$J$283)</f>
        <v>12</v>
      </c>
      <c r="G38" s="94">
        <f>SUMIF(huong_dan_ky_II_2021_2022!$B$12:$B$283,'Tong hop'!B38,huong_dan_ky_II_2021_2022!$L$12:$L$283)</f>
        <v>600000</v>
      </c>
      <c r="H38" s="6"/>
      <c r="I38" s="2" t="s">
        <v>112</v>
      </c>
      <c r="J38" s="2" t="s">
        <v>94</v>
      </c>
      <c r="K38" s="2">
        <v>5</v>
      </c>
    </row>
    <row r="39" spans="1:11" ht="29.1" customHeight="1">
      <c r="A39" s="5">
        <f t="shared" si="0"/>
        <v>28</v>
      </c>
      <c r="B39" s="5" t="s">
        <v>299</v>
      </c>
      <c r="C39" s="103" t="s">
        <v>776</v>
      </c>
      <c r="D39" s="104" t="s">
        <v>777</v>
      </c>
      <c r="E39" s="93">
        <f>SUMIF(huong_dan_ky_II_2021_2022!$B$12:$B$283,'Tong hop'!B39,huong_dan_ky_II_2021_2022!$I$12:$I$283)</f>
        <v>1</v>
      </c>
      <c r="F39" s="5">
        <f>SUMIF(huong_dan_ky_II_2021_2022!$B$12:$B$283,'Tong hop'!B39,huong_dan_ky_II_2021_2022!$J$12:$J$283)</f>
        <v>40</v>
      </c>
      <c r="G39" s="94">
        <f>SUMIF(huong_dan_ky_II_2021_2022!$B$12:$B$283,'Tong hop'!B39,huong_dan_ky_II_2021_2022!$L$12:$L$283)</f>
        <v>2000000</v>
      </c>
      <c r="H39" s="6"/>
      <c r="I39" s="2" t="s">
        <v>112</v>
      </c>
      <c r="J39" s="2" t="s">
        <v>94</v>
      </c>
      <c r="K39" s="2">
        <v>5</v>
      </c>
    </row>
    <row r="40" spans="1:11" ht="29.1" customHeight="1">
      <c r="A40" s="5">
        <f t="shared" si="0"/>
        <v>29</v>
      </c>
      <c r="B40" s="5" t="s">
        <v>300</v>
      </c>
      <c r="C40" s="103" t="s">
        <v>49</v>
      </c>
      <c r="D40" s="104" t="s">
        <v>778</v>
      </c>
      <c r="E40" s="93">
        <f>SUMIF(huong_dan_ky_II_2021_2022!$B$12:$B$283,'Tong hop'!B40,huong_dan_ky_II_2021_2022!$I$12:$I$283)</f>
        <v>1</v>
      </c>
      <c r="F40" s="5">
        <f>SUMIF(huong_dan_ky_II_2021_2022!$B$12:$B$283,'Tong hop'!B40,huong_dan_ky_II_2021_2022!$J$12:$J$283)</f>
        <v>40</v>
      </c>
      <c r="G40" s="94">
        <f>SUMIF(huong_dan_ky_II_2021_2022!$B$12:$B$283,'Tong hop'!B40,huong_dan_ky_II_2021_2022!$L$12:$L$283)</f>
        <v>2000000</v>
      </c>
      <c r="H40" s="6"/>
      <c r="I40" s="2" t="s">
        <v>112</v>
      </c>
      <c r="J40" s="2" t="s">
        <v>94</v>
      </c>
      <c r="K40" s="2">
        <v>5</v>
      </c>
    </row>
    <row r="41" spans="1:11" ht="29.1" customHeight="1">
      <c r="A41" s="5">
        <f t="shared" si="0"/>
        <v>30</v>
      </c>
      <c r="B41" s="5" t="s">
        <v>302</v>
      </c>
      <c r="C41" s="103" t="s">
        <v>234</v>
      </c>
      <c r="D41" s="104" t="s">
        <v>246</v>
      </c>
      <c r="E41" s="93">
        <f>SUMIF(huong_dan_ky_II_2021_2022!$B$12:$B$283,'Tong hop'!B41,huong_dan_ky_II_2021_2022!$I$12:$I$283)</f>
        <v>1</v>
      </c>
      <c r="F41" s="5">
        <f>SUMIF(huong_dan_ky_II_2021_2022!$B$12:$B$283,'Tong hop'!B41,huong_dan_ky_II_2021_2022!$J$12:$J$283)</f>
        <v>15</v>
      </c>
      <c r="G41" s="94">
        <f>SUMIF(huong_dan_ky_II_2021_2022!$B$12:$B$283,'Tong hop'!B41,huong_dan_ky_II_2021_2022!$L$12:$L$283)</f>
        <v>1000000</v>
      </c>
      <c r="H41" s="6"/>
      <c r="I41" s="2" t="s">
        <v>112</v>
      </c>
      <c r="J41" s="2" t="s">
        <v>94</v>
      </c>
      <c r="K41" s="2">
        <v>5</v>
      </c>
    </row>
    <row r="42" spans="1:11" ht="29.1" customHeight="1">
      <c r="A42" s="5">
        <f t="shared" si="0"/>
        <v>31</v>
      </c>
      <c r="B42" s="5" t="s">
        <v>303</v>
      </c>
      <c r="C42" s="103" t="s">
        <v>779</v>
      </c>
      <c r="D42" s="104" t="s">
        <v>780</v>
      </c>
      <c r="E42" s="93">
        <f>SUMIF(huong_dan_ky_II_2021_2022!$B$12:$B$283,'Tong hop'!B42,huong_dan_ky_II_2021_2022!$I$12:$I$283)</f>
        <v>2</v>
      </c>
      <c r="F42" s="5">
        <f>SUMIF(huong_dan_ky_II_2021_2022!$B$12:$B$283,'Tong hop'!B42,huong_dan_ky_II_2021_2022!$J$12:$J$283)</f>
        <v>80</v>
      </c>
      <c r="G42" s="94">
        <f>SUMIF(huong_dan_ky_II_2021_2022!$B$12:$B$283,'Tong hop'!B42,huong_dan_ky_II_2021_2022!$L$12:$L$283)</f>
        <v>4000000</v>
      </c>
      <c r="H42" s="6"/>
      <c r="I42" s="2" t="s">
        <v>112</v>
      </c>
      <c r="J42" s="2" t="s">
        <v>94</v>
      </c>
      <c r="K42" s="2">
        <v>5</v>
      </c>
    </row>
    <row r="43" spans="1:11" ht="29.1" customHeight="1">
      <c r="A43" s="5">
        <f t="shared" si="0"/>
        <v>32</v>
      </c>
      <c r="B43" s="5" t="s">
        <v>305</v>
      </c>
      <c r="C43" s="103" t="s">
        <v>781</v>
      </c>
      <c r="D43" s="104" t="s">
        <v>782</v>
      </c>
      <c r="E43" s="93">
        <f>SUMIF(huong_dan_ky_II_2021_2022!$B$12:$B$283,'Tong hop'!B43,huong_dan_ky_II_2021_2022!$I$12:$I$283)</f>
        <v>3</v>
      </c>
      <c r="F43" s="5">
        <f>SUMIF(huong_dan_ky_II_2021_2022!$B$12:$B$283,'Tong hop'!B43,huong_dan_ky_II_2021_2022!$J$12:$J$283)</f>
        <v>120</v>
      </c>
      <c r="G43" s="94">
        <f>SUMIF(huong_dan_ky_II_2021_2022!$B$12:$B$283,'Tong hop'!B43,huong_dan_ky_II_2021_2022!$L$12:$L$283)</f>
        <v>6000000</v>
      </c>
      <c r="H43" s="6"/>
      <c r="I43" s="2" t="s">
        <v>112</v>
      </c>
      <c r="J43" s="2" t="s">
        <v>94</v>
      </c>
      <c r="K43" s="2">
        <v>5</v>
      </c>
    </row>
    <row r="44" spans="1:11" ht="29.1" customHeight="1">
      <c r="A44" s="5">
        <f t="shared" si="0"/>
        <v>33</v>
      </c>
      <c r="B44" s="5" t="s">
        <v>308</v>
      </c>
      <c r="C44" s="103" t="s">
        <v>783</v>
      </c>
      <c r="D44" s="104" t="s">
        <v>784</v>
      </c>
      <c r="E44" s="93">
        <f>SUMIF(huong_dan_ky_II_2021_2022!$B$12:$B$283,'Tong hop'!B44,huong_dan_ky_II_2021_2022!$I$12:$I$283)</f>
        <v>1</v>
      </c>
      <c r="F44" s="5">
        <f>SUMIF(huong_dan_ky_II_2021_2022!$B$12:$B$283,'Tong hop'!B44,huong_dan_ky_II_2021_2022!$J$12:$J$283)</f>
        <v>40</v>
      </c>
      <c r="G44" s="94">
        <f>SUMIF(huong_dan_ky_II_2021_2022!$B$12:$B$283,'Tong hop'!B44,huong_dan_ky_II_2021_2022!$L$12:$L$283)</f>
        <v>2000000</v>
      </c>
      <c r="H44" s="6"/>
      <c r="I44" s="2" t="s">
        <v>112</v>
      </c>
      <c r="J44" s="2" t="s">
        <v>94</v>
      </c>
      <c r="K44" s="2">
        <v>5</v>
      </c>
    </row>
    <row r="45" spans="1:11" ht="29.1" customHeight="1">
      <c r="A45" s="5">
        <f t="shared" si="0"/>
        <v>34</v>
      </c>
      <c r="B45" s="5" t="s">
        <v>194</v>
      </c>
      <c r="C45" s="103" t="s">
        <v>226</v>
      </c>
      <c r="D45" s="104" t="s">
        <v>227</v>
      </c>
      <c r="E45" s="93">
        <f>SUMIF(huong_dan_ky_II_2021_2022!$B$12:$B$283,'Tong hop'!B45,huong_dan_ky_II_2021_2022!$I$12:$I$283)</f>
        <v>6</v>
      </c>
      <c r="F45" s="5">
        <f>SUMIF(huong_dan_ky_II_2021_2022!$B$12:$B$283,'Tong hop'!B45,huong_dan_ky_II_2021_2022!$J$12:$J$283)</f>
        <v>240</v>
      </c>
      <c r="G45" s="94">
        <f>SUMIF(huong_dan_ky_II_2021_2022!$B$12:$B$283,'Tong hop'!B45,huong_dan_ky_II_2021_2022!$L$12:$L$283)</f>
        <v>12000000</v>
      </c>
      <c r="H45" s="6"/>
      <c r="I45" s="2" t="s">
        <v>112</v>
      </c>
      <c r="J45" s="2" t="s">
        <v>94</v>
      </c>
      <c r="K45" s="2">
        <v>5</v>
      </c>
    </row>
    <row r="46" spans="1:11" ht="29.1" customHeight="1">
      <c r="A46" s="5">
        <f t="shared" si="0"/>
        <v>35</v>
      </c>
      <c r="B46" s="5" t="s">
        <v>310</v>
      </c>
      <c r="C46" s="103" t="s">
        <v>106</v>
      </c>
      <c r="D46" s="104" t="s">
        <v>785</v>
      </c>
      <c r="E46" s="93">
        <f>SUMIF(huong_dan_ky_II_2021_2022!$B$12:$B$283,'Tong hop'!B46,huong_dan_ky_II_2021_2022!$I$12:$I$283)</f>
        <v>1</v>
      </c>
      <c r="F46" s="5">
        <f>SUMIF(huong_dan_ky_II_2021_2022!$B$12:$B$283,'Tong hop'!B46,huong_dan_ky_II_2021_2022!$J$12:$J$283)</f>
        <v>40</v>
      </c>
      <c r="G46" s="94">
        <f>SUMIF(huong_dan_ky_II_2021_2022!$B$12:$B$283,'Tong hop'!B46,huong_dan_ky_II_2021_2022!$L$12:$L$283)</f>
        <v>2000000</v>
      </c>
      <c r="H46" s="6"/>
      <c r="I46" s="2" t="s">
        <v>112</v>
      </c>
      <c r="J46" s="2" t="s">
        <v>94</v>
      </c>
      <c r="K46" s="2">
        <v>5</v>
      </c>
    </row>
    <row r="47" spans="1:11" ht="29.1" customHeight="1">
      <c r="A47" s="5">
        <f t="shared" si="0"/>
        <v>36</v>
      </c>
      <c r="B47" s="5" t="s">
        <v>311</v>
      </c>
      <c r="C47" s="103" t="s">
        <v>30</v>
      </c>
      <c r="D47" s="104" t="s">
        <v>786</v>
      </c>
      <c r="E47" s="93">
        <f>SUMIF(huong_dan_ky_II_2021_2022!$B$12:$B$283,'Tong hop'!B47,huong_dan_ky_II_2021_2022!$I$12:$I$283)</f>
        <v>1</v>
      </c>
      <c r="F47" s="5">
        <f>SUMIF(huong_dan_ky_II_2021_2022!$B$12:$B$283,'Tong hop'!B47,huong_dan_ky_II_2021_2022!$J$12:$J$283)</f>
        <v>20</v>
      </c>
      <c r="G47" s="94">
        <f>SUMIF(huong_dan_ky_II_2021_2022!$B$12:$B$283,'Tong hop'!B47,huong_dan_ky_II_2021_2022!$L$12:$L$283)</f>
        <v>1000000</v>
      </c>
      <c r="H47" s="6"/>
      <c r="I47" s="2" t="s">
        <v>112</v>
      </c>
      <c r="J47" s="2" t="s">
        <v>94</v>
      </c>
      <c r="K47" s="2">
        <v>5</v>
      </c>
    </row>
    <row r="48" spans="1:11" ht="29.1" customHeight="1">
      <c r="A48" s="5">
        <f t="shared" si="0"/>
        <v>37</v>
      </c>
      <c r="B48" s="5" t="s">
        <v>312</v>
      </c>
      <c r="C48" s="103" t="s">
        <v>787</v>
      </c>
      <c r="D48" s="104" t="s">
        <v>788</v>
      </c>
      <c r="E48" s="93">
        <f>SUMIF(huong_dan_ky_II_2021_2022!$B$12:$B$283,'Tong hop'!B48,huong_dan_ky_II_2021_2022!$I$12:$I$283)</f>
        <v>6</v>
      </c>
      <c r="F48" s="5">
        <f>SUMIF(huong_dan_ky_II_2021_2022!$B$12:$B$283,'Tong hop'!B48,huong_dan_ky_II_2021_2022!$J$12:$J$283)</f>
        <v>240</v>
      </c>
      <c r="G48" s="94">
        <f>SUMIF(huong_dan_ky_II_2021_2022!$B$12:$B$283,'Tong hop'!B48,huong_dan_ky_II_2021_2022!$L$12:$L$283)</f>
        <v>12000000</v>
      </c>
      <c r="H48" s="6"/>
      <c r="I48" s="2" t="s">
        <v>117</v>
      </c>
      <c r="J48" s="2" t="s">
        <v>94</v>
      </c>
      <c r="K48" s="2">
        <v>5</v>
      </c>
    </row>
    <row r="49" spans="1:11" ht="29.1" customHeight="1">
      <c r="A49" s="5">
        <f t="shared" si="0"/>
        <v>38</v>
      </c>
      <c r="B49" s="5" t="s">
        <v>314</v>
      </c>
      <c r="C49" s="103" t="s">
        <v>30</v>
      </c>
      <c r="D49" s="104" t="s">
        <v>109</v>
      </c>
      <c r="E49" s="93">
        <f>SUMIF(huong_dan_ky_II_2021_2022!$B$12:$B$283,'Tong hop'!B49,huong_dan_ky_II_2021_2022!$I$12:$I$283)</f>
        <v>3</v>
      </c>
      <c r="F49" s="5">
        <f>SUMIF(huong_dan_ky_II_2021_2022!$B$12:$B$283,'Tong hop'!B49,huong_dan_ky_II_2021_2022!$J$12:$J$283)</f>
        <v>120</v>
      </c>
      <c r="G49" s="94">
        <f>SUMIF(huong_dan_ky_II_2021_2022!$B$12:$B$283,'Tong hop'!B49,huong_dan_ky_II_2021_2022!$L$12:$L$283)</f>
        <v>6000000</v>
      </c>
      <c r="H49" s="6"/>
      <c r="I49" s="2" t="s">
        <v>117</v>
      </c>
      <c r="J49" s="2" t="s">
        <v>94</v>
      </c>
      <c r="K49" s="2">
        <v>5</v>
      </c>
    </row>
    <row r="50" spans="1:11" ht="29.1" customHeight="1">
      <c r="A50" s="5">
        <f t="shared" si="0"/>
        <v>39</v>
      </c>
      <c r="B50" s="5" t="s">
        <v>316</v>
      </c>
      <c r="C50" s="103" t="s">
        <v>30</v>
      </c>
      <c r="D50" s="104" t="s">
        <v>146</v>
      </c>
      <c r="E50" s="93">
        <f>SUMIF(huong_dan_ky_II_2021_2022!$B$12:$B$283,'Tong hop'!B50,huong_dan_ky_II_2021_2022!$I$12:$I$283)</f>
        <v>2</v>
      </c>
      <c r="F50" s="5">
        <f>SUMIF(huong_dan_ky_II_2021_2022!$B$12:$B$283,'Tong hop'!B50,huong_dan_ky_II_2021_2022!$J$12:$J$283)</f>
        <v>80</v>
      </c>
      <c r="G50" s="94">
        <f>SUMIF(huong_dan_ky_II_2021_2022!$B$12:$B$283,'Tong hop'!B50,huong_dan_ky_II_2021_2022!$L$12:$L$283)</f>
        <v>4000000</v>
      </c>
      <c r="H50" s="6"/>
      <c r="I50" s="2" t="s">
        <v>120</v>
      </c>
      <c r="J50" s="2" t="s">
        <v>94</v>
      </c>
      <c r="K50" s="2">
        <v>5</v>
      </c>
    </row>
    <row r="51" spans="1:11" ht="29.1" customHeight="1">
      <c r="A51" s="5">
        <f t="shared" si="0"/>
        <v>40</v>
      </c>
      <c r="B51" s="5" t="s">
        <v>101</v>
      </c>
      <c r="C51" s="103" t="s">
        <v>51</v>
      </c>
      <c r="D51" s="104" t="s">
        <v>2</v>
      </c>
      <c r="E51" s="93">
        <f>SUMIF(huong_dan_ky_II_2021_2022!$B$12:$B$283,'Tong hop'!B51,huong_dan_ky_II_2021_2022!$I$12:$I$283)</f>
        <v>4</v>
      </c>
      <c r="F51" s="5">
        <f>SUMIF(huong_dan_ky_II_2021_2022!$B$12:$B$283,'Tong hop'!B51,huong_dan_ky_II_2021_2022!$J$12:$J$283)</f>
        <v>160</v>
      </c>
      <c r="G51" s="94">
        <f>SUMIF(huong_dan_ky_II_2021_2022!$B$12:$B$283,'Tong hop'!B51,huong_dan_ky_II_2021_2022!$L$12:$L$283)</f>
        <v>8000000</v>
      </c>
      <c r="H51" s="6"/>
      <c r="I51" s="2" t="s">
        <v>120</v>
      </c>
      <c r="J51" s="2" t="s">
        <v>94</v>
      </c>
      <c r="K51" s="2">
        <v>5</v>
      </c>
    </row>
    <row r="52" spans="1:11" ht="29.1" customHeight="1">
      <c r="A52" s="5">
        <f t="shared" si="0"/>
        <v>41</v>
      </c>
      <c r="B52" s="5" t="s">
        <v>318</v>
      </c>
      <c r="C52" s="103" t="s">
        <v>789</v>
      </c>
      <c r="D52" s="104" t="s">
        <v>790</v>
      </c>
      <c r="E52" s="93">
        <f>SUMIF(huong_dan_ky_II_2021_2022!$B$12:$B$283,'Tong hop'!B52,huong_dan_ky_II_2021_2022!$I$12:$I$283)</f>
        <v>2</v>
      </c>
      <c r="F52" s="5">
        <f>SUMIF(huong_dan_ky_II_2021_2022!$B$12:$B$283,'Tong hop'!B52,huong_dan_ky_II_2021_2022!$J$12:$J$283)</f>
        <v>80</v>
      </c>
      <c r="G52" s="94">
        <f>SUMIF(huong_dan_ky_II_2021_2022!$B$12:$B$283,'Tong hop'!B52,huong_dan_ky_II_2021_2022!$L$12:$L$283)</f>
        <v>4000000</v>
      </c>
      <c r="H52" s="6"/>
      <c r="I52" s="2" t="s">
        <v>128</v>
      </c>
      <c r="J52" s="2" t="s">
        <v>94</v>
      </c>
      <c r="K52" s="2">
        <v>5</v>
      </c>
    </row>
    <row r="53" spans="1:11" ht="29.1" customHeight="1">
      <c r="A53" s="5">
        <f t="shared" si="0"/>
        <v>42</v>
      </c>
      <c r="B53" s="5" t="s">
        <v>122</v>
      </c>
      <c r="C53" s="103" t="s">
        <v>124</v>
      </c>
      <c r="D53" s="104" t="s">
        <v>125</v>
      </c>
      <c r="E53" s="93">
        <f>SUMIF(huong_dan_ky_II_2021_2022!$B$12:$B$283,'Tong hop'!B53,huong_dan_ky_II_2021_2022!$I$12:$I$283)</f>
        <v>2</v>
      </c>
      <c r="F53" s="5">
        <f>SUMIF(huong_dan_ky_II_2021_2022!$B$12:$B$283,'Tong hop'!B53,huong_dan_ky_II_2021_2022!$J$12:$J$283)</f>
        <v>80</v>
      </c>
      <c r="G53" s="94">
        <f>SUMIF(huong_dan_ky_II_2021_2022!$B$12:$B$283,'Tong hop'!B53,huong_dan_ky_II_2021_2022!$L$12:$L$283)</f>
        <v>4000000</v>
      </c>
      <c r="H53" s="6"/>
      <c r="I53" s="2" t="s">
        <v>128</v>
      </c>
      <c r="J53" s="2" t="s">
        <v>94</v>
      </c>
      <c r="K53" s="2">
        <v>5</v>
      </c>
    </row>
    <row r="54" spans="1:11" ht="29.1" customHeight="1">
      <c r="A54" s="5">
        <f t="shared" si="0"/>
        <v>43</v>
      </c>
      <c r="B54" s="5" t="s">
        <v>132</v>
      </c>
      <c r="C54" s="103" t="s">
        <v>144</v>
      </c>
      <c r="D54" s="104" t="s">
        <v>83</v>
      </c>
      <c r="E54" s="93">
        <f>SUMIF(huong_dan_ky_II_2021_2022!$B$12:$B$283,'Tong hop'!B54,huong_dan_ky_II_2021_2022!$I$12:$I$283)</f>
        <v>5</v>
      </c>
      <c r="F54" s="5">
        <f>SUMIF(huong_dan_ky_II_2021_2022!$B$12:$B$283,'Tong hop'!B54,huong_dan_ky_II_2021_2022!$J$12:$J$283)</f>
        <v>200</v>
      </c>
      <c r="G54" s="94">
        <f>SUMIF(huong_dan_ky_II_2021_2022!$B$12:$B$283,'Tong hop'!B54,huong_dan_ky_II_2021_2022!$L$12:$L$283)</f>
        <v>10000000</v>
      </c>
      <c r="H54" s="6"/>
      <c r="I54" s="2" t="s">
        <v>164</v>
      </c>
      <c r="J54" s="2" t="s">
        <v>94</v>
      </c>
      <c r="K54" s="2">
        <v>5</v>
      </c>
    </row>
    <row r="55" spans="1:11" ht="29.1" customHeight="1">
      <c r="A55" s="5">
        <f t="shared" si="0"/>
        <v>44</v>
      </c>
      <c r="B55" s="5" t="s">
        <v>100</v>
      </c>
      <c r="C55" s="103" t="s">
        <v>0</v>
      </c>
      <c r="D55" s="104" t="s">
        <v>1</v>
      </c>
      <c r="E55" s="93">
        <f>SUMIF(huong_dan_ky_II_2021_2022!$B$12:$B$283,'Tong hop'!B55,huong_dan_ky_II_2021_2022!$I$12:$I$283)</f>
        <v>3</v>
      </c>
      <c r="F55" s="5">
        <f>SUMIF(huong_dan_ky_II_2021_2022!$B$12:$B$283,'Tong hop'!B55,huong_dan_ky_II_2021_2022!$J$12:$J$283)</f>
        <v>120</v>
      </c>
      <c r="G55" s="94">
        <f>SUMIF(huong_dan_ky_II_2021_2022!$B$12:$B$283,'Tong hop'!B55,huong_dan_ky_II_2021_2022!$L$12:$L$283)</f>
        <v>6000000</v>
      </c>
      <c r="H55" s="6"/>
      <c r="I55" s="2" t="s">
        <v>119</v>
      </c>
      <c r="J55" s="2" t="s">
        <v>94</v>
      </c>
      <c r="K55" s="2">
        <v>5</v>
      </c>
    </row>
    <row r="56" spans="1:11" ht="29.1" customHeight="1">
      <c r="A56" s="5">
        <f t="shared" si="0"/>
        <v>45</v>
      </c>
      <c r="B56" s="5" t="s">
        <v>319</v>
      </c>
      <c r="C56" s="103" t="s">
        <v>791</v>
      </c>
      <c r="D56" s="104" t="s">
        <v>792</v>
      </c>
      <c r="E56" s="93">
        <f>SUMIF(huong_dan_ky_II_2021_2022!$B$12:$B$283,'Tong hop'!B56,huong_dan_ky_II_2021_2022!$I$12:$I$283)</f>
        <v>1</v>
      </c>
      <c r="F56" s="5">
        <f>SUMIF(huong_dan_ky_II_2021_2022!$B$12:$B$283,'Tong hop'!B56,huong_dan_ky_II_2021_2022!$J$12:$J$283)</f>
        <v>40</v>
      </c>
      <c r="G56" s="94">
        <f>SUMIF(huong_dan_ky_II_2021_2022!$B$12:$B$283,'Tong hop'!B56,huong_dan_ky_II_2021_2022!$L$12:$L$283)</f>
        <v>2000000</v>
      </c>
      <c r="H56" s="6"/>
      <c r="I56" s="2" t="s">
        <v>119</v>
      </c>
      <c r="J56" s="2" t="s">
        <v>94</v>
      </c>
      <c r="K56" s="2">
        <v>5</v>
      </c>
    </row>
    <row r="57" spans="1:11" ht="29.1" customHeight="1">
      <c r="A57" s="5">
        <f t="shared" si="0"/>
        <v>46</v>
      </c>
      <c r="B57" s="5" t="s">
        <v>321</v>
      </c>
      <c r="C57" s="103" t="s">
        <v>793</v>
      </c>
      <c r="D57" s="104" t="s">
        <v>794</v>
      </c>
      <c r="E57" s="93">
        <f>SUMIF(huong_dan_ky_II_2021_2022!$B$12:$B$283,'Tong hop'!B57,huong_dan_ky_II_2021_2022!$I$12:$I$283)</f>
        <v>1</v>
      </c>
      <c r="F57" s="5">
        <f>SUMIF(huong_dan_ky_II_2021_2022!$B$12:$B$283,'Tong hop'!B57,huong_dan_ky_II_2021_2022!$J$12:$J$283)</f>
        <v>14</v>
      </c>
      <c r="G57" s="94">
        <f>SUMIF(huong_dan_ky_II_2021_2022!$B$12:$B$283,'Tong hop'!B57,huong_dan_ky_II_2021_2022!$L$12:$L$283)</f>
        <v>650000</v>
      </c>
      <c r="H57" s="6"/>
      <c r="I57" s="2" t="s">
        <v>115</v>
      </c>
      <c r="J57" s="2" t="s">
        <v>96</v>
      </c>
      <c r="K57" s="2">
        <v>8</v>
      </c>
    </row>
    <row r="58" spans="1:11" ht="29.1" customHeight="1">
      <c r="A58" s="5">
        <f t="shared" si="0"/>
        <v>47</v>
      </c>
      <c r="B58" s="5" t="s">
        <v>322</v>
      </c>
      <c r="C58" s="103" t="s">
        <v>795</v>
      </c>
      <c r="D58" s="104" t="s">
        <v>796</v>
      </c>
      <c r="E58" s="93">
        <f>SUMIF(huong_dan_ky_II_2021_2022!$B$12:$B$283,'Tong hop'!B58,huong_dan_ky_II_2021_2022!$I$12:$I$283)</f>
        <v>2</v>
      </c>
      <c r="F58" s="5">
        <f>SUMIF(huong_dan_ky_II_2021_2022!$B$12:$B$283,'Tong hop'!B58,huong_dan_ky_II_2021_2022!$J$12:$J$283)</f>
        <v>28</v>
      </c>
      <c r="G58" s="94">
        <f>SUMIF(huong_dan_ky_II_2021_2022!$B$12:$B$283,'Tong hop'!B58,huong_dan_ky_II_2021_2022!$L$12:$L$283)</f>
        <v>1300000</v>
      </c>
      <c r="H58" s="6"/>
      <c r="I58" s="2" t="s">
        <v>115</v>
      </c>
      <c r="J58" s="2" t="s">
        <v>96</v>
      </c>
      <c r="K58" s="2">
        <v>8</v>
      </c>
    </row>
    <row r="59" spans="1:11" ht="29.1" customHeight="1">
      <c r="A59" s="5">
        <f t="shared" si="0"/>
        <v>48</v>
      </c>
      <c r="B59" s="5" t="s">
        <v>324</v>
      </c>
      <c r="C59" s="103" t="s">
        <v>797</v>
      </c>
      <c r="D59" s="104" t="s">
        <v>798</v>
      </c>
      <c r="E59" s="93">
        <f>SUMIF(huong_dan_ky_II_2021_2022!$B$12:$B$283,'Tong hop'!B59,huong_dan_ky_II_2021_2022!$I$12:$I$283)</f>
        <v>6</v>
      </c>
      <c r="F59" s="5">
        <f>SUMIF(huong_dan_ky_II_2021_2022!$B$12:$B$283,'Tong hop'!B59,huong_dan_ky_II_2021_2022!$J$12:$J$283)</f>
        <v>84</v>
      </c>
      <c r="G59" s="94">
        <f>SUMIF(huong_dan_ky_II_2021_2022!$B$12:$B$283,'Tong hop'!B59,huong_dan_ky_II_2021_2022!$L$12:$L$283)</f>
        <v>3900000</v>
      </c>
      <c r="H59" s="6"/>
      <c r="I59" s="2" t="s">
        <v>115</v>
      </c>
      <c r="J59" s="2" t="s">
        <v>96</v>
      </c>
      <c r="K59" s="2">
        <v>8</v>
      </c>
    </row>
    <row r="60" spans="1:11" ht="29.1" customHeight="1">
      <c r="A60" s="5">
        <f t="shared" si="0"/>
        <v>49</v>
      </c>
      <c r="B60" s="5" t="s">
        <v>190</v>
      </c>
      <c r="C60" s="103" t="s">
        <v>219</v>
      </c>
      <c r="D60" s="104" t="s">
        <v>220</v>
      </c>
      <c r="E60" s="93">
        <f>SUMIF(huong_dan_ky_II_2021_2022!$B$12:$B$283,'Tong hop'!B60,huong_dan_ky_II_2021_2022!$I$12:$I$283)</f>
        <v>3</v>
      </c>
      <c r="F60" s="5">
        <f>SUMIF(huong_dan_ky_II_2021_2022!$B$12:$B$283,'Tong hop'!B60,huong_dan_ky_II_2021_2022!$J$12:$J$283)</f>
        <v>42</v>
      </c>
      <c r="G60" s="94">
        <f>SUMIF(huong_dan_ky_II_2021_2022!$B$12:$B$283,'Tong hop'!B60,huong_dan_ky_II_2021_2022!$L$12:$L$283)</f>
        <v>1950000</v>
      </c>
      <c r="H60" s="6"/>
      <c r="I60" s="2" t="s">
        <v>259</v>
      </c>
      <c r="J60" s="2" t="s">
        <v>96</v>
      </c>
      <c r="K60" s="2">
        <v>8</v>
      </c>
    </row>
    <row r="61" spans="1:11" ht="29.1" customHeight="1">
      <c r="A61" s="5">
        <f t="shared" si="0"/>
        <v>50</v>
      </c>
      <c r="B61" s="5" t="s">
        <v>191</v>
      </c>
      <c r="C61" s="103" t="s">
        <v>221</v>
      </c>
      <c r="D61" s="104" t="s">
        <v>222</v>
      </c>
      <c r="E61" s="93">
        <f>SUMIF(huong_dan_ky_II_2021_2022!$B$12:$B$283,'Tong hop'!B61,huong_dan_ky_II_2021_2022!$I$12:$I$283)</f>
        <v>3</v>
      </c>
      <c r="F61" s="5">
        <f>SUMIF(huong_dan_ky_II_2021_2022!$B$12:$B$283,'Tong hop'!B61,huong_dan_ky_II_2021_2022!$J$12:$J$283)</f>
        <v>18</v>
      </c>
      <c r="G61" s="94">
        <f>SUMIF(huong_dan_ky_II_2021_2022!$B$12:$B$283,'Tong hop'!B61,huong_dan_ky_II_2021_2022!$L$12:$L$283)</f>
        <v>1200000</v>
      </c>
      <c r="H61" s="6"/>
      <c r="I61" s="2" t="s">
        <v>260</v>
      </c>
      <c r="J61" s="2" t="s">
        <v>96</v>
      </c>
      <c r="K61" s="2">
        <v>8</v>
      </c>
    </row>
    <row r="62" spans="1:11" ht="29.1" customHeight="1">
      <c r="A62" s="5">
        <f t="shared" si="0"/>
        <v>51</v>
      </c>
      <c r="B62" s="5" t="s">
        <v>205</v>
      </c>
      <c r="C62" s="103" t="s">
        <v>245</v>
      </c>
      <c r="D62" s="104" t="s">
        <v>246</v>
      </c>
      <c r="E62" s="93">
        <f>SUMIF(huong_dan_ky_II_2021_2022!$B$12:$B$283,'Tong hop'!B62,huong_dan_ky_II_2021_2022!$I$12:$I$283)</f>
        <v>3</v>
      </c>
      <c r="F62" s="5">
        <f>SUMIF(huong_dan_ky_II_2021_2022!$B$12:$B$283,'Tong hop'!B62,huong_dan_ky_II_2021_2022!$J$12:$J$283)</f>
        <v>18</v>
      </c>
      <c r="G62" s="94">
        <f>SUMIF(huong_dan_ky_II_2021_2022!$B$12:$B$283,'Tong hop'!B62,huong_dan_ky_II_2021_2022!$L$12:$L$283)</f>
        <v>1200000</v>
      </c>
      <c r="H62" s="6"/>
      <c r="I62" s="2" t="s">
        <v>262</v>
      </c>
      <c r="J62" s="2" t="s">
        <v>91</v>
      </c>
      <c r="K62" s="2">
        <v>9</v>
      </c>
    </row>
    <row r="63" spans="1:11" ht="29.1" customHeight="1">
      <c r="A63" s="5">
        <f t="shared" si="0"/>
        <v>52</v>
      </c>
      <c r="B63" s="5" t="s">
        <v>327</v>
      </c>
      <c r="C63" s="103" t="s">
        <v>799</v>
      </c>
      <c r="D63" s="104" t="s">
        <v>48</v>
      </c>
      <c r="E63" s="93">
        <f>SUMIF(huong_dan_ky_II_2021_2022!$B$12:$B$283,'Tong hop'!B63,huong_dan_ky_II_2021_2022!$I$12:$I$283)</f>
        <v>1</v>
      </c>
      <c r="F63" s="5">
        <f>SUMIF(huong_dan_ky_II_2021_2022!$B$12:$B$283,'Tong hop'!B63,huong_dan_ky_II_2021_2022!$J$12:$J$283)</f>
        <v>12</v>
      </c>
      <c r="G63" s="94">
        <f>SUMIF(huong_dan_ky_II_2021_2022!$B$12:$B$283,'Tong hop'!B63,huong_dan_ky_II_2021_2022!$L$12:$L$283)</f>
        <v>600000</v>
      </c>
      <c r="H63" s="6"/>
      <c r="I63" s="2" t="s">
        <v>262</v>
      </c>
      <c r="J63" s="2" t="s">
        <v>91</v>
      </c>
      <c r="K63" s="2">
        <v>9</v>
      </c>
    </row>
    <row r="64" spans="1:11" ht="29.1" customHeight="1">
      <c r="A64" s="5">
        <f t="shared" si="0"/>
        <v>53</v>
      </c>
      <c r="B64" s="5" t="s">
        <v>329</v>
      </c>
      <c r="C64" s="103" t="s">
        <v>800</v>
      </c>
      <c r="D64" s="104" t="s">
        <v>801</v>
      </c>
      <c r="E64" s="93">
        <f>SUMIF(huong_dan_ky_II_2021_2022!$B$12:$B$283,'Tong hop'!B64,huong_dan_ky_II_2021_2022!$I$12:$I$283)</f>
        <v>1</v>
      </c>
      <c r="F64" s="5">
        <f>SUMIF(huong_dan_ky_II_2021_2022!$B$12:$B$283,'Tong hop'!B64,huong_dan_ky_II_2021_2022!$J$12:$J$283)</f>
        <v>10</v>
      </c>
      <c r="G64" s="94">
        <f>SUMIF(huong_dan_ky_II_2021_2022!$B$12:$B$283,'Tong hop'!B64,huong_dan_ky_II_2021_2022!$L$12:$L$283)</f>
        <v>500000</v>
      </c>
      <c r="H64" s="6"/>
      <c r="I64" s="2" t="s">
        <v>127</v>
      </c>
      <c r="J64" s="2" t="s">
        <v>92</v>
      </c>
      <c r="K64" s="2">
        <v>11</v>
      </c>
    </row>
    <row r="65" spans="1:11" ht="29.1" customHeight="1">
      <c r="A65" s="5">
        <f t="shared" si="0"/>
        <v>54</v>
      </c>
      <c r="B65" s="5" t="s">
        <v>330</v>
      </c>
      <c r="C65" s="103" t="s">
        <v>802</v>
      </c>
      <c r="D65" s="104" t="s">
        <v>803</v>
      </c>
      <c r="E65" s="93">
        <f>SUMIF(huong_dan_ky_II_2021_2022!$B$12:$B$283,'Tong hop'!B65,huong_dan_ky_II_2021_2022!$I$12:$I$283)</f>
        <v>2</v>
      </c>
      <c r="F65" s="5">
        <f>SUMIF(huong_dan_ky_II_2021_2022!$B$12:$B$283,'Tong hop'!B65,huong_dan_ky_II_2021_2022!$J$12:$J$283)</f>
        <v>80</v>
      </c>
      <c r="G65" s="94">
        <f>SUMIF(huong_dan_ky_II_2021_2022!$B$12:$B$283,'Tong hop'!B65,huong_dan_ky_II_2021_2022!$L$12:$L$283)</f>
        <v>4000000</v>
      </c>
      <c r="H65" s="6"/>
      <c r="I65" s="2" t="s">
        <v>734</v>
      </c>
      <c r="J65" s="2" t="s">
        <v>92</v>
      </c>
      <c r="K65" s="2">
        <v>11</v>
      </c>
    </row>
    <row r="66" spans="1:11" ht="29.1" customHeight="1">
      <c r="A66" s="5">
        <f t="shared" si="0"/>
        <v>55</v>
      </c>
      <c r="B66" s="5" t="s">
        <v>331</v>
      </c>
      <c r="C66" s="103" t="s">
        <v>49</v>
      </c>
      <c r="D66" s="104" t="s">
        <v>761</v>
      </c>
      <c r="E66" s="93">
        <f>SUMIF(huong_dan_ky_II_2021_2022!$B$12:$B$283,'Tong hop'!B66,huong_dan_ky_II_2021_2022!$I$12:$I$283)</f>
        <v>5</v>
      </c>
      <c r="F66" s="5">
        <f>SUMIF(huong_dan_ky_II_2021_2022!$B$12:$B$283,'Tong hop'!B66,huong_dan_ky_II_2021_2022!$J$12:$J$283)</f>
        <v>200</v>
      </c>
      <c r="G66" s="94">
        <f>SUMIF(huong_dan_ky_II_2021_2022!$B$12:$B$283,'Tong hop'!B66,huong_dan_ky_II_2021_2022!$L$12:$L$283)</f>
        <v>10000000</v>
      </c>
      <c r="H66" s="6"/>
      <c r="I66" s="2" t="s">
        <v>735</v>
      </c>
      <c r="J66" s="2" t="s">
        <v>92</v>
      </c>
      <c r="K66" s="2">
        <v>11</v>
      </c>
    </row>
    <row r="67" spans="1:11" ht="29.1" customHeight="1">
      <c r="A67" s="5">
        <f t="shared" si="0"/>
        <v>56</v>
      </c>
      <c r="B67" s="5" t="s">
        <v>135</v>
      </c>
      <c r="C67" s="103" t="s">
        <v>152</v>
      </c>
      <c r="D67" s="104" t="s">
        <v>153</v>
      </c>
      <c r="E67" s="93">
        <f>SUMIF(huong_dan_ky_II_2021_2022!$B$12:$B$283,'Tong hop'!B67,huong_dan_ky_II_2021_2022!$I$12:$I$283)</f>
        <v>1</v>
      </c>
      <c r="F67" s="5">
        <f>SUMIF(huong_dan_ky_II_2021_2022!$B$12:$B$283,'Tong hop'!B67,huong_dan_ky_II_2021_2022!$J$12:$J$283)</f>
        <v>14</v>
      </c>
      <c r="G67" s="94">
        <f>SUMIF(huong_dan_ky_II_2021_2022!$B$12:$B$283,'Tong hop'!B67,huong_dan_ky_II_2021_2022!$L$12:$L$283)</f>
        <v>650000</v>
      </c>
      <c r="H67" s="6"/>
      <c r="I67" s="2" t="s">
        <v>114</v>
      </c>
      <c r="J67" s="2" t="s">
        <v>95</v>
      </c>
      <c r="K67" s="2">
        <v>12</v>
      </c>
    </row>
    <row r="68" spans="1:11" ht="29.1" customHeight="1">
      <c r="A68" s="5">
        <f t="shared" si="0"/>
        <v>57</v>
      </c>
      <c r="B68" s="5" t="s">
        <v>332</v>
      </c>
      <c r="C68" s="103" t="s">
        <v>804</v>
      </c>
      <c r="D68" s="104" t="s">
        <v>805</v>
      </c>
      <c r="E68" s="93">
        <f>SUMIF(huong_dan_ky_II_2021_2022!$B$12:$B$283,'Tong hop'!B68,huong_dan_ky_II_2021_2022!$I$12:$I$283)</f>
        <v>3</v>
      </c>
      <c r="F68" s="5">
        <f>SUMIF(huong_dan_ky_II_2021_2022!$B$12:$B$283,'Tong hop'!B68,huong_dan_ky_II_2021_2022!$J$12:$J$283)</f>
        <v>42</v>
      </c>
      <c r="G68" s="94">
        <f>SUMIF(huong_dan_ky_II_2021_2022!$B$12:$B$283,'Tong hop'!B68,huong_dan_ky_II_2021_2022!$L$12:$L$283)</f>
        <v>1950000</v>
      </c>
      <c r="H68" s="6"/>
      <c r="I68" s="2" t="s">
        <v>114</v>
      </c>
      <c r="J68" s="2" t="s">
        <v>95</v>
      </c>
      <c r="K68" s="2">
        <v>12</v>
      </c>
    </row>
    <row r="69" spans="1:11" ht="29.1" customHeight="1">
      <c r="A69" s="5">
        <f t="shared" si="0"/>
        <v>58</v>
      </c>
      <c r="B69" s="5" t="s">
        <v>333</v>
      </c>
      <c r="C69" s="103" t="s">
        <v>753</v>
      </c>
      <c r="D69" s="104" t="s">
        <v>806</v>
      </c>
      <c r="E69" s="93">
        <f>SUMIF(huong_dan_ky_II_2021_2022!$B$12:$B$283,'Tong hop'!B69,huong_dan_ky_II_2021_2022!$I$12:$I$283)</f>
        <v>3</v>
      </c>
      <c r="F69" s="5">
        <f>SUMIF(huong_dan_ky_II_2021_2022!$B$12:$B$283,'Tong hop'!B69,huong_dan_ky_II_2021_2022!$J$12:$J$283)</f>
        <v>26</v>
      </c>
      <c r="G69" s="94">
        <f>SUMIF(huong_dan_ky_II_2021_2022!$B$12:$B$283,'Tong hop'!B69,huong_dan_ky_II_2021_2022!$L$12:$L$283)</f>
        <v>1450000</v>
      </c>
      <c r="H69" s="6"/>
      <c r="I69" s="2" t="s">
        <v>114</v>
      </c>
      <c r="J69" s="2" t="s">
        <v>95</v>
      </c>
      <c r="K69" s="2">
        <v>12</v>
      </c>
    </row>
    <row r="70" spans="1:11" ht="29.1" customHeight="1">
      <c r="A70" s="5">
        <f t="shared" si="0"/>
        <v>59</v>
      </c>
      <c r="B70" s="5" t="s">
        <v>334</v>
      </c>
      <c r="C70" s="103" t="s">
        <v>807</v>
      </c>
      <c r="D70" s="104" t="s">
        <v>808</v>
      </c>
      <c r="E70" s="93">
        <f>SUMIF(huong_dan_ky_II_2021_2022!$B$12:$B$283,'Tong hop'!B70,huong_dan_ky_II_2021_2022!$I$12:$I$283)</f>
        <v>3</v>
      </c>
      <c r="F70" s="5">
        <f>SUMIF(huong_dan_ky_II_2021_2022!$B$12:$B$283,'Tong hop'!B70,huong_dan_ky_II_2021_2022!$J$12:$J$283)</f>
        <v>26</v>
      </c>
      <c r="G70" s="94">
        <f>SUMIF(huong_dan_ky_II_2021_2022!$B$12:$B$283,'Tong hop'!B70,huong_dan_ky_II_2021_2022!$L$12:$L$283)</f>
        <v>1450000</v>
      </c>
      <c r="H70" s="6"/>
      <c r="I70" s="2" t="s">
        <v>114</v>
      </c>
      <c r="J70" s="2" t="s">
        <v>95</v>
      </c>
      <c r="K70" s="2">
        <v>12</v>
      </c>
    </row>
    <row r="71" spans="1:11" ht="29.1" customHeight="1">
      <c r="A71" s="5">
        <f t="shared" si="0"/>
        <v>60</v>
      </c>
      <c r="B71" s="5" t="s">
        <v>336</v>
      </c>
      <c r="C71" s="103" t="s">
        <v>809</v>
      </c>
      <c r="D71" s="104" t="s">
        <v>228</v>
      </c>
      <c r="E71" s="93">
        <f>SUMIF(huong_dan_ky_II_2021_2022!$B$12:$B$283,'Tong hop'!B71,huong_dan_ky_II_2021_2022!$I$12:$I$283)</f>
        <v>1</v>
      </c>
      <c r="F71" s="5">
        <f>SUMIF(huong_dan_ky_II_2021_2022!$B$12:$B$283,'Tong hop'!B71,huong_dan_ky_II_2021_2022!$J$12:$J$283)</f>
        <v>14</v>
      </c>
      <c r="G71" s="94">
        <f>SUMIF(huong_dan_ky_II_2021_2022!$B$12:$B$283,'Tong hop'!B71,huong_dan_ky_II_2021_2022!$L$12:$L$283)</f>
        <v>650000</v>
      </c>
      <c r="H71" s="6"/>
      <c r="I71" s="2" t="s">
        <v>114</v>
      </c>
      <c r="J71" s="2" t="s">
        <v>95</v>
      </c>
      <c r="K71" s="2">
        <v>12</v>
      </c>
    </row>
    <row r="72" spans="1:11" ht="29.1" customHeight="1">
      <c r="A72" s="5">
        <f t="shared" si="0"/>
        <v>61</v>
      </c>
      <c r="B72" s="5" t="s">
        <v>337</v>
      </c>
      <c r="C72" s="103" t="s">
        <v>810</v>
      </c>
      <c r="D72" s="104" t="s">
        <v>811</v>
      </c>
      <c r="E72" s="93">
        <f>SUMIF(huong_dan_ky_II_2021_2022!$B$12:$B$283,'Tong hop'!B72,huong_dan_ky_II_2021_2022!$I$12:$I$283)</f>
        <v>1</v>
      </c>
      <c r="F72" s="5">
        <f>SUMIF(huong_dan_ky_II_2021_2022!$B$12:$B$283,'Tong hop'!B72,huong_dan_ky_II_2021_2022!$J$12:$J$283)</f>
        <v>14</v>
      </c>
      <c r="G72" s="94">
        <f>SUMIF(huong_dan_ky_II_2021_2022!$B$12:$B$283,'Tong hop'!B72,huong_dan_ky_II_2021_2022!$L$12:$L$283)</f>
        <v>650000</v>
      </c>
      <c r="H72" s="6"/>
      <c r="I72" s="2" t="s">
        <v>114</v>
      </c>
      <c r="J72" s="2" t="s">
        <v>95</v>
      </c>
      <c r="K72" s="2">
        <v>12</v>
      </c>
    </row>
    <row r="73" spans="1:11" ht="29.1" customHeight="1">
      <c r="A73" s="5">
        <f t="shared" si="0"/>
        <v>62</v>
      </c>
      <c r="B73" s="5" t="s">
        <v>338</v>
      </c>
      <c r="C73" s="103" t="s">
        <v>812</v>
      </c>
      <c r="D73" s="104" t="s">
        <v>149</v>
      </c>
      <c r="E73" s="93">
        <f>SUMIF(huong_dan_ky_II_2021_2022!$B$12:$B$283,'Tong hop'!B73,huong_dan_ky_II_2021_2022!$I$12:$I$283)</f>
        <v>1</v>
      </c>
      <c r="F73" s="5">
        <f>SUMIF(huong_dan_ky_II_2021_2022!$B$12:$B$283,'Tong hop'!B73,huong_dan_ky_II_2021_2022!$J$12:$J$283)</f>
        <v>14</v>
      </c>
      <c r="G73" s="94">
        <f>SUMIF(huong_dan_ky_II_2021_2022!$B$12:$B$283,'Tong hop'!B73,huong_dan_ky_II_2021_2022!$L$12:$L$283)</f>
        <v>650000</v>
      </c>
      <c r="H73" s="6"/>
      <c r="I73" s="2" t="s">
        <v>114</v>
      </c>
      <c r="J73" s="2" t="s">
        <v>95</v>
      </c>
      <c r="K73" s="2">
        <v>12</v>
      </c>
    </row>
    <row r="74" spans="1:11" ht="29.1" customHeight="1">
      <c r="A74" s="5">
        <f t="shared" si="0"/>
        <v>63</v>
      </c>
      <c r="B74" s="5" t="s">
        <v>339</v>
      </c>
      <c r="C74" s="103" t="s">
        <v>813</v>
      </c>
      <c r="D74" s="104" t="s">
        <v>229</v>
      </c>
      <c r="E74" s="93">
        <f>SUMIF(huong_dan_ky_II_2021_2022!$B$12:$B$283,'Tong hop'!B74,huong_dan_ky_II_2021_2022!$I$12:$I$283)</f>
        <v>1</v>
      </c>
      <c r="F74" s="5">
        <f>SUMIF(huong_dan_ky_II_2021_2022!$B$12:$B$283,'Tong hop'!B74,huong_dan_ky_II_2021_2022!$J$12:$J$283)</f>
        <v>14</v>
      </c>
      <c r="G74" s="94">
        <f>SUMIF(huong_dan_ky_II_2021_2022!$B$12:$B$283,'Tong hop'!B74,huong_dan_ky_II_2021_2022!$L$12:$L$283)</f>
        <v>650000</v>
      </c>
      <c r="H74" s="6"/>
      <c r="I74" s="2" t="s">
        <v>114</v>
      </c>
      <c r="J74" s="2" t="s">
        <v>95</v>
      </c>
      <c r="K74" s="2">
        <v>12</v>
      </c>
    </row>
    <row r="75" spans="1:11" ht="29.1" customHeight="1">
      <c r="A75" s="5">
        <f t="shared" si="0"/>
        <v>64</v>
      </c>
      <c r="B75" s="5" t="s">
        <v>340</v>
      </c>
      <c r="C75" s="103" t="s">
        <v>753</v>
      </c>
      <c r="D75" s="104" t="s">
        <v>814</v>
      </c>
      <c r="E75" s="93">
        <f>SUMIF(huong_dan_ky_II_2021_2022!$B$12:$B$283,'Tong hop'!B75,huong_dan_ky_II_2021_2022!$I$12:$I$283)</f>
        <v>2</v>
      </c>
      <c r="F75" s="5">
        <f>SUMIF(huong_dan_ky_II_2021_2022!$B$12:$B$283,'Tong hop'!B75,huong_dan_ky_II_2021_2022!$J$12:$J$283)</f>
        <v>28</v>
      </c>
      <c r="G75" s="94">
        <f>SUMIF(huong_dan_ky_II_2021_2022!$B$12:$B$283,'Tong hop'!B75,huong_dan_ky_II_2021_2022!$L$12:$L$283)</f>
        <v>1300000</v>
      </c>
      <c r="H75" s="6"/>
      <c r="I75" s="2" t="s">
        <v>114</v>
      </c>
      <c r="J75" s="2" t="s">
        <v>95</v>
      </c>
      <c r="K75" s="2">
        <v>12</v>
      </c>
    </row>
    <row r="76" spans="1:11" ht="29.1" customHeight="1">
      <c r="A76" s="5">
        <f t="shared" si="0"/>
        <v>65</v>
      </c>
      <c r="B76" s="5" t="s">
        <v>341</v>
      </c>
      <c r="C76" s="103" t="s">
        <v>152</v>
      </c>
      <c r="D76" s="104" t="s">
        <v>815</v>
      </c>
      <c r="E76" s="93">
        <f>SUMIF(huong_dan_ky_II_2021_2022!$B$12:$B$283,'Tong hop'!B76,huong_dan_ky_II_2021_2022!$I$12:$I$283)</f>
        <v>1</v>
      </c>
      <c r="F76" s="5">
        <f>SUMIF(huong_dan_ky_II_2021_2022!$B$12:$B$283,'Tong hop'!B76,huong_dan_ky_II_2021_2022!$J$12:$J$283)</f>
        <v>6</v>
      </c>
      <c r="G76" s="94">
        <f>SUMIF(huong_dan_ky_II_2021_2022!$B$12:$B$283,'Tong hop'!B76,huong_dan_ky_II_2021_2022!$L$12:$L$283)</f>
        <v>400000</v>
      </c>
      <c r="H76" s="6"/>
      <c r="I76" s="2" t="s">
        <v>114</v>
      </c>
      <c r="J76" s="2" t="s">
        <v>95</v>
      </c>
      <c r="K76" s="2">
        <v>12</v>
      </c>
    </row>
    <row r="77" spans="1:11" ht="29.1" customHeight="1">
      <c r="A77" s="5">
        <f t="shared" si="0"/>
        <v>66</v>
      </c>
      <c r="B77" s="5" t="s">
        <v>323</v>
      </c>
      <c r="C77" s="103" t="s">
        <v>816</v>
      </c>
      <c r="D77" s="104" t="s">
        <v>218</v>
      </c>
      <c r="E77" s="93">
        <f>SUMIF(huong_dan_ky_II_2021_2022!$B$12:$B$283,'Tong hop'!B77,huong_dan_ky_II_2021_2022!$I$12:$I$283)</f>
        <v>3</v>
      </c>
      <c r="F77" s="5">
        <f>SUMIF(huong_dan_ky_II_2021_2022!$B$12:$B$283,'Tong hop'!B77,huong_dan_ky_II_2021_2022!$J$12:$J$283)</f>
        <v>42</v>
      </c>
      <c r="G77" s="94">
        <f>SUMIF(huong_dan_ky_II_2021_2022!$B$12:$B$283,'Tong hop'!B77,huong_dan_ky_II_2021_2022!$L$12:$L$283)</f>
        <v>1950000</v>
      </c>
      <c r="H77" s="6"/>
      <c r="I77" s="2" t="s">
        <v>114</v>
      </c>
      <c r="J77" s="2" t="s">
        <v>95</v>
      </c>
      <c r="K77" s="2">
        <v>12</v>
      </c>
    </row>
    <row r="78" spans="1:11" ht="29.1" customHeight="1">
      <c r="A78" s="5">
        <f t="shared" ref="A78:A106" si="1">A77+1</f>
        <v>67</v>
      </c>
      <c r="B78" s="5" t="s">
        <v>342</v>
      </c>
      <c r="C78" s="103" t="s">
        <v>817</v>
      </c>
      <c r="D78" s="104" t="s">
        <v>818</v>
      </c>
      <c r="E78" s="93">
        <f>SUMIF(huong_dan_ky_II_2021_2022!$B$12:$B$283,'Tong hop'!B78,huong_dan_ky_II_2021_2022!$I$12:$I$283)</f>
        <v>1</v>
      </c>
      <c r="F78" s="5">
        <f>SUMIF(huong_dan_ky_II_2021_2022!$B$12:$B$283,'Tong hop'!B78,huong_dan_ky_II_2021_2022!$J$12:$J$283)</f>
        <v>14</v>
      </c>
      <c r="G78" s="94">
        <f>SUMIF(huong_dan_ky_II_2021_2022!$B$12:$B$283,'Tong hop'!B78,huong_dan_ky_II_2021_2022!$L$12:$L$283)</f>
        <v>650000</v>
      </c>
      <c r="H78" s="6"/>
      <c r="I78" s="2" t="s">
        <v>114</v>
      </c>
      <c r="J78" s="2" t="s">
        <v>95</v>
      </c>
      <c r="K78" s="2">
        <v>12</v>
      </c>
    </row>
    <row r="79" spans="1:11" ht="29.1" customHeight="1">
      <c r="A79" s="5">
        <f t="shared" si="1"/>
        <v>68</v>
      </c>
      <c r="B79" s="5" t="s">
        <v>199</v>
      </c>
      <c r="C79" s="103" t="s">
        <v>239</v>
      </c>
      <c r="D79" s="104" t="s">
        <v>46</v>
      </c>
      <c r="E79" s="93">
        <f>SUMIF(huong_dan_ky_II_2021_2022!$B$12:$B$283,'Tong hop'!B79,huong_dan_ky_II_2021_2022!$I$12:$I$283)</f>
        <v>2</v>
      </c>
      <c r="F79" s="5">
        <f>SUMIF(huong_dan_ky_II_2021_2022!$B$12:$B$283,'Tong hop'!B79,huong_dan_ky_II_2021_2022!$J$12:$J$283)</f>
        <v>26</v>
      </c>
      <c r="G79" s="94">
        <f>SUMIF(huong_dan_ky_II_2021_2022!$B$12:$B$283,'Tong hop'!B79,huong_dan_ky_II_2021_2022!$L$12:$L$283)</f>
        <v>1450000</v>
      </c>
      <c r="H79" s="6"/>
      <c r="I79" s="2" t="s">
        <v>114</v>
      </c>
      <c r="J79" s="2" t="s">
        <v>95</v>
      </c>
      <c r="K79" s="2">
        <v>12</v>
      </c>
    </row>
    <row r="80" spans="1:11" ht="29.1" customHeight="1">
      <c r="A80" s="5">
        <f t="shared" si="1"/>
        <v>69</v>
      </c>
      <c r="B80" s="5" t="s">
        <v>136</v>
      </c>
      <c r="C80" s="103" t="s">
        <v>107</v>
      </c>
      <c r="D80" s="104" t="s">
        <v>151</v>
      </c>
      <c r="E80" s="93">
        <f>SUMIF(huong_dan_ky_II_2021_2022!$B$12:$B$283,'Tong hop'!B80,huong_dan_ky_II_2021_2022!$I$12:$I$283)</f>
        <v>3</v>
      </c>
      <c r="F80" s="5">
        <f>SUMIF(huong_dan_ky_II_2021_2022!$B$12:$B$283,'Tong hop'!B80,huong_dan_ky_II_2021_2022!$J$12:$J$283)</f>
        <v>26</v>
      </c>
      <c r="G80" s="94">
        <f>SUMIF(huong_dan_ky_II_2021_2022!$B$12:$B$283,'Tong hop'!B80,huong_dan_ky_II_2021_2022!$L$12:$L$283)</f>
        <v>1450000</v>
      </c>
      <c r="H80" s="6"/>
      <c r="I80" s="2" t="s">
        <v>114</v>
      </c>
      <c r="J80" s="2" t="s">
        <v>95</v>
      </c>
      <c r="K80" s="2">
        <v>12</v>
      </c>
    </row>
    <row r="81" spans="1:11" ht="29.1" customHeight="1">
      <c r="A81" s="5">
        <f t="shared" si="1"/>
        <v>70</v>
      </c>
      <c r="B81" s="5" t="s">
        <v>343</v>
      </c>
      <c r="C81" s="103" t="s">
        <v>110</v>
      </c>
      <c r="D81" s="104" t="s">
        <v>108</v>
      </c>
      <c r="E81" s="93">
        <f>SUMIF(huong_dan_ky_II_2021_2022!$B$12:$B$283,'Tong hop'!B81,huong_dan_ky_II_2021_2022!$I$12:$I$283)</f>
        <v>7</v>
      </c>
      <c r="F81" s="5">
        <f>SUMIF(huong_dan_ky_II_2021_2022!$B$12:$B$283,'Tong hop'!B81,huong_dan_ky_II_2021_2022!$J$12:$J$283)</f>
        <v>98</v>
      </c>
      <c r="G81" s="94">
        <f>SUMIF(huong_dan_ky_II_2021_2022!$B$12:$B$283,'Tong hop'!B81,huong_dan_ky_II_2021_2022!$L$12:$L$283)</f>
        <v>4550000</v>
      </c>
      <c r="H81" s="6"/>
      <c r="I81" s="2" t="s">
        <v>114</v>
      </c>
      <c r="J81" s="2" t="s">
        <v>95</v>
      </c>
      <c r="K81" s="2">
        <v>12</v>
      </c>
    </row>
    <row r="82" spans="1:11" ht="29.1" customHeight="1">
      <c r="A82" s="5">
        <f t="shared" si="1"/>
        <v>71</v>
      </c>
      <c r="B82" s="5" t="s">
        <v>344</v>
      </c>
      <c r="C82" s="103" t="s">
        <v>819</v>
      </c>
      <c r="D82" s="104" t="s">
        <v>820</v>
      </c>
      <c r="E82" s="93">
        <f>SUMIF(huong_dan_ky_II_2021_2022!$B$12:$B$283,'Tong hop'!B82,huong_dan_ky_II_2021_2022!$I$12:$I$283)</f>
        <v>2</v>
      </c>
      <c r="F82" s="5">
        <f>SUMIF(huong_dan_ky_II_2021_2022!$B$12:$B$283,'Tong hop'!B82,huong_dan_ky_II_2021_2022!$J$12:$J$283)</f>
        <v>28</v>
      </c>
      <c r="G82" s="94">
        <f>SUMIF(huong_dan_ky_II_2021_2022!$B$12:$B$283,'Tong hop'!B82,huong_dan_ky_II_2021_2022!$L$12:$L$283)</f>
        <v>1300000</v>
      </c>
      <c r="H82" s="6"/>
      <c r="I82" s="2" t="s">
        <v>114</v>
      </c>
      <c r="J82" s="2" t="s">
        <v>95</v>
      </c>
      <c r="K82" s="2">
        <v>12</v>
      </c>
    </row>
    <row r="83" spans="1:11" ht="29.1" customHeight="1">
      <c r="A83" s="5">
        <f t="shared" si="1"/>
        <v>72</v>
      </c>
      <c r="B83" s="5" t="s">
        <v>345</v>
      </c>
      <c r="C83" s="103" t="s">
        <v>28</v>
      </c>
      <c r="D83" s="104" t="s">
        <v>821</v>
      </c>
      <c r="E83" s="93">
        <f>SUMIF(huong_dan_ky_II_2021_2022!$B$12:$B$283,'Tong hop'!B83,huong_dan_ky_II_2021_2022!$I$12:$I$283)</f>
        <v>6</v>
      </c>
      <c r="F83" s="5">
        <f>SUMIF(huong_dan_ky_II_2021_2022!$B$12:$B$283,'Tong hop'!B83,huong_dan_ky_II_2021_2022!$J$12:$J$283)</f>
        <v>36</v>
      </c>
      <c r="G83" s="94">
        <f>SUMIF(huong_dan_ky_II_2021_2022!$B$12:$B$283,'Tong hop'!B83,huong_dan_ky_II_2021_2022!$L$12:$L$283)</f>
        <v>2400000</v>
      </c>
      <c r="H83" s="6"/>
      <c r="I83" s="2" t="s">
        <v>114</v>
      </c>
      <c r="J83" s="2" t="s">
        <v>95</v>
      </c>
      <c r="K83" s="2">
        <v>12</v>
      </c>
    </row>
    <row r="84" spans="1:11" ht="29.1" customHeight="1">
      <c r="A84" s="5">
        <f t="shared" si="1"/>
        <v>73</v>
      </c>
      <c r="B84" s="5" t="s">
        <v>347</v>
      </c>
      <c r="C84" s="103" t="s">
        <v>822</v>
      </c>
      <c r="D84" s="104" t="s">
        <v>140</v>
      </c>
      <c r="E84" s="93">
        <f>SUMIF(huong_dan_ky_II_2021_2022!$B$12:$B$283,'Tong hop'!B84,huong_dan_ky_II_2021_2022!$I$12:$I$283)</f>
        <v>5</v>
      </c>
      <c r="F84" s="5">
        <f>SUMIF(huong_dan_ky_II_2021_2022!$B$12:$B$283,'Tong hop'!B84,huong_dan_ky_II_2021_2022!$J$12:$J$283)</f>
        <v>70</v>
      </c>
      <c r="G84" s="94">
        <f>SUMIF(huong_dan_ky_II_2021_2022!$B$12:$B$283,'Tong hop'!B84,huong_dan_ky_II_2021_2022!$L$12:$L$283)</f>
        <v>3250000</v>
      </c>
      <c r="H84" s="6"/>
      <c r="I84" s="2" t="s">
        <v>114</v>
      </c>
      <c r="J84" s="2" t="s">
        <v>95</v>
      </c>
      <c r="K84" s="2">
        <v>12</v>
      </c>
    </row>
    <row r="85" spans="1:11" ht="29.1" customHeight="1">
      <c r="A85" s="5">
        <f t="shared" si="1"/>
        <v>74</v>
      </c>
      <c r="B85" s="5" t="s">
        <v>348</v>
      </c>
      <c r="C85" s="103" t="s">
        <v>823</v>
      </c>
      <c r="D85" s="104" t="s">
        <v>786</v>
      </c>
      <c r="E85" s="93">
        <f>SUMIF(huong_dan_ky_II_2021_2022!$B$12:$B$283,'Tong hop'!B85,huong_dan_ky_II_2021_2022!$I$12:$I$283)</f>
        <v>2</v>
      </c>
      <c r="F85" s="5">
        <f>SUMIF(huong_dan_ky_II_2021_2022!$B$12:$B$283,'Tong hop'!B85,huong_dan_ky_II_2021_2022!$J$12:$J$283)</f>
        <v>12</v>
      </c>
      <c r="G85" s="94">
        <f>SUMIF(huong_dan_ky_II_2021_2022!$B$12:$B$283,'Tong hop'!B85,huong_dan_ky_II_2021_2022!$L$12:$L$283)</f>
        <v>800000</v>
      </c>
      <c r="H85" s="6"/>
      <c r="I85" s="2" t="s">
        <v>114</v>
      </c>
      <c r="J85" s="2" t="s">
        <v>95</v>
      </c>
      <c r="K85" s="2">
        <v>12</v>
      </c>
    </row>
    <row r="86" spans="1:11" ht="29.1" customHeight="1">
      <c r="A86" s="5">
        <f t="shared" si="1"/>
        <v>75</v>
      </c>
      <c r="B86" s="5" t="s">
        <v>36</v>
      </c>
      <c r="C86" s="103" t="s">
        <v>52</v>
      </c>
      <c r="D86" s="104" t="s">
        <v>53</v>
      </c>
      <c r="E86" s="93">
        <f>SUMIF(huong_dan_ky_II_2021_2022!$B$12:$B$283,'Tong hop'!B86,huong_dan_ky_II_2021_2022!$I$12:$I$283)</f>
        <v>4</v>
      </c>
      <c r="F86" s="5">
        <f>SUMIF(huong_dan_ky_II_2021_2022!$B$12:$B$283,'Tong hop'!B86,huong_dan_ky_II_2021_2022!$J$12:$J$283)</f>
        <v>80</v>
      </c>
      <c r="G86" s="94">
        <f>SUMIF(huong_dan_ky_II_2021_2022!$B$12:$B$283,'Tong hop'!B86,huong_dan_ky_II_2021_2022!$L$12:$L$283)</f>
        <v>4200000</v>
      </c>
      <c r="H86" s="6"/>
      <c r="I86" s="2" t="s">
        <v>118</v>
      </c>
      <c r="J86" s="2" t="s">
        <v>95</v>
      </c>
      <c r="K86" s="2">
        <v>12</v>
      </c>
    </row>
    <row r="87" spans="1:11" ht="29.1" customHeight="1">
      <c r="A87" s="5">
        <f t="shared" si="1"/>
        <v>76</v>
      </c>
      <c r="B87" s="5" t="s">
        <v>137</v>
      </c>
      <c r="C87" s="103" t="s">
        <v>29</v>
      </c>
      <c r="D87" s="104" t="s">
        <v>154</v>
      </c>
      <c r="E87" s="93">
        <f>SUMIF(huong_dan_ky_II_2021_2022!$B$12:$B$283,'Tong hop'!B87,huong_dan_ky_II_2021_2022!$I$12:$I$283)</f>
        <v>4</v>
      </c>
      <c r="F87" s="5">
        <f>SUMIF(huong_dan_ky_II_2021_2022!$B$12:$B$283,'Tong hop'!B87,huong_dan_ky_II_2021_2022!$J$12:$J$283)</f>
        <v>66</v>
      </c>
      <c r="G87" s="94">
        <f>SUMIF(huong_dan_ky_II_2021_2022!$B$12:$B$283,'Tong hop'!B87,huong_dan_ky_II_2021_2022!$L$12:$L$283)</f>
        <v>3550000</v>
      </c>
      <c r="H87" s="6"/>
      <c r="I87" s="2" t="s">
        <v>118</v>
      </c>
      <c r="J87" s="2" t="s">
        <v>95</v>
      </c>
      <c r="K87" s="2">
        <v>12</v>
      </c>
    </row>
    <row r="88" spans="1:11" ht="29.1" customHeight="1">
      <c r="A88" s="5">
        <f t="shared" si="1"/>
        <v>77</v>
      </c>
      <c r="B88" s="5" t="s">
        <v>123</v>
      </c>
      <c r="C88" s="103" t="s">
        <v>126</v>
      </c>
      <c r="D88" s="104" t="s">
        <v>83</v>
      </c>
      <c r="E88" s="93">
        <f>SUMIF(huong_dan_ky_II_2021_2022!$B$12:$B$283,'Tong hop'!B88,huong_dan_ky_II_2021_2022!$I$12:$I$283)</f>
        <v>6</v>
      </c>
      <c r="F88" s="5">
        <f>SUMIF(huong_dan_ky_II_2021_2022!$B$12:$B$283,'Tong hop'!B88,huong_dan_ky_II_2021_2022!$J$12:$J$283)</f>
        <v>60</v>
      </c>
      <c r="G88" s="94">
        <f>SUMIF(huong_dan_ky_II_2021_2022!$B$12:$B$283,'Tong hop'!B88,huong_dan_ky_II_2021_2022!$L$12:$L$283)</f>
        <v>3150000</v>
      </c>
      <c r="H88" s="6"/>
      <c r="I88" s="2" t="s">
        <v>121</v>
      </c>
      <c r="J88" s="2" t="s">
        <v>95</v>
      </c>
      <c r="K88" s="2">
        <v>12</v>
      </c>
    </row>
    <row r="89" spans="1:11" ht="29.1" customHeight="1">
      <c r="A89" s="5">
        <f t="shared" si="1"/>
        <v>78</v>
      </c>
      <c r="B89" s="5" t="s">
        <v>349</v>
      </c>
      <c r="C89" s="103" t="s">
        <v>824</v>
      </c>
      <c r="D89" s="104" t="s">
        <v>233</v>
      </c>
      <c r="E89" s="93">
        <f>SUMIF(huong_dan_ky_II_2021_2022!$B$12:$B$283,'Tong hop'!B89,huong_dan_ky_II_2021_2022!$I$12:$I$283)</f>
        <v>2</v>
      </c>
      <c r="F89" s="5">
        <f>SUMIF(huong_dan_ky_II_2021_2022!$B$12:$B$283,'Tong hop'!B89,huong_dan_ky_II_2021_2022!$J$12:$J$283)</f>
        <v>28</v>
      </c>
      <c r="G89" s="94">
        <f>SUMIF(huong_dan_ky_II_2021_2022!$B$12:$B$283,'Tong hop'!B89,huong_dan_ky_II_2021_2022!$L$12:$L$283)</f>
        <v>1300000</v>
      </c>
      <c r="H89" s="6"/>
      <c r="I89" s="2" t="s">
        <v>121</v>
      </c>
      <c r="J89" s="2" t="s">
        <v>95</v>
      </c>
      <c r="K89" s="2">
        <v>12</v>
      </c>
    </row>
    <row r="90" spans="1:11" ht="29.1" customHeight="1">
      <c r="A90" s="5">
        <f t="shared" si="1"/>
        <v>79</v>
      </c>
      <c r="B90" s="5" t="s">
        <v>201</v>
      </c>
      <c r="C90" s="103" t="s">
        <v>240</v>
      </c>
      <c r="D90" s="104" t="s">
        <v>231</v>
      </c>
      <c r="E90" s="93">
        <f>SUMIF(huong_dan_ky_II_2021_2022!$B$12:$B$283,'Tong hop'!B90,huong_dan_ky_II_2021_2022!$I$12:$I$283)</f>
        <v>3</v>
      </c>
      <c r="F90" s="5">
        <f>SUMIF(huong_dan_ky_II_2021_2022!$B$12:$B$283,'Tong hop'!B90,huong_dan_ky_II_2021_2022!$J$12:$J$283)</f>
        <v>18</v>
      </c>
      <c r="G90" s="94">
        <f>SUMIF(huong_dan_ky_II_2021_2022!$B$12:$B$283,'Tong hop'!B90,huong_dan_ky_II_2021_2022!$L$12:$L$283)</f>
        <v>1200000</v>
      </c>
      <c r="H90" s="6"/>
      <c r="I90" s="2" t="s">
        <v>167</v>
      </c>
      <c r="J90" s="2" t="s">
        <v>95</v>
      </c>
      <c r="K90" s="2">
        <v>12</v>
      </c>
    </row>
    <row r="91" spans="1:11" ht="29.1" customHeight="1">
      <c r="A91" s="5">
        <f t="shared" si="1"/>
        <v>80</v>
      </c>
      <c r="B91" s="5" t="s">
        <v>202</v>
      </c>
      <c r="C91" s="103" t="s">
        <v>241</v>
      </c>
      <c r="D91" s="104" t="s">
        <v>242</v>
      </c>
      <c r="E91" s="93">
        <f>SUMIF(huong_dan_ky_II_2021_2022!$B$12:$B$283,'Tong hop'!B91,huong_dan_ky_II_2021_2022!$I$12:$I$283)</f>
        <v>1</v>
      </c>
      <c r="F91" s="5">
        <f>SUMIF(huong_dan_ky_II_2021_2022!$B$12:$B$283,'Tong hop'!B91,huong_dan_ky_II_2021_2022!$J$12:$J$283)</f>
        <v>14</v>
      </c>
      <c r="G91" s="94">
        <f>SUMIF(huong_dan_ky_II_2021_2022!$B$12:$B$283,'Tong hop'!B91,huong_dan_ky_II_2021_2022!$L$12:$L$283)</f>
        <v>650000</v>
      </c>
      <c r="H91" s="6"/>
      <c r="I91" s="2" t="s">
        <v>167</v>
      </c>
      <c r="J91" s="2" t="s">
        <v>95</v>
      </c>
      <c r="K91" s="2">
        <v>12</v>
      </c>
    </row>
    <row r="92" spans="1:11" ht="29.1" customHeight="1">
      <c r="A92" s="5">
        <f t="shared" si="1"/>
        <v>81</v>
      </c>
      <c r="B92" s="5" t="s">
        <v>350</v>
      </c>
      <c r="C92" s="103" t="s">
        <v>753</v>
      </c>
      <c r="D92" s="104" t="s">
        <v>84</v>
      </c>
      <c r="E92" s="93">
        <f>SUMIF(huong_dan_ky_II_2021_2022!$B$12:$B$283,'Tong hop'!B92,huong_dan_ky_II_2021_2022!$I$12:$I$283)</f>
        <v>2</v>
      </c>
      <c r="F92" s="5">
        <f>SUMIF(huong_dan_ky_II_2021_2022!$B$12:$B$283,'Tong hop'!B92,huong_dan_ky_II_2021_2022!$J$12:$J$283)</f>
        <v>28</v>
      </c>
      <c r="G92" s="94">
        <f>SUMIF(huong_dan_ky_II_2021_2022!$B$12:$B$283,'Tong hop'!B92,huong_dan_ky_II_2021_2022!$L$12:$L$283)</f>
        <v>1300000</v>
      </c>
      <c r="H92" s="6"/>
      <c r="I92" s="2" t="s">
        <v>167</v>
      </c>
      <c r="J92" s="2" t="s">
        <v>95</v>
      </c>
      <c r="K92" s="2">
        <v>12</v>
      </c>
    </row>
    <row r="93" spans="1:11" ht="29.1" customHeight="1">
      <c r="A93" s="5">
        <f t="shared" si="1"/>
        <v>82</v>
      </c>
      <c r="B93" s="5" t="s">
        <v>203</v>
      </c>
      <c r="C93" s="103" t="s">
        <v>243</v>
      </c>
      <c r="D93" s="104" t="s">
        <v>220</v>
      </c>
      <c r="E93" s="93">
        <f>SUMIF(huong_dan_ky_II_2021_2022!$B$12:$B$283,'Tong hop'!B93,huong_dan_ky_II_2021_2022!$I$12:$I$283)</f>
        <v>3</v>
      </c>
      <c r="F93" s="5">
        <f>SUMIF(huong_dan_ky_II_2021_2022!$B$12:$B$283,'Tong hop'!B93,huong_dan_ky_II_2021_2022!$J$12:$J$283)</f>
        <v>42</v>
      </c>
      <c r="G93" s="94">
        <f>SUMIF(huong_dan_ky_II_2021_2022!$B$12:$B$283,'Tong hop'!B93,huong_dan_ky_II_2021_2022!$L$12:$L$283)</f>
        <v>1950000</v>
      </c>
      <c r="H93" s="6"/>
      <c r="I93" s="2" t="s">
        <v>168</v>
      </c>
      <c r="J93" s="2" t="s">
        <v>95</v>
      </c>
      <c r="K93" s="2">
        <v>12</v>
      </c>
    </row>
    <row r="94" spans="1:11" ht="29.1" customHeight="1">
      <c r="A94" s="5">
        <f t="shared" si="1"/>
        <v>83</v>
      </c>
      <c r="B94" s="5" t="s">
        <v>351</v>
      </c>
      <c r="C94" s="103" t="s">
        <v>825</v>
      </c>
      <c r="D94" s="104" t="s">
        <v>47</v>
      </c>
      <c r="E94" s="93">
        <f>SUMIF(huong_dan_ky_II_2021_2022!$B$12:$B$283,'Tong hop'!B94,huong_dan_ky_II_2021_2022!$I$12:$I$283)</f>
        <v>7</v>
      </c>
      <c r="F94" s="5">
        <f>SUMIF(huong_dan_ky_II_2021_2022!$B$12:$B$283,'Tong hop'!B94,huong_dan_ky_II_2021_2022!$J$12:$J$283)</f>
        <v>124</v>
      </c>
      <c r="G94" s="94">
        <f>SUMIF(huong_dan_ky_II_2021_2022!$B$12:$B$283,'Tong hop'!B94,huong_dan_ky_II_2021_2022!$L$12:$L$283)</f>
        <v>5900000</v>
      </c>
      <c r="H94" s="6"/>
      <c r="I94" s="2" t="s">
        <v>168</v>
      </c>
      <c r="J94" s="2" t="s">
        <v>95</v>
      </c>
      <c r="K94" s="2">
        <v>12</v>
      </c>
    </row>
    <row r="95" spans="1:11" ht="29.1" customHeight="1">
      <c r="A95" s="5">
        <f t="shared" si="1"/>
        <v>84</v>
      </c>
      <c r="B95" s="5" t="s">
        <v>138</v>
      </c>
      <c r="C95" s="103" t="s">
        <v>155</v>
      </c>
      <c r="D95" s="104" t="s">
        <v>156</v>
      </c>
      <c r="E95" s="93">
        <f>SUMIF(huong_dan_ky_II_2021_2022!$B$12:$B$283,'Tong hop'!B95,huong_dan_ky_II_2021_2022!$I$12:$I$283)</f>
        <v>5</v>
      </c>
      <c r="F95" s="5">
        <f>SUMIF(huong_dan_ky_II_2021_2022!$B$12:$B$283,'Tong hop'!B95,huong_dan_ky_II_2021_2022!$J$12:$J$283)</f>
        <v>70</v>
      </c>
      <c r="G95" s="94">
        <f>SUMIF(huong_dan_ky_II_2021_2022!$B$12:$B$283,'Tong hop'!B95,huong_dan_ky_II_2021_2022!$L$12:$L$283)</f>
        <v>3250000</v>
      </c>
      <c r="H95" s="6"/>
      <c r="I95" s="2" t="s">
        <v>168</v>
      </c>
      <c r="J95" s="2" t="s">
        <v>95</v>
      </c>
      <c r="K95" s="2">
        <v>12</v>
      </c>
    </row>
    <row r="96" spans="1:11" ht="29.1" customHeight="1">
      <c r="A96" s="5">
        <f t="shared" si="1"/>
        <v>85</v>
      </c>
      <c r="B96" s="5" t="s">
        <v>353</v>
      </c>
      <c r="C96" s="103" t="s">
        <v>826</v>
      </c>
      <c r="D96" s="104" t="s">
        <v>827</v>
      </c>
      <c r="E96" s="93">
        <f>SUMIF(huong_dan_ky_II_2021_2022!$B$12:$B$283,'Tong hop'!B96,huong_dan_ky_II_2021_2022!$I$12:$I$283)</f>
        <v>5</v>
      </c>
      <c r="F96" s="5">
        <f>SUMIF(huong_dan_ky_II_2021_2022!$B$12:$B$283,'Tong hop'!B96,huong_dan_ky_II_2021_2022!$J$12:$J$283)</f>
        <v>70</v>
      </c>
      <c r="G96" s="94">
        <f>SUMIF(huong_dan_ky_II_2021_2022!$B$12:$B$283,'Tong hop'!B96,huong_dan_ky_II_2021_2022!$L$12:$L$283)</f>
        <v>3250000</v>
      </c>
      <c r="H96" s="6"/>
      <c r="I96" s="2" t="s">
        <v>168</v>
      </c>
      <c r="J96" s="2" t="s">
        <v>95</v>
      </c>
      <c r="K96" s="2">
        <v>12</v>
      </c>
    </row>
    <row r="97" spans="1:11" ht="29.1" customHeight="1">
      <c r="A97" s="5">
        <f t="shared" si="1"/>
        <v>86</v>
      </c>
      <c r="B97" s="5" t="s">
        <v>354</v>
      </c>
      <c r="C97" s="103" t="s">
        <v>828</v>
      </c>
      <c r="D97" s="104" t="s">
        <v>829</v>
      </c>
      <c r="E97" s="93">
        <f>SUMIF(huong_dan_ky_II_2021_2022!$B$12:$B$283,'Tong hop'!B97,huong_dan_ky_II_2021_2022!$I$12:$I$283)</f>
        <v>1</v>
      </c>
      <c r="F97" s="5">
        <f>SUMIF(huong_dan_ky_II_2021_2022!$B$12:$B$283,'Tong hop'!B97,huong_dan_ky_II_2021_2022!$J$12:$J$283)</f>
        <v>14</v>
      </c>
      <c r="G97" s="94">
        <f>SUMIF(huong_dan_ky_II_2021_2022!$B$12:$B$283,'Tong hop'!B97,huong_dan_ky_II_2021_2022!$L$12:$L$283)</f>
        <v>650000</v>
      </c>
      <c r="H97" s="6"/>
      <c r="I97" s="2" t="s">
        <v>168</v>
      </c>
      <c r="J97" s="2" t="s">
        <v>95</v>
      </c>
      <c r="K97" s="2">
        <v>12</v>
      </c>
    </row>
    <row r="98" spans="1:11" ht="29.1" customHeight="1">
      <c r="A98" s="5">
        <f t="shared" si="1"/>
        <v>87</v>
      </c>
      <c r="B98" s="5" t="s">
        <v>355</v>
      </c>
      <c r="C98" s="103" t="s">
        <v>157</v>
      </c>
      <c r="D98" s="104" t="s">
        <v>158</v>
      </c>
      <c r="E98" s="93">
        <f>SUMIF(huong_dan_ky_II_2021_2022!$B$12:$B$283,'Tong hop'!B98,huong_dan_ky_II_2021_2022!$I$12:$I$283)</f>
        <v>2</v>
      </c>
      <c r="F98" s="5">
        <f>SUMIF(huong_dan_ky_II_2021_2022!$B$12:$B$283,'Tong hop'!B98,huong_dan_ky_II_2021_2022!$J$12:$J$283)</f>
        <v>20</v>
      </c>
      <c r="G98" s="94">
        <f>SUMIF(huong_dan_ky_II_2021_2022!$B$12:$B$283,'Tong hop'!B98,huong_dan_ky_II_2021_2022!$L$12:$L$283)</f>
        <v>1050000</v>
      </c>
      <c r="H98" s="6"/>
      <c r="I98" s="2" t="s">
        <v>169</v>
      </c>
      <c r="J98" s="2" t="s">
        <v>95</v>
      </c>
      <c r="K98" s="2">
        <v>12</v>
      </c>
    </row>
    <row r="99" spans="1:11" ht="29.1" customHeight="1">
      <c r="A99" s="5">
        <f t="shared" si="1"/>
        <v>88</v>
      </c>
      <c r="B99" s="5" t="s">
        <v>139</v>
      </c>
      <c r="C99" s="103" t="s">
        <v>159</v>
      </c>
      <c r="D99" s="104" t="s">
        <v>160</v>
      </c>
      <c r="E99" s="93">
        <f>SUMIF(huong_dan_ky_II_2021_2022!$B$12:$B$283,'Tong hop'!B99,huong_dan_ky_II_2021_2022!$I$12:$I$283)</f>
        <v>4</v>
      </c>
      <c r="F99" s="5">
        <f>SUMIF(huong_dan_ky_II_2021_2022!$B$12:$B$283,'Tong hop'!B99,huong_dan_ky_II_2021_2022!$J$12:$J$283)</f>
        <v>56</v>
      </c>
      <c r="G99" s="94">
        <f>SUMIF(huong_dan_ky_II_2021_2022!$B$12:$B$283,'Tong hop'!B99,huong_dan_ky_II_2021_2022!$L$12:$L$283)</f>
        <v>2600000</v>
      </c>
      <c r="H99" s="6"/>
      <c r="I99" s="2" t="s">
        <v>169</v>
      </c>
      <c r="J99" s="2" t="s">
        <v>95</v>
      </c>
      <c r="K99" s="2">
        <v>12</v>
      </c>
    </row>
    <row r="100" spans="1:11" ht="29.1" customHeight="1">
      <c r="A100" s="5">
        <f t="shared" si="1"/>
        <v>89</v>
      </c>
      <c r="B100" s="5" t="s">
        <v>200</v>
      </c>
      <c r="C100" s="103" t="s">
        <v>142</v>
      </c>
      <c r="D100" s="104" t="s">
        <v>141</v>
      </c>
      <c r="E100" s="93">
        <f>SUMIF(huong_dan_ky_II_2021_2022!$B$12:$B$283,'Tong hop'!B100,huong_dan_ky_II_2021_2022!$I$12:$I$283)</f>
        <v>3</v>
      </c>
      <c r="F100" s="5">
        <f>SUMIF(huong_dan_ky_II_2021_2022!$B$12:$B$283,'Tong hop'!B100,huong_dan_ky_II_2021_2022!$J$12:$J$283)</f>
        <v>56</v>
      </c>
      <c r="G100" s="94">
        <f>SUMIF(huong_dan_ky_II_2021_2022!$B$12:$B$283,'Tong hop'!B100,huong_dan_ky_II_2021_2022!$L$12:$L$283)</f>
        <v>2600000</v>
      </c>
      <c r="H100" s="6"/>
      <c r="I100" s="2" t="s">
        <v>169</v>
      </c>
      <c r="J100" s="2" t="s">
        <v>95</v>
      </c>
      <c r="K100" s="2">
        <v>12</v>
      </c>
    </row>
    <row r="101" spans="1:11" ht="29.1" customHeight="1">
      <c r="A101" s="5">
        <f t="shared" si="1"/>
        <v>90</v>
      </c>
      <c r="B101" s="5" t="s">
        <v>204</v>
      </c>
      <c r="C101" s="103" t="s">
        <v>244</v>
      </c>
      <c r="D101" s="104" t="s">
        <v>242</v>
      </c>
      <c r="E101" s="93">
        <f>SUMIF(huong_dan_ky_II_2021_2022!$B$12:$B$283,'Tong hop'!B101,huong_dan_ky_II_2021_2022!$I$12:$I$283)</f>
        <v>1</v>
      </c>
      <c r="F101" s="5">
        <f>SUMIF(huong_dan_ky_II_2021_2022!$B$12:$B$283,'Tong hop'!B101,huong_dan_ky_II_2021_2022!$J$12:$J$283)</f>
        <v>10</v>
      </c>
      <c r="G101" s="94">
        <f>SUMIF(huong_dan_ky_II_2021_2022!$B$12:$B$283,'Tong hop'!B101,huong_dan_ky_II_2021_2022!$L$12:$L$283)</f>
        <v>500000</v>
      </c>
      <c r="H101" s="6"/>
      <c r="I101" s="2" t="s">
        <v>261</v>
      </c>
      <c r="J101" s="2" t="s">
        <v>740</v>
      </c>
      <c r="K101" s="2">
        <v>13</v>
      </c>
    </row>
    <row r="102" spans="1:11" ht="29.1" customHeight="1">
      <c r="A102" s="5">
        <f t="shared" si="1"/>
        <v>91</v>
      </c>
      <c r="B102" s="5" t="s">
        <v>198</v>
      </c>
      <c r="C102" s="103" t="s">
        <v>237</v>
      </c>
      <c r="D102" s="104" t="s">
        <v>238</v>
      </c>
      <c r="E102" s="93">
        <f>SUMIF(huong_dan_ky_II_2021_2022!$B$12:$B$283,'Tong hop'!B102,huong_dan_ky_II_2021_2022!$I$12:$I$283)</f>
        <v>4</v>
      </c>
      <c r="F102" s="5">
        <f>SUMIF(huong_dan_ky_II_2021_2022!$B$12:$B$283,'Tong hop'!B102,huong_dan_ky_II_2021_2022!$J$12:$J$283)</f>
        <v>160</v>
      </c>
      <c r="G102" s="94">
        <f>SUMIF(huong_dan_ky_II_2021_2022!$B$12:$B$283,'Tong hop'!B102,huong_dan_ky_II_2021_2022!$L$12:$L$283)</f>
        <v>8000000</v>
      </c>
      <c r="H102" s="6"/>
      <c r="I102" s="2" t="s">
        <v>261</v>
      </c>
      <c r="J102" s="2" t="s">
        <v>740</v>
      </c>
      <c r="K102" s="2">
        <v>13</v>
      </c>
    </row>
    <row r="103" spans="1:11" ht="29.1" customHeight="1">
      <c r="A103" s="5">
        <f t="shared" si="1"/>
        <v>92</v>
      </c>
      <c r="B103" s="5" t="s">
        <v>357</v>
      </c>
      <c r="C103" s="103" t="s">
        <v>106</v>
      </c>
      <c r="D103" s="104" t="s">
        <v>830</v>
      </c>
      <c r="E103" s="93">
        <f>SUMIF(huong_dan_ky_II_2021_2022!$B$12:$B$283,'Tong hop'!B103,huong_dan_ky_II_2021_2022!$I$12:$I$283)</f>
        <v>1</v>
      </c>
      <c r="F103" s="5">
        <f>SUMIF(huong_dan_ky_II_2021_2022!$B$12:$B$283,'Tong hop'!B103,huong_dan_ky_II_2021_2022!$J$12:$J$283)</f>
        <v>28</v>
      </c>
      <c r="G103" s="94">
        <f>SUMIF(huong_dan_ky_II_2021_2022!$B$12:$B$283,'Tong hop'!B103,huong_dan_ky_II_2021_2022!$L$12:$L$283)</f>
        <v>1400000</v>
      </c>
      <c r="H103" s="6"/>
      <c r="I103" s="2" t="s">
        <v>736</v>
      </c>
      <c r="J103" s="2" t="s">
        <v>99</v>
      </c>
      <c r="K103" s="2">
        <v>14</v>
      </c>
    </row>
    <row r="104" spans="1:11" ht="29.1" customHeight="1">
      <c r="A104" s="5">
        <f t="shared" si="1"/>
        <v>93</v>
      </c>
      <c r="B104" s="5" t="s">
        <v>359</v>
      </c>
      <c r="C104" s="103" t="s">
        <v>831</v>
      </c>
      <c r="D104" s="104" t="s">
        <v>832</v>
      </c>
      <c r="E104" s="93">
        <f>SUMIF(huong_dan_ky_II_2021_2022!$B$12:$B$283,'Tong hop'!B104,huong_dan_ky_II_2021_2022!$I$12:$I$283)</f>
        <v>1</v>
      </c>
      <c r="F104" s="5">
        <f>SUMIF(huong_dan_ky_II_2021_2022!$B$12:$B$283,'Tong hop'!B104,huong_dan_ky_II_2021_2022!$J$12:$J$283)</f>
        <v>28</v>
      </c>
      <c r="G104" s="94">
        <f>SUMIF(huong_dan_ky_II_2021_2022!$B$12:$B$283,'Tong hop'!B104,huong_dan_ky_II_2021_2022!$L$12:$L$283)</f>
        <v>1400000</v>
      </c>
      <c r="H104" s="6"/>
      <c r="I104" s="2" t="s">
        <v>736</v>
      </c>
      <c r="J104" s="2" t="s">
        <v>99</v>
      </c>
      <c r="K104" s="2">
        <v>14</v>
      </c>
    </row>
    <row r="105" spans="1:11" ht="29.1" customHeight="1">
      <c r="A105" s="5">
        <f t="shared" si="1"/>
        <v>94</v>
      </c>
      <c r="B105" s="5" t="s">
        <v>361</v>
      </c>
      <c r="C105" s="103" t="s">
        <v>833</v>
      </c>
      <c r="D105" s="104" t="s">
        <v>834</v>
      </c>
      <c r="E105" s="93">
        <f>SUMIF(huong_dan_ky_II_2021_2022!$B$12:$B$283,'Tong hop'!B105,huong_dan_ky_II_2021_2022!$I$12:$I$283)</f>
        <v>1</v>
      </c>
      <c r="F105" s="5">
        <f>SUMIF(huong_dan_ky_II_2021_2022!$B$12:$B$283,'Tong hop'!B105,huong_dan_ky_II_2021_2022!$J$12:$J$283)</f>
        <v>28</v>
      </c>
      <c r="G105" s="94">
        <f>SUMIF(huong_dan_ky_II_2021_2022!$B$12:$B$283,'Tong hop'!B105,huong_dan_ky_II_2021_2022!$L$12:$L$283)</f>
        <v>1400000</v>
      </c>
      <c r="H105" s="6"/>
      <c r="I105" s="2" t="s">
        <v>737</v>
      </c>
      <c r="J105" s="2" t="s">
        <v>99</v>
      </c>
      <c r="K105" s="2">
        <v>14</v>
      </c>
    </row>
    <row r="106" spans="1:11" ht="29.1" customHeight="1">
      <c r="A106" s="5">
        <f t="shared" si="1"/>
        <v>95</v>
      </c>
      <c r="B106" s="5" t="s">
        <v>362</v>
      </c>
      <c r="C106" s="103" t="s">
        <v>835</v>
      </c>
      <c r="D106" s="104" t="s">
        <v>161</v>
      </c>
      <c r="E106" s="93">
        <f>SUMIF(huong_dan_ky_II_2021_2022!$B$12:$B$283,'Tong hop'!B106,huong_dan_ky_II_2021_2022!$I$12:$I$283)</f>
        <v>1</v>
      </c>
      <c r="F106" s="5">
        <f>SUMIF(huong_dan_ky_II_2021_2022!$B$12:$B$283,'Tong hop'!B106,huong_dan_ky_II_2021_2022!$J$12:$J$283)</f>
        <v>28</v>
      </c>
      <c r="G106" s="94">
        <f>SUMIF(huong_dan_ky_II_2021_2022!$B$12:$B$283,'Tong hop'!B106,huong_dan_ky_II_2021_2022!$L$12:$L$283)</f>
        <v>1400000</v>
      </c>
      <c r="H106" s="6"/>
      <c r="I106" s="2" t="s">
        <v>737</v>
      </c>
      <c r="J106" s="2" t="s">
        <v>99</v>
      </c>
      <c r="K106" s="2">
        <v>14</v>
      </c>
    </row>
    <row r="107" spans="1:11" hidden="1">
      <c r="A107" s="82"/>
      <c r="B107" s="80"/>
      <c r="C107" s="83"/>
      <c r="D107" s="83"/>
      <c r="E107" s="81"/>
      <c r="F107" s="80"/>
      <c r="G107" s="84"/>
      <c r="H107" s="82"/>
    </row>
    <row r="108" spans="1:11" ht="26.25" customHeight="1">
      <c r="A108" s="85"/>
      <c r="B108" s="86"/>
      <c r="C108" s="129" t="s">
        <v>71</v>
      </c>
      <c r="D108" s="129"/>
      <c r="E108" s="87">
        <f>SUBTOTAL(9,E12:E107)</f>
        <v>271</v>
      </c>
      <c r="F108" s="87">
        <f>SUBTOTAL(9,F12:F107)</f>
        <v>5440</v>
      </c>
      <c r="G108" s="88">
        <f>SUBTOTAL(9,G12:G107)</f>
        <v>274750000</v>
      </c>
      <c r="H108" s="85"/>
    </row>
    <row r="109" spans="1:11" ht="21" customHeight="1">
      <c r="A109" s="60"/>
      <c r="B109" s="61"/>
      <c r="C109" s="49"/>
      <c r="D109" s="49"/>
      <c r="E109" s="62"/>
      <c r="F109" s="62"/>
      <c r="G109" s="62"/>
      <c r="H109" s="60"/>
    </row>
    <row r="110" spans="1:11" ht="21" customHeight="1">
      <c r="A110" s="60"/>
      <c r="B110" s="61"/>
      <c r="C110" s="127" t="s">
        <v>45</v>
      </c>
      <c r="D110" s="127"/>
      <c r="E110" s="62">
        <f>G108</f>
        <v>274750000</v>
      </c>
      <c r="F110" s="62" t="s">
        <v>44</v>
      </c>
      <c r="H110" s="100"/>
    </row>
    <row r="111" spans="1:11">
      <c r="B111" s="2"/>
      <c r="C111" s="97" t="s">
        <v>76</v>
      </c>
      <c r="D111" s="124" t="str">
        <f>tien_so!C13</f>
        <v>Hai trăm bảy mươi bốn triệu bảy trăm năm mươi ngàn đồng./.</v>
      </c>
      <c r="E111" s="124"/>
      <c r="F111" s="124"/>
      <c r="G111" s="124"/>
      <c r="H111" s="124"/>
    </row>
    <row r="112" spans="1:11" ht="18.75">
      <c r="C112" s="25"/>
      <c r="D112" s="25"/>
      <c r="F112" s="24"/>
      <c r="G112" s="24"/>
      <c r="H112" s="24"/>
    </row>
  </sheetData>
  <autoFilter ref="A11:H106"/>
  <mergeCells count="11">
    <mergeCell ref="A5:H5"/>
    <mergeCell ref="D111:H111"/>
    <mergeCell ref="A9:H9"/>
    <mergeCell ref="C110:D110"/>
    <mergeCell ref="A6:H6"/>
    <mergeCell ref="C108:D108"/>
    <mergeCell ref="A1:D1"/>
    <mergeCell ref="A2:D2"/>
    <mergeCell ref="A8:H8"/>
    <mergeCell ref="A7:H7"/>
    <mergeCell ref="A4:H4"/>
  </mergeCells>
  <phoneticPr fontId="2" type="noConversion"/>
  <conditionalFormatting sqref="A12:H106">
    <cfRule type="expression" dxfId="1" priority="1" stopIfTrue="1">
      <formula>MOD(ROW(),2)=1</formula>
    </cfRule>
  </conditionalFormatting>
  <pageMargins left="0.42" right="0.17" top="0.59" bottom="0.56999999999999995" header="0.31" footer="0.28999999999999998"/>
  <pageSetup paperSize="9" scale="97" orientation="portrait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294"/>
  <sheetViews>
    <sheetView showZeros="0" topLeftCell="A4" workbookViewId="0">
      <pane xSplit="6" ySplit="8" topLeftCell="G88" activePane="bottomRight" state="frozen"/>
      <selection activeCell="A4" sqref="A4"/>
      <selection pane="topRight" activeCell="G4" sqref="G4"/>
      <selection pane="bottomLeft" activeCell="A12" sqref="A12"/>
      <selection pane="bottomRight" activeCell="B89" sqref="B89"/>
    </sheetView>
  </sheetViews>
  <sheetFormatPr defaultRowHeight="15.75"/>
  <cols>
    <col min="1" max="1" width="5" style="1" customWidth="1"/>
    <col min="2" max="2" width="8.375" style="1" customWidth="1"/>
    <col min="3" max="3" width="13.625" style="65" customWidth="1"/>
    <col min="4" max="4" width="7" style="1" hidden="1" customWidth="1"/>
    <col min="5" max="5" width="20.375" style="2" bestFit="1" customWidth="1"/>
    <col min="6" max="6" width="6.625" style="2" bestFit="1" customWidth="1"/>
    <col min="7" max="7" width="25.625" style="1" bestFit="1" customWidth="1"/>
    <col min="8" max="8" width="10.875" style="1" customWidth="1"/>
    <col min="9" max="10" width="6.875" style="1" bestFit="1" customWidth="1"/>
    <col min="11" max="11" width="9.875" style="2" customWidth="1"/>
    <col min="12" max="12" width="11.875" style="2" customWidth="1"/>
    <col min="13" max="13" width="26.5" style="2" bestFit="1" customWidth="1"/>
    <col min="14" max="14" width="21.5" style="3" bestFit="1" customWidth="1"/>
    <col min="15" max="15" width="13.75" style="35" customWidth="1"/>
    <col min="16" max="16" width="9" style="2" customWidth="1"/>
    <col min="17" max="17" width="28.625" style="2" bestFit="1" customWidth="1"/>
    <col min="18" max="18" width="20.25" style="2" bestFit="1" customWidth="1"/>
    <col min="19" max="16384" width="9" style="2"/>
  </cols>
  <sheetData>
    <row r="1" spans="1:18">
      <c r="A1" s="130" t="s">
        <v>66</v>
      </c>
      <c r="B1" s="130"/>
      <c r="C1" s="130"/>
      <c r="D1" s="130"/>
      <c r="E1" s="130"/>
      <c r="F1" s="130"/>
    </row>
    <row r="2" spans="1:18">
      <c r="A2" s="131" t="s">
        <v>67</v>
      </c>
      <c r="B2" s="131"/>
      <c r="C2" s="131"/>
      <c r="D2" s="131"/>
      <c r="E2" s="131"/>
      <c r="F2" s="131"/>
      <c r="G2" s="4"/>
      <c r="H2" s="4"/>
    </row>
    <row r="4" spans="1:18" ht="24" customHeight="1">
      <c r="A4" s="128" t="s">
        <v>263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8" ht="24" customHeight="1">
      <c r="A5" s="128" t="s">
        <v>41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1:18" ht="25.5" customHeight="1">
      <c r="A6" s="126" t="s">
        <v>264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8" spans="1:18" s="31" customFormat="1" ht="36" customHeight="1">
      <c r="A8" s="133" t="s">
        <v>33</v>
      </c>
      <c r="B8" s="132" t="s">
        <v>70</v>
      </c>
      <c r="C8" s="141" t="s">
        <v>72</v>
      </c>
      <c r="D8" s="132" t="s">
        <v>73</v>
      </c>
      <c r="E8" s="140" t="s">
        <v>34</v>
      </c>
      <c r="F8" s="137" t="s">
        <v>32</v>
      </c>
      <c r="G8" s="136" t="s">
        <v>81</v>
      </c>
      <c r="H8" s="137"/>
      <c r="I8" s="140" t="s">
        <v>54</v>
      </c>
      <c r="J8" s="137"/>
      <c r="K8" s="132" t="s">
        <v>68</v>
      </c>
      <c r="L8" s="132" t="s">
        <v>69</v>
      </c>
      <c r="M8" s="133" t="s">
        <v>61</v>
      </c>
      <c r="N8" s="134" t="s">
        <v>80</v>
      </c>
      <c r="O8" s="132" t="s">
        <v>35</v>
      </c>
      <c r="P8" s="132" t="s">
        <v>88</v>
      </c>
      <c r="Q8" s="132" t="s">
        <v>836</v>
      </c>
      <c r="R8" s="132" t="s">
        <v>65</v>
      </c>
    </row>
    <row r="9" spans="1:18" s="32" customFormat="1" ht="77.45" customHeight="1">
      <c r="A9" s="133"/>
      <c r="B9" s="132"/>
      <c r="C9" s="142"/>
      <c r="D9" s="132"/>
      <c r="E9" s="140"/>
      <c r="F9" s="137"/>
      <c r="G9" s="118" t="s">
        <v>38</v>
      </c>
      <c r="H9" s="119" t="s">
        <v>79</v>
      </c>
      <c r="I9" s="119" t="s">
        <v>78</v>
      </c>
      <c r="J9" s="119" t="s">
        <v>39</v>
      </c>
      <c r="K9" s="132"/>
      <c r="L9" s="132"/>
      <c r="M9" s="133"/>
      <c r="N9" s="134"/>
      <c r="O9" s="132"/>
      <c r="P9" s="132"/>
      <c r="Q9" s="132"/>
      <c r="R9" s="132"/>
    </row>
    <row r="10" spans="1:18" s="32" customFormat="1" ht="15" hidden="1" customHeight="1">
      <c r="A10" s="39"/>
      <c r="B10" s="40"/>
      <c r="C10" s="66"/>
      <c r="D10" s="40"/>
      <c r="E10" s="41"/>
      <c r="F10" s="42"/>
      <c r="G10" s="39"/>
      <c r="H10" s="39"/>
      <c r="I10" s="40"/>
      <c r="J10" s="40"/>
      <c r="K10" s="40"/>
      <c r="L10" s="40"/>
      <c r="M10" s="39"/>
      <c r="N10" s="43"/>
      <c r="O10" s="40"/>
    </row>
    <row r="11" spans="1:18" s="32" customFormat="1" ht="18.75" customHeight="1">
      <c r="A11" s="105">
        <v>1</v>
      </c>
      <c r="B11" s="114">
        <f>A11+1</f>
        <v>2</v>
      </c>
      <c r="C11" s="114">
        <f>B11+1</f>
        <v>3</v>
      </c>
      <c r="D11" s="114">
        <f>C11+1</f>
        <v>4</v>
      </c>
      <c r="E11" s="115">
        <f>C11+1</f>
        <v>4</v>
      </c>
      <c r="F11" s="116">
        <f>E11+1</f>
        <v>5</v>
      </c>
      <c r="G11" s="105">
        <f>F11+1</f>
        <v>6</v>
      </c>
      <c r="H11" s="105">
        <f>G11+1</f>
        <v>7</v>
      </c>
      <c r="I11" s="114">
        <f>H11+1</f>
        <v>8</v>
      </c>
      <c r="J11" s="114">
        <f t="shared" ref="J11:O11" si="0">I11+1</f>
        <v>9</v>
      </c>
      <c r="K11" s="114">
        <f t="shared" si="0"/>
        <v>10</v>
      </c>
      <c r="L11" s="114">
        <f t="shared" si="0"/>
        <v>11</v>
      </c>
      <c r="M11" s="114">
        <f>L11</f>
        <v>11</v>
      </c>
      <c r="N11" s="114">
        <f t="shared" si="0"/>
        <v>12</v>
      </c>
      <c r="O11" s="114">
        <f t="shared" si="0"/>
        <v>13</v>
      </c>
      <c r="P11" s="105">
        <f>O11+1</f>
        <v>14</v>
      </c>
      <c r="Q11" s="39" t="s">
        <v>738</v>
      </c>
      <c r="R11" s="39" t="s">
        <v>65</v>
      </c>
    </row>
    <row r="12" spans="1:18" s="31" customFormat="1" ht="27" customHeight="1">
      <c r="A12" s="72">
        <v>1</v>
      </c>
      <c r="B12" s="72" t="s">
        <v>103</v>
      </c>
      <c r="C12" s="72" t="s">
        <v>265</v>
      </c>
      <c r="D12" s="72" t="s">
        <v>102</v>
      </c>
      <c r="E12" s="73" t="s">
        <v>104</v>
      </c>
      <c r="F12" s="74" t="s">
        <v>105</v>
      </c>
      <c r="G12" s="72" t="s">
        <v>363</v>
      </c>
      <c r="H12" s="72" t="s">
        <v>440</v>
      </c>
      <c r="I12" s="72">
        <v>1</v>
      </c>
      <c r="J12" s="72">
        <v>6</v>
      </c>
      <c r="K12" s="75">
        <v>400000</v>
      </c>
      <c r="L12" s="75">
        <v>400000</v>
      </c>
      <c r="M12" s="76" t="s">
        <v>58</v>
      </c>
      <c r="N12" s="77" t="s">
        <v>475</v>
      </c>
      <c r="O12" s="78" t="s">
        <v>62</v>
      </c>
      <c r="P12" s="95" t="s">
        <v>111</v>
      </c>
      <c r="Q12" s="95" t="s">
        <v>171</v>
      </c>
      <c r="R12" s="95" t="s">
        <v>89</v>
      </c>
    </row>
    <row r="13" spans="1:18" s="31" customFormat="1" ht="27" customHeight="1">
      <c r="A13" s="30">
        <v>2</v>
      </c>
      <c r="B13" s="30" t="s">
        <v>103</v>
      </c>
      <c r="C13" s="30" t="s">
        <v>266</v>
      </c>
      <c r="D13" s="30" t="s">
        <v>102</v>
      </c>
      <c r="E13" s="33" t="s">
        <v>104</v>
      </c>
      <c r="F13" s="34" t="s">
        <v>105</v>
      </c>
      <c r="G13" s="30" t="s">
        <v>363</v>
      </c>
      <c r="H13" s="63" t="s">
        <v>440</v>
      </c>
      <c r="I13" s="30">
        <v>1</v>
      </c>
      <c r="J13" s="30">
        <v>6</v>
      </c>
      <c r="K13" s="79">
        <v>400000</v>
      </c>
      <c r="L13" s="79">
        <v>400000</v>
      </c>
      <c r="M13" s="26" t="s">
        <v>58</v>
      </c>
      <c r="N13" s="28" t="s">
        <v>476</v>
      </c>
      <c r="O13" s="37" t="s">
        <v>62</v>
      </c>
      <c r="P13" s="68" t="s">
        <v>111</v>
      </c>
      <c r="Q13" s="68" t="s">
        <v>171</v>
      </c>
      <c r="R13" s="68" t="s">
        <v>89</v>
      </c>
    </row>
    <row r="14" spans="1:18" s="31" customFormat="1" ht="27" customHeight="1">
      <c r="A14" s="30">
        <v>3</v>
      </c>
      <c r="B14" s="30" t="s">
        <v>267</v>
      </c>
      <c r="C14" s="30" t="s">
        <v>214</v>
      </c>
      <c r="D14" s="30" t="s">
        <v>102</v>
      </c>
      <c r="E14" s="33" t="s">
        <v>751</v>
      </c>
      <c r="F14" s="34" t="s">
        <v>752</v>
      </c>
      <c r="G14" s="30" t="s">
        <v>364</v>
      </c>
      <c r="H14" s="63" t="s">
        <v>441</v>
      </c>
      <c r="I14" s="30">
        <v>1</v>
      </c>
      <c r="J14" s="30">
        <v>14</v>
      </c>
      <c r="K14" s="79">
        <v>650000</v>
      </c>
      <c r="L14" s="79">
        <v>650000</v>
      </c>
      <c r="M14" s="26" t="s">
        <v>59</v>
      </c>
      <c r="N14" s="28" t="s">
        <v>477</v>
      </c>
      <c r="O14" s="37" t="s">
        <v>62</v>
      </c>
      <c r="P14" s="68" t="s">
        <v>111</v>
      </c>
      <c r="Q14" s="68" t="s">
        <v>171</v>
      </c>
      <c r="R14" s="68" t="s">
        <v>89</v>
      </c>
    </row>
    <row r="15" spans="1:18" s="31" customFormat="1" ht="27" customHeight="1">
      <c r="A15" s="30">
        <v>4</v>
      </c>
      <c r="B15" s="30" t="s">
        <v>267</v>
      </c>
      <c r="C15" s="30" t="s">
        <v>214</v>
      </c>
      <c r="D15" s="30" t="s">
        <v>102</v>
      </c>
      <c r="E15" s="33" t="s">
        <v>751</v>
      </c>
      <c r="F15" s="34" t="s">
        <v>752</v>
      </c>
      <c r="G15" s="30" t="s">
        <v>364</v>
      </c>
      <c r="H15" s="63" t="s">
        <v>441</v>
      </c>
      <c r="I15" s="30">
        <v>1</v>
      </c>
      <c r="J15" s="30">
        <v>14</v>
      </c>
      <c r="K15" s="79">
        <v>650000</v>
      </c>
      <c r="L15" s="79">
        <v>650000</v>
      </c>
      <c r="M15" s="26" t="s">
        <v>59</v>
      </c>
      <c r="N15" s="28" t="s">
        <v>478</v>
      </c>
      <c r="O15" s="37" t="s">
        <v>62</v>
      </c>
      <c r="P15" s="68" t="s">
        <v>111</v>
      </c>
      <c r="Q15" s="68" t="s">
        <v>171</v>
      </c>
      <c r="R15" s="68" t="s">
        <v>89</v>
      </c>
    </row>
    <row r="16" spans="1:18" s="31" customFormat="1" ht="27" customHeight="1">
      <c r="A16" s="30">
        <v>5</v>
      </c>
      <c r="B16" s="30" t="s">
        <v>267</v>
      </c>
      <c r="C16" s="30" t="s">
        <v>214</v>
      </c>
      <c r="D16" s="30" t="s">
        <v>102</v>
      </c>
      <c r="E16" s="33" t="s">
        <v>751</v>
      </c>
      <c r="F16" s="34" t="s">
        <v>752</v>
      </c>
      <c r="G16" s="30" t="s">
        <v>364</v>
      </c>
      <c r="H16" s="63" t="s">
        <v>441</v>
      </c>
      <c r="I16" s="30">
        <v>1</v>
      </c>
      <c r="J16" s="30">
        <v>6</v>
      </c>
      <c r="K16" s="79">
        <v>400000</v>
      </c>
      <c r="L16" s="79">
        <v>400000</v>
      </c>
      <c r="M16" s="26" t="s">
        <v>58</v>
      </c>
      <c r="N16" s="28" t="s">
        <v>479</v>
      </c>
      <c r="O16" s="38" t="s">
        <v>62</v>
      </c>
      <c r="P16" s="68" t="s">
        <v>111</v>
      </c>
      <c r="Q16" s="68" t="s">
        <v>171</v>
      </c>
      <c r="R16" s="68" t="s">
        <v>89</v>
      </c>
    </row>
    <row r="17" spans="1:18" s="31" customFormat="1" ht="27" customHeight="1">
      <c r="A17" s="30">
        <v>6</v>
      </c>
      <c r="B17" s="30" t="s">
        <v>195</v>
      </c>
      <c r="C17" s="30" t="s">
        <v>64</v>
      </c>
      <c r="D17" s="30" t="s">
        <v>64</v>
      </c>
      <c r="E17" s="33" t="s">
        <v>31</v>
      </c>
      <c r="F17" s="34" t="s">
        <v>65</v>
      </c>
      <c r="G17" s="113" t="s">
        <v>247</v>
      </c>
      <c r="H17" s="113" t="s">
        <v>251</v>
      </c>
      <c r="I17" s="30">
        <v>1</v>
      </c>
      <c r="J17" s="30">
        <v>10</v>
      </c>
      <c r="K17" s="79">
        <v>500000</v>
      </c>
      <c r="L17" s="79">
        <v>500000</v>
      </c>
      <c r="M17" s="26" t="s">
        <v>56</v>
      </c>
      <c r="N17" s="28" t="s">
        <v>256</v>
      </c>
      <c r="O17" s="37" t="s">
        <v>62</v>
      </c>
      <c r="P17" s="68" t="s">
        <v>111</v>
      </c>
      <c r="Q17" s="68" t="s">
        <v>171</v>
      </c>
      <c r="R17" s="68" t="s">
        <v>89</v>
      </c>
    </row>
    <row r="18" spans="1:18" s="31" customFormat="1" ht="27" customHeight="1">
      <c r="A18" s="30">
        <v>7</v>
      </c>
      <c r="B18" s="30" t="s">
        <v>196</v>
      </c>
      <c r="C18" s="30" t="s">
        <v>212</v>
      </c>
      <c r="D18" s="30" t="s">
        <v>102</v>
      </c>
      <c r="E18" s="33" t="s">
        <v>232</v>
      </c>
      <c r="F18" s="34" t="s">
        <v>2</v>
      </c>
      <c r="G18" s="30" t="s">
        <v>365</v>
      </c>
      <c r="H18" s="63" t="s">
        <v>442</v>
      </c>
      <c r="I18" s="30">
        <v>1</v>
      </c>
      <c r="J18" s="30">
        <v>14</v>
      </c>
      <c r="K18" s="79">
        <v>650000</v>
      </c>
      <c r="L18" s="79">
        <v>650000</v>
      </c>
      <c r="M18" s="26" t="s">
        <v>59</v>
      </c>
      <c r="N18" s="28" t="s">
        <v>480</v>
      </c>
      <c r="O18" s="37" t="s">
        <v>62</v>
      </c>
      <c r="P18" s="68" t="s">
        <v>111</v>
      </c>
      <c r="Q18" s="68" t="s">
        <v>171</v>
      </c>
      <c r="R18" s="68" t="s">
        <v>89</v>
      </c>
    </row>
    <row r="19" spans="1:18" s="31" customFormat="1" ht="27" customHeight="1">
      <c r="A19" s="30">
        <v>8</v>
      </c>
      <c r="B19" s="30" t="s">
        <v>196</v>
      </c>
      <c r="C19" s="30" t="s">
        <v>212</v>
      </c>
      <c r="D19" s="30" t="s">
        <v>102</v>
      </c>
      <c r="E19" s="33" t="s">
        <v>232</v>
      </c>
      <c r="F19" s="34" t="s">
        <v>2</v>
      </c>
      <c r="G19" s="30" t="s">
        <v>365</v>
      </c>
      <c r="H19" s="63" t="s">
        <v>442</v>
      </c>
      <c r="I19" s="30">
        <v>1</v>
      </c>
      <c r="J19" s="30">
        <v>14</v>
      </c>
      <c r="K19" s="79">
        <v>650000</v>
      </c>
      <c r="L19" s="79">
        <v>650000</v>
      </c>
      <c r="M19" s="26" t="s">
        <v>59</v>
      </c>
      <c r="N19" s="28" t="s">
        <v>481</v>
      </c>
      <c r="O19" s="37" t="s">
        <v>62</v>
      </c>
      <c r="P19" s="68" t="s">
        <v>111</v>
      </c>
      <c r="Q19" s="68" t="s">
        <v>171</v>
      </c>
      <c r="R19" s="68" t="s">
        <v>89</v>
      </c>
    </row>
    <row r="20" spans="1:18" s="31" customFormat="1" ht="27" customHeight="1">
      <c r="A20" s="30">
        <v>9</v>
      </c>
      <c r="B20" s="30" t="s">
        <v>133</v>
      </c>
      <c r="C20" s="30" t="s">
        <v>64</v>
      </c>
      <c r="D20" s="30" t="s">
        <v>64</v>
      </c>
      <c r="E20" s="33" t="s">
        <v>147</v>
      </c>
      <c r="F20" s="34" t="s">
        <v>148</v>
      </c>
      <c r="G20" s="30" t="s">
        <v>366</v>
      </c>
      <c r="H20" s="63" t="s">
        <v>443</v>
      </c>
      <c r="I20" s="30">
        <v>1</v>
      </c>
      <c r="J20" s="30">
        <v>15</v>
      </c>
      <c r="K20" s="79">
        <v>500000</v>
      </c>
      <c r="L20" s="79">
        <v>500000</v>
      </c>
      <c r="M20" s="26" t="s">
        <v>56</v>
      </c>
      <c r="N20" s="28" t="s">
        <v>482</v>
      </c>
      <c r="O20" s="37" t="s">
        <v>62</v>
      </c>
      <c r="P20" s="68" t="s">
        <v>165</v>
      </c>
      <c r="Q20" s="68" t="s">
        <v>178</v>
      </c>
      <c r="R20" s="68" t="s">
        <v>89</v>
      </c>
    </row>
    <row r="21" spans="1:18" s="31" customFormat="1" ht="27" customHeight="1">
      <c r="A21" s="30">
        <v>10</v>
      </c>
      <c r="B21" s="30" t="s">
        <v>268</v>
      </c>
      <c r="C21" s="30" t="s">
        <v>269</v>
      </c>
      <c r="D21" s="30" t="s">
        <v>102</v>
      </c>
      <c r="E21" s="33" t="s">
        <v>230</v>
      </c>
      <c r="F21" s="34" t="s">
        <v>231</v>
      </c>
      <c r="G21" s="30" t="s">
        <v>367</v>
      </c>
      <c r="H21" s="63" t="s">
        <v>442</v>
      </c>
      <c r="I21" s="30">
        <v>1</v>
      </c>
      <c r="J21" s="30">
        <v>6</v>
      </c>
      <c r="K21" s="79">
        <v>400000</v>
      </c>
      <c r="L21" s="79">
        <v>400000</v>
      </c>
      <c r="M21" s="26" t="s">
        <v>58</v>
      </c>
      <c r="N21" s="28" t="s">
        <v>483</v>
      </c>
      <c r="O21" s="38" t="s">
        <v>62</v>
      </c>
      <c r="P21" s="68" t="s">
        <v>728</v>
      </c>
      <c r="Q21" s="68" t="s">
        <v>179</v>
      </c>
      <c r="R21" s="68" t="s">
        <v>89</v>
      </c>
    </row>
    <row r="22" spans="1:18" s="31" customFormat="1" ht="27" customHeight="1">
      <c r="A22" s="30">
        <v>11</v>
      </c>
      <c r="B22" s="30" t="s">
        <v>268</v>
      </c>
      <c r="C22" s="30" t="s">
        <v>269</v>
      </c>
      <c r="D22" s="30" t="s">
        <v>102</v>
      </c>
      <c r="E22" s="33" t="s">
        <v>230</v>
      </c>
      <c r="F22" s="34" t="s">
        <v>231</v>
      </c>
      <c r="G22" s="30" t="s">
        <v>367</v>
      </c>
      <c r="H22" s="63" t="s">
        <v>442</v>
      </c>
      <c r="I22" s="30">
        <v>1</v>
      </c>
      <c r="J22" s="30">
        <v>6</v>
      </c>
      <c r="K22" s="79">
        <v>400000</v>
      </c>
      <c r="L22" s="79">
        <v>400000</v>
      </c>
      <c r="M22" s="26" t="s">
        <v>58</v>
      </c>
      <c r="N22" s="28" t="s">
        <v>484</v>
      </c>
      <c r="O22" s="38" t="s">
        <v>62</v>
      </c>
      <c r="P22" s="68" t="s">
        <v>728</v>
      </c>
      <c r="Q22" s="68" t="s">
        <v>179</v>
      </c>
      <c r="R22" s="68" t="s">
        <v>89</v>
      </c>
    </row>
    <row r="23" spans="1:18" s="31" customFormat="1" ht="27" customHeight="1">
      <c r="A23" s="30">
        <v>12</v>
      </c>
      <c r="B23" s="30" t="s">
        <v>270</v>
      </c>
      <c r="C23" s="30" t="s">
        <v>265</v>
      </c>
      <c r="D23" s="30" t="s">
        <v>102</v>
      </c>
      <c r="E23" s="33" t="s">
        <v>753</v>
      </c>
      <c r="F23" s="34" t="s">
        <v>84</v>
      </c>
      <c r="G23" s="30" t="s">
        <v>368</v>
      </c>
      <c r="H23" s="63" t="s">
        <v>444</v>
      </c>
      <c r="I23" s="30">
        <v>1</v>
      </c>
      <c r="J23" s="30">
        <v>6</v>
      </c>
      <c r="K23" s="79">
        <v>400000</v>
      </c>
      <c r="L23" s="79">
        <v>400000</v>
      </c>
      <c r="M23" s="26" t="s">
        <v>58</v>
      </c>
      <c r="N23" s="28" t="s">
        <v>485</v>
      </c>
      <c r="O23" s="37" t="s">
        <v>62</v>
      </c>
      <c r="P23" s="68" t="s">
        <v>729</v>
      </c>
      <c r="Q23" s="68" t="s">
        <v>180</v>
      </c>
      <c r="R23" s="68" t="s">
        <v>89</v>
      </c>
    </row>
    <row r="24" spans="1:18" s="31" customFormat="1" ht="27" customHeight="1">
      <c r="A24" s="30">
        <v>13</v>
      </c>
      <c r="B24" s="30" t="s">
        <v>271</v>
      </c>
      <c r="C24" s="30" t="s">
        <v>64</v>
      </c>
      <c r="D24" s="30" t="s">
        <v>64</v>
      </c>
      <c r="E24" s="33" t="s">
        <v>754</v>
      </c>
      <c r="F24" s="34" t="s">
        <v>755</v>
      </c>
      <c r="G24" s="30" t="s">
        <v>369</v>
      </c>
      <c r="H24" s="63" t="s">
        <v>445</v>
      </c>
      <c r="I24" s="30">
        <v>1</v>
      </c>
      <c r="J24" s="30">
        <v>40</v>
      </c>
      <c r="K24" s="79">
        <v>2000000</v>
      </c>
      <c r="L24" s="79">
        <v>2000000</v>
      </c>
      <c r="M24" s="26" t="s">
        <v>55</v>
      </c>
      <c r="N24" s="28" t="s">
        <v>486</v>
      </c>
      <c r="O24" s="37" t="s">
        <v>4</v>
      </c>
      <c r="P24" s="68" t="s">
        <v>729</v>
      </c>
      <c r="Q24" s="68" t="s">
        <v>180</v>
      </c>
      <c r="R24" s="68" t="s">
        <v>89</v>
      </c>
    </row>
    <row r="25" spans="1:18" s="31" customFormat="1" ht="27" customHeight="1">
      <c r="A25" s="30">
        <v>14</v>
      </c>
      <c r="B25" s="30" t="s">
        <v>271</v>
      </c>
      <c r="C25" s="30" t="s">
        <v>64</v>
      </c>
      <c r="D25" s="30" t="s">
        <v>64</v>
      </c>
      <c r="E25" s="33" t="s">
        <v>754</v>
      </c>
      <c r="F25" s="34" t="s">
        <v>755</v>
      </c>
      <c r="G25" s="30" t="s">
        <v>370</v>
      </c>
      <c r="H25" s="63" t="s">
        <v>446</v>
      </c>
      <c r="I25" s="30">
        <v>1</v>
      </c>
      <c r="J25" s="30">
        <v>20</v>
      </c>
      <c r="K25" s="79">
        <v>1000000</v>
      </c>
      <c r="L25" s="79">
        <v>1000000</v>
      </c>
      <c r="M25" s="26" t="s">
        <v>56</v>
      </c>
      <c r="N25" s="28" t="s">
        <v>487</v>
      </c>
      <c r="O25" s="37" t="s">
        <v>4</v>
      </c>
      <c r="P25" s="68" t="s">
        <v>729</v>
      </c>
      <c r="Q25" s="68" t="s">
        <v>180</v>
      </c>
      <c r="R25" s="68" t="s">
        <v>89</v>
      </c>
    </row>
    <row r="26" spans="1:18" s="31" customFormat="1" ht="27" customHeight="1">
      <c r="A26" s="30">
        <v>15</v>
      </c>
      <c r="B26" s="30" t="s">
        <v>272</v>
      </c>
      <c r="C26" s="30" t="s">
        <v>265</v>
      </c>
      <c r="D26" s="30" t="s">
        <v>102</v>
      </c>
      <c r="E26" s="33" t="s">
        <v>756</v>
      </c>
      <c r="F26" s="34" t="s">
        <v>83</v>
      </c>
      <c r="G26" s="30" t="s">
        <v>371</v>
      </c>
      <c r="H26" s="63" t="s">
        <v>447</v>
      </c>
      <c r="I26" s="30">
        <v>1</v>
      </c>
      <c r="J26" s="30">
        <v>14</v>
      </c>
      <c r="K26" s="79">
        <v>650000</v>
      </c>
      <c r="L26" s="79">
        <v>650000</v>
      </c>
      <c r="M26" s="26" t="s">
        <v>59</v>
      </c>
      <c r="N26" s="28" t="s">
        <v>488</v>
      </c>
      <c r="O26" s="38" t="s">
        <v>62</v>
      </c>
      <c r="P26" s="68" t="s">
        <v>729</v>
      </c>
      <c r="Q26" s="68" t="s">
        <v>180</v>
      </c>
      <c r="R26" s="68" t="s">
        <v>89</v>
      </c>
    </row>
    <row r="27" spans="1:18" s="31" customFormat="1" ht="27" customHeight="1">
      <c r="A27" s="30">
        <v>16</v>
      </c>
      <c r="B27" s="30" t="s">
        <v>272</v>
      </c>
      <c r="C27" s="30" t="s">
        <v>207</v>
      </c>
      <c r="D27" s="30" t="s">
        <v>102</v>
      </c>
      <c r="E27" s="33" t="s">
        <v>756</v>
      </c>
      <c r="F27" s="34" t="s">
        <v>83</v>
      </c>
      <c r="G27" s="68" t="s">
        <v>372</v>
      </c>
      <c r="H27" s="64" t="s">
        <v>448</v>
      </c>
      <c r="I27" s="30">
        <v>1</v>
      </c>
      <c r="J27" s="30">
        <v>14</v>
      </c>
      <c r="K27" s="79">
        <v>650000</v>
      </c>
      <c r="L27" s="79">
        <v>650000</v>
      </c>
      <c r="M27" s="26" t="s">
        <v>59</v>
      </c>
      <c r="N27" s="28" t="s">
        <v>489</v>
      </c>
      <c r="O27" s="38" t="s">
        <v>62</v>
      </c>
      <c r="P27" s="68" t="s">
        <v>729</v>
      </c>
      <c r="Q27" s="68" t="s">
        <v>180</v>
      </c>
      <c r="R27" s="68" t="s">
        <v>89</v>
      </c>
    </row>
    <row r="28" spans="1:18" s="31" customFormat="1" ht="27" customHeight="1">
      <c r="A28" s="30">
        <v>17</v>
      </c>
      <c r="B28" s="30" t="s">
        <v>272</v>
      </c>
      <c r="C28" s="30" t="s">
        <v>206</v>
      </c>
      <c r="D28" s="30" t="s">
        <v>102</v>
      </c>
      <c r="E28" s="33" t="s">
        <v>756</v>
      </c>
      <c r="F28" s="34" t="s">
        <v>83</v>
      </c>
      <c r="G28" s="30" t="s">
        <v>372</v>
      </c>
      <c r="H28" s="63" t="s">
        <v>448</v>
      </c>
      <c r="I28" s="30">
        <v>1</v>
      </c>
      <c r="J28" s="30">
        <v>14</v>
      </c>
      <c r="K28" s="79">
        <v>650000</v>
      </c>
      <c r="L28" s="79">
        <v>650000</v>
      </c>
      <c r="M28" s="26" t="s">
        <v>59</v>
      </c>
      <c r="N28" s="28" t="s">
        <v>490</v>
      </c>
      <c r="O28" s="38" t="s">
        <v>62</v>
      </c>
      <c r="P28" s="68" t="s">
        <v>729</v>
      </c>
      <c r="Q28" s="68" t="s">
        <v>180</v>
      </c>
      <c r="R28" s="68" t="s">
        <v>89</v>
      </c>
    </row>
    <row r="29" spans="1:18" s="31" customFormat="1" ht="27" customHeight="1">
      <c r="A29" s="30">
        <v>18</v>
      </c>
      <c r="B29" s="30" t="s">
        <v>272</v>
      </c>
      <c r="C29" s="30" t="s">
        <v>273</v>
      </c>
      <c r="D29" s="30" t="s">
        <v>102</v>
      </c>
      <c r="E29" s="33" t="s">
        <v>756</v>
      </c>
      <c r="F29" s="34" t="s">
        <v>83</v>
      </c>
      <c r="G29" s="30" t="s">
        <v>372</v>
      </c>
      <c r="H29" s="30" t="s">
        <v>448</v>
      </c>
      <c r="I29" s="30">
        <v>1</v>
      </c>
      <c r="J29" s="30">
        <v>14</v>
      </c>
      <c r="K29" s="79">
        <v>650000</v>
      </c>
      <c r="L29" s="79">
        <v>650000</v>
      </c>
      <c r="M29" s="26" t="s">
        <v>59</v>
      </c>
      <c r="N29" s="28" t="s">
        <v>491</v>
      </c>
      <c r="O29" s="38" t="s">
        <v>62</v>
      </c>
      <c r="P29" s="68" t="s">
        <v>729</v>
      </c>
      <c r="Q29" s="68" t="s">
        <v>180</v>
      </c>
      <c r="R29" s="68" t="s">
        <v>89</v>
      </c>
    </row>
    <row r="30" spans="1:18" s="31" customFormat="1" ht="27" customHeight="1">
      <c r="A30" s="30">
        <v>19</v>
      </c>
      <c r="B30" s="30" t="s">
        <v>274</v>
      </c>
      <c r="C30" s="30" t="s">
        <v>64</v>
      </c>
      <c r="D30" s="30" t="s">
        <v>64</v>
      </c>
      <c r="E30" s="33" t="s">
        <v>757</v>
      </c>
      <c r="F30" s="34" t="s">
        <v>758</v>
      </c>
      <c r="G30" s="30" t="s">
        <v>370</v>
      </c>
      <c r="H30" s="30" t="s">
        <v>446</v>
      </c>
      <c r="I30" s="30">
        <v>1</v>
      </c>
      <c r="J30" s="30">
        <v>40</v>
      </c>
      <c r="K30" s="79">
        <v>2000000</v>
      </c>
      <c r="L30" s="79">
        <v>2000000</v>
      </c>
      <c r="M30" s="26" t="s">
        <v>55</v>
      </c>
      <c r="N30" s="28" t="s">
        <v>487</v>
      </c>
      <c r="O30" s="37" t="s">
        <v>4</v>
      </c>
      <c r="P30" s="68" t="s">
        <v>129</v>
      </c>
      <c r="Q30" s="68" t="s">
        <v>181</v>
      </c>
      <c r="R30" s="68" t="s">
        <v>89</v>
      </c>
    </row>
    <row r="31" spans="1:18" s="31" customFormat="1" ht="27" customHeight="1">
      <c r="A31" s="30">
        <v>20</v>
      </c>
      <c r="B31" s="30" t="s">
        <v>275</v>
      </c>
      <c r="C31" s="30" t="s">
        <v>64</v>
      </c>
      <c r="D31" s="30" t="s">
        <v>64</v>
      </c>
      <c r="E31" s="33" t="s">
        <v>759</v>
      </c>
      <c r="F31" s="34" t="s">
        <v>161</v>
      </c>
      <c r="G31" s="30" t="s">
        <v>369</v>
      </c>
      <c r="H31" s="30" t="s">
        <v>445</v>
      </c>
      <c r="I31" s="30">
        <v>1</v>
      </c>
      <c r="J31" s="30">
        <v>20</v>
      </c>
      <c r="K31" s="79">
        <v>1000000</v>
      </c>
      <c r="L31" s="79">
        <v>1000000</v>
      </c>
      <c r="M31" s="26" t="s">
        <v>56</v>
      </c>
      <c r="N31" s="28" t="s">
        <v>486</v>
      </c>
      <c r="O31" s="37" t="s">
        <v>4</v>
      </c>
      <c r="P31" s="68" t="s">
        <v>730</v>
      </c>
      <c r="Q31" s="68" t="s">
        <v>739</v>
      </c>
      <c r="R31" s="68" t="s">
        <v>89</v>
      </c>
    </row>
    <row r="32" spans="1:18" s="31" customFormat="1" ht="27" customHeight="1">
      <c r="A32" s="30">
        <v>21</v>
      </c>
      <c r="B32" s="30" t="s">
        <v>276</v>
      </c>
      <c r="C32" s="30" t="s">
        <v>277</v>
      </c>
      <c r="D32" s="30" t="s">
        <v>102</v>
      </c>
      <c r="E32" s="33" t="s">
        <v>760</v>
      </c>
      <c r="F32" s="34" t="s">
        <v>761</v>
      </c>
      <c r="G32" s="30" t="s">
        <v>373</v>
      </c>
      <c r="H32" s="30" t="s">
        <v>449</v>
      </c>
      <c r="I32" s="30">
        <v>1</v>
      </c>
      <c r="J32" s="30">
        <v>20</v>
      </c>
      <c r="K32" s="79">
        <v>1050000</v>
      </c>
      <c r="L32" s="79">
        <v>1050000</v>
      </c>
      <c r="M32" s="26" t="s">
        <v>255</v>
      </c>
      <c r="N32" s="28" t="s">
        <v>492</v>
      </c>
      <c r="O32" s="37" t="s">
        <v>62</v>
      </c>
      <c r="P32" s="68" t="s">
        <v>116</v>
      </c>
      <c r="Q32" s="68" t="s">
        <v>171</v>
      </c>
      <c r="R32" s="68" t="s">
        <v>90</v>
      </c>
    </row>
    <row r="33" spans="1:18" s="31" customFormat="1" ht="27" customHeight="1">
      <c r="A33" s="30">
        <v>22</v>
      </c>
      <c r="B33" s="30" t="s">
        <v>276</v>
      </c>
      <c r="C33" s="30" t="s">
        <v>278</v>
      </c>
      <c r="D33" s="30" t="s">
        <v>102</v>
      </c>
      <c r="E33" s="33" t="s">
        <v>760</v>
      </c>
      <c r="F33" s="34" t="s">
        <v>761</v>
      </c>
      <c r="G33" s="30" t="s">
        <v>373</v>
      </c>
      <c r="H33" s="30" t="s">
        <v>449</v>
      </c>
      <c r="I33" s="30">
        <v>1</v>
      </c>
      <c r="J33" s="30">
        <v>20</v>
      </c>
      <c r="K33" s="79">
        <v>1050000</v>
      </c>
      <c r="L33" s="79">
        <v>1050000</v>
      </c>
      <c r="M33" s="26" t="s">
        <v>255</v>
      </c>
      <c r="N33" s="28" t="s">
        <v>493</v>
      </c>
      <c r="O33" s="37" t="s">
        <v>62</v>
      </c>
      <c r="P33" s="68" t="s">
        <v>116</v>
      </c>
      <c r="Q33" s="68" t="s">
        <v>171</v>
      </c>
      <c r="R33" s="68" t="s">
        <v>90</v>
      </c>
    </row>
    <row r="34" spans="1:18" s="31" customFormat="1" ht="27" customHeight="1">
      <c r="A34" s="30">
        <v>23</v>
      </c>
      <c r="B34" s="30" t="s">
        <v>276</v>
      </c>
      <c r="C34" s="30" t="s">
        <v>279</v>
      </c>
      <c r="D34" s="30" t="s">
        <v>102</v>
      </c>
      <c r="E34" s="33" t="s">
        <v>760</v>
      </c>
      <c r="F34" s="34" t="s">
        <v>761</v>
      </c>
      <c r="G34" s="30" t="s">
        <v>374</v>
      </c>
      <c r="H34" s="30" t="s">
        <v>450</v>
      </c>
      <c r="I34" s="30">
        <v>1</v>
      </c>
      <c r="J34" s="30">
        <v>20</v>
      </c>
      <c r="K34" s="79">
        <v>1050000</v>
      </c>
      <c r="L34" s="79">
        <v>1050000</v>
      </c>
      <c r="M34" s="26" t="s">
        <v>255</v>
      </c>
      <c r="N34" s="28" t="s">
        <v>494</v>
      </c>
      <c r="O34" s="37" t="s">
        <v>62</v>
      </c>
      <c r="P34" s="68" t="s">
        <v>116</v>
      </c>
      <c r="Q34" s="68" t="s">
        <v>171</v>
      </c>
      <c r="R34" s="68" t="s">
        <v>90</v>
      </c>
    </row>
    <row r="35" spans="1:18" s="31" customFormat="1" ht="27" customHeight="1">
      <c r="A35" s="30">
        <v>24</v>
      </c>
      <c r="B35" s="30" t="s">
        <v>280</v>
      </c>
      <c r="C35" s="30" t="s">
        <v>281</v>
      </c>
      <c r="D35" s="30" t="s">
        <v>63</v>
      </c>
      <c r="E35" s="33" t="s">
        <v>762</v>
      </c>
      <c r="F35" s="34" t="s">
        <v>229</v>
      </c>
      <c r="G35" s="30" t="s">
        <v>375</v>
      </c>
      <c r="H35" s="63" t="s">
        <v>249</v>
      </c>
      <c r="I35" s="30">
        <v>1</v>
      </c>
      <c r="J35" s="30">
        <v>12</v>
      </c>
      <c r="K35" s="79">
        <v>600000</v>
      </c>
      <c r="L35" s="79">
        <v>600000</v>
      </c>
      <c r="M35" s="26" t="s">
        <v>60</v>
      </c>
      <c r="N35" s="28" t="s">
        <v>495</v>
      </c>
      <c r="O35" s="38" t="s">
        <v>62</v>
      </c>
      <c r="P35" s="68" t="s">
        <v>116</v>
      </c>
      <c r="Q35" s="68" t="s">
        <v>171</v>
      </c>
      <c r="R35" s="68" t="s">
        <v>90</v>
      </c>
    </row>
    <row r="36" spans="1:18" s="31" customFormat="1" ht="27" customHeight="1">
      <c r="A36" s="30">
        <v>25</v>
      </c>
      <c r="B36" s="30" t="s">
        <v>282</v>
      </c>
      <c r="C36" s="30" t="s">
        <v>283</v>
      </c>
      <c r="D36" s="30" t="s">
        <v>63</v>
      </c>
      <c r="E36" s="33" t="s">
        <v>763</v>
      </c>
      <c r="F36" s="34" t="s">
        <v>764</v>
      </c>
      <c r="G36" s="30" t="s">
        <v>376</v>
      </c>
      <c r="H36" s="63" t="s">
        <v>162</v>
      </c>
      <c r="I36" s="30">
        <v>1</v>
      </c>
      <c r="J36" s="30">
        <v>40</v>
      </c>
      <c r="K36" s="79">
        <v>2000000</v>
      </c>
      <c r="L36" s="79">
        <v>2000000</v>
      </c>
      <c r="M36" s="26" t="s">
        <v>37</v>
      </c>
      <c r="N36" s="28" t="s">
        <v>496</v>
      </c>
      <c r="O36" s="37" t="s">
        <v>62</v>
      </c>
      <c r="P36" s="68" t="s">
        <v>113</v>
      </c>
      <c r="Q36" s="68" t="s">
        <v>171</v>
      </c>
      <c r="R36" s="68" t="s">
        <v>740</v>
      </c>
    </row>
    <row r="37" spans="1:18" s="31" customFormat="1" ht="27" customHeight="1">
      <c r="A37" s="30">
        <v>26</v>
      </c>
      <c r="B37" s="30" t="s">
        <v>282</v>
      </c>
      <c r="C37" s="30" t="s">
        <v>283</v>
      </c>
      <c r="D37" s="30" t="s">
        <v>63</v>
      </c>
      <c r="E37" s="33" t="s">
        <v>763</v>
      </c>
      <c r="F37" s="34" t="s">
        <v>764</v>
      </c>
      <c r="G37" s="30" t="s">
        <v>376</v>
      </c>
      <c r="H37" s="63" t="s">
        <v>162</v>
      </c>
      <c r="I37" s="30">
        <v>1</v>
      </c>
      <c r="J37" s="30">
        <v>40</v>
      </c>
      <c r="K37" s="79">
        <v>2000000</v>
      </c>
      <c r="L37" s="79">
        <v>2000000</v>
      </c>
      <c r="M37" s="26" t="s">
        <v>37</v>
      </c>
      <c r="N37" s="28" t="s">
        <v>497</v>
      </c>
      <c r="O37" s="37" t="s">
        <v>62</v>
      </c>
      <c r="P37" s="68" t="s">
        <v>113</v>
      </c>
      <c r="Q37" s="68" t="s">
        <v>171</v>
      </c>
      <c r="R37" s="68" t="s">
        <v>740</v>
      </c>
    </row>
    <row r="38" spans="1:18" s="31" customFormat="1" ht="27" customHeight="1">
      <c r="A38" s="30">
        <v>27</v>
      </c>
      <c r="B38" s="30" t="s">
        <v>282</v>
      </c>
      <c r="C38" s="30" t="s">
        <v>283</v>
      </c>
      <c r="D38" s="30" t="s">
        <v>63</v>
      </c>
      <c r="E38" s="33" t="s">
        <v>763</v>
      </c>
      <c r="F38" s="34" t="s">
        <v>764</v>
      </c>
      <c r="G38" s="30" t="s">
        <v>376</v>
      </c>
      <c r="H38" s="63" t="s">
        <v>162</v>
      </c>
      <c r="I38" s="30">
        <v>1</v>
      </c>
      <c r="J38" s="30">
        <v>40</v>
      </c>
      <c r="K38" s="79">
        <v>2000000</v>
      </c>
      <c r="L38" s="79">
        <v>2000000</v>
      </c>
      <c r="M38" s="26" t="s">
        <v>37</v>
      </c>
      <c r="N38" s="28" t="s">
        <v>498</v>
      </c>
      <c r="O38" s="37" t="s">
        <v>62</v>
      </c>
      <c r="P38" s="68" t="s">
        <v>113</v>
      </c>
      <c r="Q38" s="68" t="s">
        <v>171</v>
      </c>
      <c r="R38" s="68" t="s">
        <v>740</v>
      </c>
    </row>
    <row r="39" spans="1:18" s="31" customFormat="1" ht="27" customHeight="1">
      <c r="A39" s="30">
        <v>28</v>
      </c>
      <c r="B39" s="30" t="s">
        <v>197</v>
      </c>
      <c r="C39" s="30" t="s">
        <v>283</v>
      </c>
      <c r="D39" s="30" t="s">
        <v>63</v>
      </c>
      <c r="E39" s="33" t="s">
        <v>235</v>
      </c>
      <c r="F39" s="34" t="s">
        <v>236</v>
      </c>
      <c r="G39" s="30" t="s">
        <v>376</v>
      </c>
      <c r="H39" s="63" t="s">
        <v>162</v>
      </c>
      <c r="I39" s="30">
        <v>1</v>
      </c>
      <c r="J39" s="30">
        <v>12</v>
      </c>
      <c r="K39" s="79">
        <v>600000</v>
      </c>
      <c r="L39" s="79">
        <v>600000</v>
      </c>
      <c r="M39" s="26" t="s">
        <v>60</v>
      </c>
      <c r="N39" s="28" t="s">
        <v>499</v>
      </c>
      <c r="O39" s="38" t="s">
        <v>62</v>
      </c>
      <c r="P39" s="68" t="s">
        <v>113</v>
      </c>
      <c r="Q39" s="68" t="s">
        <v>171</v>
      </c>
      <c r="R39" s="68" t="s">
        <v>740</v>
      </c>
    </row>
    <row r="40" spans="1:18" s="31" customFormat="1" ht="27" customHeight="1">
      <c r="A40" s="30">
        <v>29</v>
      </c>
      <c r="B40" s="30" t="s">
        <v>134</v>
      </c>
      <c r="C40" s="30" t="s">
        <v>283</v>
      </c>
      <c r="D40" s="30" t="s">
        <v>63</v>
      </c>
      <c r="E40" s="33" t="s">
        <v>106</v>
      </c>
      <c r="F40" s="34" t="s">
        <v>150</v>
      </c>
      <c r="G40" s="30" t="s">
        <v>376</v>
      </c>
      <c r="H40" s="63" t="s">
        <v>162</v>
      </c>
      <c r="I40" s="30">
        <v>1</v>
      </c>
      <c r="J40" s="30">
        <v>40</v>
      </c>
      <c r="K40" s="79">
        <v>2000000</v>
      </c>
      <c r="L40" s="79">
        <v>2000000</v>
      </c>
      <c r="M40" s="26" t="s">
        <v>37</v>
      </c>
      <c r="N40" s="28" t="s">
        <v>500</v>
      </c>
      <c r="O40" s="38" t="s">
        <v>62</v>
      </c>
      <c r="P40" s="68" t="s">
        <v>166</v>
      </c>
      <c r="Q40" s="68" t="s">
        <v>182</v>
      </c>
      <c r="R40" s="68" t="s">
        <v>740</v>
      </c>
    </row>
    <row r="41" spans="1:18" s="31" customFormat="1" ht="27" customHeight="1">
      <c r="A41" s="30">
        <v>30</v>
      </c>
      <c r="B41" s="30" t="s">
        <v>284</v>
      </c>
      <c r="C41" s="30" t="s">
        <v>64</v>
      </c>
      <c r="D41" s="30" t="s">
        <v>64</v>
      </c>
      <c r="E41" s="33" t="s">
        <v>28</v>
      </c>
      <c r="F41" s="34" t="s">
        <v>765</v>
      </c>
      <c r="G41" s="30" t="s">
        <v>377</v>
      </c>
      <c r="H41" s="63" t="s">
        <v>451</v>
      </c>
      <c r="I41" s="30">
        <v>1</v>
      </c>
      <c r="J41" s="30">
        <v>60</v>
      </c>
      <c r="K41" s="79">
        <v>3000000</v>
      </c>
      <c r="L41" s="79">
        <v>3000000</v>
      </c>
      <c r="M41" s="26" t="s">
        <v>57</v>
      </c>
      <c r="N41" s="28" t="s">
        <v>501</v>
      </c>
      <c r="O41" s="37" t="s">
        <v>4</v>
      </c>
      <c r="P41" s="68" t="s">
        <v>731</v>
      </c>
      <c r="Q41" s="68" t="s">
        <v>741</v>
      </c>
      <c r="R41" s="68" t="s">
        <v>740</v>
      </c>
    </row>
    <row r="42" spans="1:18" s="31" customFormat="1" ht="27" customHeight="1">
      <c r="A42" s="30">
        <v>31</v>
      </c>
      <c r="B42" s="30" t="s">
        <v>285</v>
      </c>
      <c r="C42" s="30" t="s">
        <v>286</v>
      </c>
      <c r="D42" s="30" t="s">
        <v>102</v>
      </c>
      <c r="E42" s="33" t="s">
        <v>766</v>
      </c>
      <c r="F42" s="34" t="s">
        <v>767</v>
      </c>
      <c r="G42" s="30" t="s">
        <v>378</v>
      </c>
      <c r="H42" s="63" t="s">
        <v>452</v>
      </c>
      <c r="I42" s="30">
        <v>1</v>
      </c>
      <c r="J42" s="30">
        <v>6</v>
      </c>
      <c r="K42" s="79">
        <v>400000</v>
      </c>
      <c r="L42" s="79">
        <v>400000</v>
      </c>
      <c r="M42" s="26" t="s">
        <v>58</v>
      </c>
      <c r="N42" s="28" t="s">
        <v>502</v>
      </c>
      <c r="O42" s="37" t="s">
        <v>62</v>
      </c>
      <c r="P42" s="68" t="s">
        <v>258</v>
      </c>
      <c r="Q42" s="68" t="s">
        <v>742</v>
      </c>
      <c r="R42" s="68" t="s">
        <v>98</v>
      </c>
    </row>
    <row r="43" spans="1:18" s="31" customFormat="1" ht="27" customHeight="1">
      <c r="A43" s="30">
        <v>32</v>
      </c>
      <c r="B43" s="30" t="s">
        <v>285</v>
      </c>
      <c r="C43" s="30" t="s">
        <v>286</v>
      </c>
      <c r="D43" s="30" t="s">
        <v>102</v>
      </c>
      <c r="E43" s="33" t="s">
        <v>766</v>
      </c>
      <c r="F43" s="34" t="s">
        <v>767</v>
      </c>
      <c r="G43" s="30" t="s">
        <v>378</v>
      </c>
      <c r="H43" s="63" t="s">
        <v>452</v>
      </c>
      <c r="I43" s="30">
        <v>1</v>
      </c>
      <c r="J43" s="30">
        <v>6</v>
      </c>
      <c r="K43" s="79">
        <v>400000</v>
      </c>
      <c r="L43" s="79">
        <v>400000</v>
      </c>
      <c r="M43" s="26" t="s">
        <v>58</v>
      </c>
      <c r="N43" s="28" t="s">
        <v>503</v>
      </c>
      <c r="O43" s="37" t="s">
        <v>62</v>
      </c>
      <c r="P43" s="68" t="s">
        <v>258</v>
      </c>
      <c r="Q43" s="68" t="s">
        <v>742</v>
      </c>
      <c r="R43" s="68" t="s">
        <v>98</v>
      </c>
    </row>
    <row r="44" spans="1:18" s="31" customFormat="1" ht="27" customHeight="1">
      <c r="A44" s="30">
        <v>33</v>
      </c>
      <c r="B44" s="30" t="s">
        <v>285</v>
      </c>
      <c r="C44" s="30" t="s">
        <v>287</v>
      </c>
      <c r="D44" s="30" t="s">
        <v>102</v>
      </c>
      <c r="E44" s="33" t="s">
        <v>766</v>
      </c>
      <c r="F44" s="34" t="s">
        <v>767</v>
      </c>
      <c r="G44" s="30" t="s">
        <v>378</v>
      </c>
      <c r="H44" s="63" t="s">
        <v>452</v>
      </c>
      <c r="I44" s="30">
        <v>1</v>
      </c>
      <c r="J44" s="30">
        <v>6</v>
      </c>
      <c r="K44" s="79">
        <v>400000</v>
      </c>
      <c r="L44" s="79">
        <v>400000</v>
      </c>
      <c r="M44" s="26" t="s">
        <v>58</v>
      </c>
      <c r="N44" s="28" t="s">
        <v>504</v>
      </c>
      <c r="O44" s="37" t="s">
        <v>62</v>
      </c>
      <c r="P44" s="68" t="s">
        <v>258</v>
      </c>
      <c r="Q44" s="68" t="s">
        <v>742</v>
      </c>
      <c r="R44" s="68" t="s">
        <v>98</v>
      </c>
    </row>
    <row r="45" spans="1:18" s="31" customFormat="1" ht="27" customHeight="1">
      <c r="A45" s="30">
        <v>34</v>
      </c>
      <c r="B45" s="30" t="s">
        <v>285</v>
      </c>
      <c r="C45" s="30" t="s">
        <v>287</v>
      </c>
      <c r="D45" s="30" t="s">
        <v>102</v>
      </c>
      <c r="E45" s="33" t="s">
        <v>766</v>
      </c>
      <c r="F45" s="34" t="s">
        <v>767</v>
      </c>
      <c r="G45" s="30" t="s">
        <v>378</v>
      </c>
      <c r="H45" s="63" t="s">
        <v>452</v>
      </c>
      <c r="I45" s="30">
        <v>1</v>
      </c>
      <c r="J45" s="30">
        <v>6</v>
      </c>
      <c r="K45" s="79">
        <v>400000</v>
      </c>
      <c r="L45" s="79">
        <v>400000</v>
      </c>
      <c r="M45" s="26" t="s">
        <v>58</v>
      </c>
      <c r="N45" s="28" t="s">
        <v>505</v>
      </c>
      <c r="O45" s="37" t="s">
        <v>62</v>
      </c>
      <c r="P45" s="68" t="s">
        <v>258</v>
      </c>
      <c r="Q45" s="68" t="s">
        <v>742</v>
      </c>
      <c r="R45" s="68" t="s">
        <v>98</v>
      </c>
    </row>
    <row r="46" spans="1:18" s="31" customFormat="1" ht="27" customHeight="1">
      <c r="A46" s="30">
        <v>35</v>
      </c>
      <c r="B46" s="30" t="s">
        <v>285</v>
      </c>
      <c r="C46" s="30" t="s">
        <v>286</v>
      </c>
      <c r="D46" s="30" t="s">
        <v>102</v>
      </c>
      <c r="E46" s="33" t="s">
        <v>766</v>
      </c>
      <c r="F46" s="34" t="s">
        <v>767</v>
      </c>
      <c r="G46" s="30" t="s">
        <v>378</v>
      </c>
      <c r="H46" s="63" t="s">
        <v>452</v>
      </c>
      <c r="I46" s="30">
        <v>1</v>
      </c>
      <c r="J46" s="30">
        <v>6</v>
      </c>
      <c r="K46" s="79">
        <v>400000</v>
      </c>
      <c r="L46" s="79">
        <v>400000</v>
      </c>
      <c r="M46" s="26" t="s">
        <v>58</v>
      </c>
      <c r="N46" s="28" t="s">
        <v>506</v>
      </c>
      <c r="O46" s="37" t="s">
        <v>62</v>
      </c>
      <c r="P46" s="68" t="s">
        <v>258</v>
      </c>
      <c r="Q46" s="68" t="s">
        <v>742</v>
      </c>
      <c r="R46" s="68" t="s">
        <v>98</v>
      </c>
    </row>
    <row r="47" spans="1:18" s="31" customFormat="1" ht="27" customHeight="1">
      <c r="A47" s="30">
        <v>36</v>
      </c>
      <c r="B47" s="30" t="s">
        <v>285</v>
      </c>
      <c r="C47" s="30" t="s">
        <v>287</v>
      </c>
      <c r="D47" s="30" t="s">
        <v>102</v>
      </c>
      <c r="E47" s="33" t="s">
        <v>766</v>
      </c>
      <c r="F47" s="34" t="s">
        <v>767</v>
      </c>
      <c r="G47" s="30" t="s">
        <v>378</v>
      </c>
      <c r="H47" s="63" t="s">
        <v>452</v>
      </c>
      <c r="I47" s="30">
        <v>1</v>
      </c>
      <c r="J47" s="30">
        <v>6</v>
      </c>
      <c r="K47" s="79">
        <v>400000</v>
      </c>
      <c r="L47" s="79">
        <v>400000</v>
      </c>
      <c r="M47" s="26" t="s">
        <v>58</v>
      </c>
      <c r="N47" s="28" t="s">
        <v>507</v>
      </c>
      <c r="O47" s="38" t="s">
        <v>62</v>
      </c>
      <c r="P47" s="68" t="s">
        <v>258</v>
      </c>
      <c r="Q47" s="68" t="s">
        <v>742</v>
      </c>
      <c r="R47" s="68" t="s">
        <v>98</v>
      </c>
    </row>
    <row r="48" spans="1:18" s="31" customFormat="1" ht="27" customHeight="1">
      <c r="A48" s="30">
        <v>37</v>
      </c>
      <c r="B48" s="30" t="s">
        <v>285</v>
      </c>
      <c r="C48" s="30" t="s">
        <v>288</v>
      </c>
      <c r="D48" s="30" t="s">
        <v>102</v>
      </c>
      <c r="E48" s="33" t="s">
        <v>766</v>
      </c>
      <c r="F48" s="34" t="s">
        <v>767</v>
      </c>
      <c r="G48" s="30" t="s">
        <v>379</v>
      </c>
      <c r="H48" s="63" t="s">
        <v>453</v>
      </c>
      <c r="I48" s="30">
        <v>1</v>
      </c>
      <c r="J48" s="30">
        <v>20</v>
      </c>
      <c r="K48" s="79">
        <v>1050000</v>
      </c>
      <c r="L48" s="79">
        <v>1050000</v>
      </c>
      <c r="M48" s="26" t="s">
        <v>255</v>
      </c>
      <c r="N48" s="28" t="s">
        <v>508</v>
      </c>
      <c r="O48" s="38" t="s">
        <v>62</v>
      </c>
      <c r="P48" s="68" t="s">
        <v>258</v>
      </c>
      <c r="Q48" s="68" t="s">
        <v>742</v>
      </c>
      <c r="R48" s="68" t="s">
        <v>98</v>
      </c>
    </row>
    <row r="49" spans="1:18" s="31" customFormat="1" ht="27" customHeight="1">
      <c r="A49" s="30">
        <v>38</v>
      </c>
      <c r="B49" s="30" t="s">
        <v>289</v>
      </c>
      <c r="C49" s="30" t="s">
        <v>287</v>
      </c>
      <c r="D49" s="30" t="s">
        <v>102</v>
      </c>
      <c r="E49" s="33" t="s">
        <v>768</v>
      </c>
      <c r="F49" s="34" t="s">
        <v>769</v>
      </c>
      <c r="G49" s="30" t="s">
        <v>378</v>
      </c>
      <c r="H49" s="63" t="s">
        <v>452</v>
      </c>
      <c r="I49" s="30">
        <v>1</v>
      </c>
      <c r="J49" s="30">
        <v>20</v>
      </c>
      <c r="K49" s="79">
        <v>1050000</v>
      </c>
      <c r="L49" s="79">
        <v>1050000</v>
      </c>
      <c r="M49" s="26" t="s">
        <v>255</v>
      </c>
      <c r="N49" s="28" t="s">
        <v>509</v>
      </c>
      <c r="O49" s="38" t="s">
        <v>62</v>
      </c>
      <c r="P49" s="68" t="s">
        <v>258</v>
      </c>
      <c r="Q49" s="68" t="s">
        <v>742</v>
      </c>
      <c r="R49" s="68" t="s">
        <v>98</v>
      </c>
    </row>
    <row r="50" spans="1:18" s="31" customFormat="1" ht="27" customHeight="1">
      <c r="A50" s="30">
        <v>39</v>
      </c>
      <c r="B50" s="30" t="s">
        <v>289</v>
      </c>
      <c r="C50" s="30" t="s">
        <v>286</v>
      </c>
      <c r="D50" s="30" t="s">
        <v>102</v>
      </c>
      <c r="E50" s="33" t="s">
        <v>768</v>
      </c>
      <c r="F50" s="34" t="s">
        <v>769</v>
      </c>
      <c r="G50" s="30" t="s">
        <v>378</v>
      </c>
      <c r="H50" s="63" t="s">
        <v>452</v>
      </c>
      <c r="I50" s="30">
        <v>1</v>
      </c>
      <c r="J50" s="30">
        <v>20</v>
      </c>
      <c r="K50" s="79">
        <v>1050000</v>
      </c>
      <c r="L50" s="79">
        <v>1050000</v>
      </c>
      <c r="M50" s="26" t="s">
        <v>255</v>
      </c>
      <c r="N50" s="28" t="s">
        <v>510</v>
      </c>
      <c r="O50" s="38" t="s">
        <v>62</v>
      </c>
      <c r="P50" s="68" t="s">
        <v>258</v>
      </c>
      <c r="Q50" s="68" t="s">
        <v>742</v>
      </c>
      <c r="R50" s="68" t="s">
        <v>98</v>
      </c>
    </row>
    <row r="51" spans="1:18" s="31" customFormat="1" ht="27" customHeight="1">
      <c r="A51" s="30">
        <v>40</v>
      </c>
      <c r="B51" s="30" t="s">
        <v>289</v>
      </c>
      <c r="C51" s="30" t="s">
        <v>286</v>
      </c>
      <c r="D51" s="30" t="s">
        <v>102</v>
      </c>
      <c r="E51" s="33" t="s">
        <v>768</v>
      </c>
      <c r="F51" s="34" t="s">
        <v>769</v>
      </c>
      <c r="G51" s="30" t="s">
        <v>378</v>
      </c>
      <c r="H51" s="63" t="s">
        <v>452</v>
      </c>
      <c r="I51" s="30">
        <v>1</v>
      </c>
      <c r="J51" s="30">
        <v>20</v>
      </c>
      <c r="K51" s="79">
        <v>1050000</v>
      </c>
      <c r="L51" s="79">
        <v>1050000</v>
      </c>
      <c r="M51" s="26" t="s">
        <v>255</v>
      </c>
      <c r="N51" s="28" t="s">
        <v>511</v>
      </c>
      <c r="O51" s="38" t="s">
        <v>62</v>
      </c>
      <c r="P51" s="68" t="s">
        <v>258</v>
      </c>
      <c r="Q51" s="68" t="s">
        <v>742</v>
      </c>
      <c r="R51" s="68" t="s">
        <v>98</v>
      </c>
    </row>
    <row r="52" spans="1:18" s="31" customFormat="1" ht="27" customHeight="1">
      <c r="A52" s="30">
        <v>41</v>
      </c>
      <c r="B52" s="30" t="s">
        <v>289</v>
      </c>
      <c r="C52" s="30" t="s">
        <v>288</v>
      </c>
      <c r="D52" s="30" t="s">
        <v>102</v>
      </c>
      <c r="E52" s="33" t="s">
        <v>768</v>
      </c>
      <c r="F52" s="34" t="s">
        <v>769</v>
      </c>
      <c r="G52" s="30" t="s">
        <v>378</v>
      </c>
      <c r="H52" s="63" t="s">
        <v>452</v>
      </c>
      <c r="I52" s="30">
        <v>1</v>
      </c>
      <c r="J52" s="30">
        <v>20</v>
      </c>
      <c r="K52" s="79">
        <v>1050000</v>
      </c>
      <c r="L52" s="79">
        <v>1050000</v>
      </c>
      <c r="M52" s="26" t="s">
        <v>255</v>
      </c>
      <c r="N52" s="28" t="s">
        <v>512</v>
      </c>
      <c r="O52" s="37" t="s">
        <v>62</v>
      </c>
      <c r="P52" s="68" t="s">
        <v>258</v>
      </c>
      <c r="Q52" s="68" t="s">
        <v>742</v>
      </c>
      <c r="R52" s="68" t="s">
        <v>98</v>
      </c>
    </row>
    <row r="53" spans="1:18" s="31" customFormat="1" ht="27" customHeight="1">
      <c r="A53" s="30">
        <v>42</v>
      </c>
      <c r="B53" s="30" t="s">
        <v>289</v>
      </c>
      <c r="C53" s="30" t="s">
        <v>288</v>
      </c>
      <c r="D53" s="30" t="s">
        <v>102</v>
      </c>
      <c r="E53" s="33" t="s">
        <v>768</v>
      </c>
      <c r="F53" s="34" t="s">
        <v>769</v>
      </c>
      <c r="G53" s="30" t="s">
        <v>378</v>
      </c>
      <c r="H53" s="63" t="s">
        <v>452</v>
      </c>
      <c r="I53" s="30">
        <v>1</v>
      </c>
      <c r="J53" s="30">
        <v>20</v>
      </c>
      <c r="K53" s="79">
        <v>1050000</v>
      </c>
      <c r="L53" s="79">
        <v>1050000</v>
      </c>
      <c r="M53" s="26" t="s">
        <v>255</v>
      </c>
      <c r="N53" s="28" t="s">
        <v>513</v>
      </c>
      <c r="O53" s="38" t="s">
        <v>62</v>
      </c>
      <c r="P53" s="68" t="s">
        <v>258</v>
      </c>
      <c r="Q53" s="68" t="s">
        <v>742</v>
      </c>
      <c r="R53" s="68" t="s">
        <v>98</v>
      </c>
    </row>
    <row r="54" spans="1:18" s="31" customFormat="1" ht="27" customHeight="1">
      <c r="A54" s="30">
        <v>43</v>
      </c>
      <c r="B54" s="30" t="s">
        <v>289</v>
      </c>
      <c r="C54" s="30" t="s">
        <v>286</v>
      </c>
      <c r="D54" s="30" t="s">
        <v>102</v>
      </c>
      <c r="E54" s="33" t="s">
        <v>768</v>
      </c>
      <c r="F54" s="34" t="s">
        <v>769</v>
      </c>
      <c r="G54" s="30" t="s">
        <v>378</v>
      </c>
      <c r="H54" s="63" t="s">
        <v>452</v>
      </c>
      <c r="I54" s="30">
        <v>1</v>
      </c>
      <c r="J54" s="30">
        <v>20</v>
      </c>
      <c r="K54" s="79">
        <v>1050000</v>
      </c>
      <c r="L54" s="79">
        <v>1050000</v>
      </c>
      <c r="M54" s="26" t="s">
        <v>255</v>
      </c>
      <c r="N54" s="28" t="s">
        <v>514</v>
      </c>
      <c r="O54" s="38" t="s">
        <v>62</v>
      </c>
      <c r="P54" s="68" t="s">
        <v>258</v>
      </c>
      <c r="Q54" s="68" t="s">
        <v>742</v>
      </c>
      <c r="R54" s="68" t="s">
        <v>98</v>
      </c>
    </row>
    <row r="55" spans="1:18" s="31" customFormat="1" ht="27" customHeight="1">
      <c r="A55" s="30">
        <v>44</v>
      </c>
      <c r="B55" s="30" t="s">
        <v>289</v>
      </c>
      <c r="C55" s="30" t="s">
        <v>286</v>
      </c>
      <c r="D55" s="30" t="s">
        <v>102</v>
      </c>
      <c r="E55" s="33" t="s">
        <v>768</v>
      </c>
      <c r="F55" s="34" t="s">
        <v>769</v>
      </c>
      <c r="G55" s="30" t="s">
        <v>378</v>
      </c>
      <c r="H55" s="63" t="s">
        <v>452</v>
      </c>
      <c r="I55" s="30">
        <v>1</v>
      </c>
      <c r="J55" s="30">
        <v>20</v>
      </c>
      <c r="K55" s="79">
        <v>1050000</v>
      </c>
      <c r="L55" s="79">
        <v>1050000</v>
      </c>
      <c r="M55" s="26" t="s">
        <v>255</v>
      </c>
      <c r="N55" s="28" t="s">
        <v>515</v>
      </c>
      <c r="O55" s="38" t="s">
        <v>62</v>
      </c>
      <c r="P55" s="68" t="s">
        <v>258</v>
      </c>
      <c r="Q55" s="68" t="s">
        <v>742</v>
      </c>
      <c r="R55" s="68" t="s">
        <v>98</v>
      </c>
    </row>
    <row r="56" spans="1:18" s="31" customFormat="1" ht="27" customHeight="1">
      <c r="A56" s="30">
        <v>45</v>
      </c>
      <c r="B56" s="30" t="s">
        <v>289</v>
      </c>
      <c r="C56" s="30" t="s">
        <v>286</v>
      </c>
      <c r="D56" s="30" t="s">
        <v>102</v>
      </c>
      <c r="E56" s="33" t="s">
        <v>768</v>
      </c>
      <c r="F56" s="34" t="s">
        <v>769</v>
      </c>
      <c r="G56" s="30" t="s">
        <v>378</v>
      </c>
      <c r="H56" s="63" t="s">
        <v>452</v>
      </c>
      <c r="I56" s="30">
        <v>1</v>
      </c>
      <c r="J56" s="30">
        <v>20</v>
      </c>
      <c r="K56" s="79">
        <v>1050000</v>
      </c>
      <c r="L56" s="79">
        <v>1050000</v>
      </c>
      <c r="M56" s="26" t="s">
        <v>255</v>
      </c>
      <c r="N56" s="28" t="s">
        <v>516</v>
      </c>
      <c r="O56" s="37" t="s">
        <v>62</v>
      </c>
      <c r="P56" s="68" t="s">
        <v>258</v>
      </c>
      <c r="Q56" s="68" t="s">
        <v>742</v>
      </c>
      <c r="R56" s="68" t="s">
        <v>98</v>
      </c>
    </row>
    <row r="57" spans="1:18" s="31" customFormat="1" ht="27" customHeight="1">
      <c r="A57" s="30">
        <v>46</v>
      </c>
      <c r="B57" s="30" t="s">
        <v>289</v>
      </c>
      <c r="C57" s="30" t="s">
        <v>287</v>
      </c>
      <c r="D57" s="30" t="s">
        <v>102</v>
      </c>
      <c r="E57" s="33" t="s">
        <v>768</v>
      </c>
      <c r="F57" s="34" t="s">
        <v>769</v>
      </c>
      <c r="G57" s="30" t="s">
        <v>378</v>
      </c>
      <c r="H57" s="63" t="s">
        <v>452</v>
      </c>
      <c r="I57" s="30">
        <v>1</v>
      </c>
      <c r="J57" s="30">
        <v>20</v>
      </c>
      <c r="K57" s="79">
        <v>1050000</v>
      </c>
      <c r="L57" s="79">
        <v>1050000</v>
      </c>
      <c r="M57" s="26" t="s">
        <v>255</v>
      </c>
      <c r="N57" s="28" t="s">
        <v>517</v>
      </c>
      <c r="O57" s="37" t="s">
        <v>62</v>
      </c>
      <c r="P57" s="68" t="s">
        <v>258</v>
      </c>
      <c r="Q57" s="68" t="s">
        <v>742</v>
      </c>
      <c r="R57" s="68" t="s">
        <v>98</v>
      </c>
    </row>
    <row r="58" spans="1:18" s="31" customFormat="1" ht="27" customHeight="1">
      <c r="A58" s="30">
        <v>47</v>
      </c>
      <c r="B58" s="30" t="s">
        <v>289</v>
      </c>
      <c r="C58" s="30" t="s">
        <v>290</v>
      </c>
      <c r="D58" s="30" t="s">
        <v>102</v>
      </c>
      <c r="E58" s="33" t="s">
        <v>768</v>
      </c>
      <c r="F58" s="34" t="s">
        <v>769</v>
      </c>
      <c r="G58" s="30" t="s">
        <v>379</v>
      </c>
      <c r="H58" s="63" t="s">
        <v>453</v>
      </c>
      <c r="I58" s="30">
        <v>1</v>
      </c>
      <c r="J58" s="30">
        <v>20</v>
      </c>
      <c r="K58" s="79">
        <v>1050000</v>
      </c>
      <c r="L58" s="79">
        <v>1050000</v>
      </c>
      <c r="M58" s="26" t="s">
        <v>255</v>
      </c>
      <c r="N58" s="28" t="s">
        <v>518</v>
      </c>
      <c r="O58" s="37" t="s">
        <v>62</v>
      </c>
      <c r="P58" s="68" t="s">
        <v>258</v>
      </c>
      <c r="Q58" s="68" t="s">
        <v>742</v>
      </c>
      <c r="R58" s="68" t="s">
        <v>98</v>
      </c>
    </row>
    <row r="59" spans="1:18" s="31" customFormat="1" ht="27" customHeight="1">
      <c r="A59" s="30">
        <v>48</v>
      </c>
      <c r="B59" s="30" t="s">
        <v>289</v>
      </c>
      <c r="C59" s="30" t="s">
        <v>286</v>
      </c>
      <c r="D59" s="30" t="s">
        <v>102</v>
      </c>
      <c r="E59" s="33" t="s">
        <v>768</v>
      </c>
      <c r="F59" s="34" t="s">
        <v>769</v>
      </c>
      <c r="G59" s="30" t="s">
        <v>379</v>
      </c>
      <c r="H59" s="63" t="s">
        <v>453</v>
      </c>
      <c r="I59" s="30">
        <v>1</v>
      </c>
      <c r="J59" s="30">
        <v>20</v>
      </c>
      <c r="K59" s="79">
        <v>1050000</v>
      </c>
      <c r="L59" s="79">
        <v>1050000</v>
      </c>
      <c r="M59" s="26" t="s">
        <v>255</v>
      </c>
      <c r="N59" s="28" t="s">
        <v>519</v>
      </c>
      <c r="O59" s="37" t="s">
        <v>62</v>
      </c>
      <c r="P59" s="68" t="s">
        <v>258</v>
      </c>
      <c r="Q59" s="68" t="s">
        <v>742</v>
      </c>
      <c r="R59" s="68" t="s">
        <v>98</v>
      </c>
    </row>
    <row r="60" spans="1:18" s="31" customFormat="1" ht="27" customHeight="1">
      <c r="A60" s="30">
        <v>49</v>
      </c>
      <c r="B60" s="30" t="s">
        <v>291</v>
      </c>
      <c r="C60" s="30" t="s">
        <v>288</v>
      </c>
      <c r="D60" s="30" t="s">
        <v>102</v>
      </c>
      <c r="E60" s="33" t="s">
        <v>768</v>
      </c>
      <c r="F60" s="34" t="s">
        <v>770</v>
      </c>
      <c r="G60" s="30" t="s">
        <v>378</v>
      </c>
      <c r="H60" s="63" t="s">
        <v>452</v>
      </c>
      <c r="I60" s="30">
        <v>1</v>
      </c>
      <c r="J60" s="30">
        <v>6</v>
      </c>
      <c r="K60" s="79">
        <v>400000</v>
      </c>
      <c r="L60" s="79">
        <v>400000</v>
      </c>
      <c r="M60" s="26" t="s">
        <v>58</v>
      </c>
      <c r="N60" s="28" t="s">
        <v>520</v>
      </c>
      <c r="O60" s="38" t="s">
        <v>62</v>
      </c>
      <c r="P60" s="68" t="s">
        <v>258</v>
      </c>
      <c r="Q60" s="68" t="s">
        <v>742</v>
      </c>
      <c r="R60" s="68" t="s">
        <v>98</v>
      </c>
    </row>
    <row r="61" spans="1:18" s="31" customFormat="1" ht="27" customHeight="1">
      <c r="A61" s="30">
        <v>50</v>
      </c>
      <c r="B61" s="30" t="s">
        <v>291</v>
      </c>
      <c r="C61" s="30" t="s">
        <v>288</v>
      </c>
      <c r="D61" s="30" t="s">
        <v>102</v>
      </c>
      <c r="E61" s="33" t="s">
        <v>768</v>
      </c>
      <c r="F61" s="34" t="s">
        <v>770</v>
      </c>
      <c r="G61" s="30" t="s">
        <v>378</v>
      </c>
      <c r="H61" s="63" t="s">
        <v>452</v>
      </c>
      <c r="I61" s="30">
        <v>1</v>
      </c>
      <c r="J61" s="30">
        <v>6</v>
      </c>
      <c r="K61" s="79">
        <v>400000</v>
      </c>
      <c r="L61" s="79">
        <v>400000</v>
      </c>
      <c r="M61" s="26" t="s">
        <v>58</v>
      </c>
      <c r="N61" s="28" t="s">
        <v>521</v>
      </c>
      <c r="O61" s="37" t="s">
        <v>62</v>
      </c>
      <c r="P61" s="68" t="s">
        <v>258</v>
      </c>
      <c r="Q61" s="68" t="s">
        <v>742</v>
      </c>
      <c r="R61" s="68" t="s">
        <v>98</v>
      </c>
    </row>
    <row r="62" spans="1:18" s="31" customFormat="1" ht="27" customHeight="1">
      <c r="A62" s="30">
        <v>51</v>
      </c>
      <c r="B62" s="30" t="s">
        <v>291</v>
      </c>
      <c r="C62" s="30" t="s">
        <v>288</v>
      </c>
      <c r="D62" s="30" t="s">
        <v>102</v>
      </c>
      <c r="E62" s="33" t="s">
        <v>768</v>
      </c>
      <c r="F62" s="34" t="s">
        <v>770</v>
      </c>
      <c r="G62" s="30" t="s">
        <v>378</v>
      </c>
      <c r="H62" s="63" t="s">
        <v>452</v>
      </c>
      <c r="I62" s="30">
        <v>1</v>
      </c>
      <c r="J62" s="30">
        <v>6</v>
      </c>
      <c r="K62" s="79">
        <v>400000</v>
      </c>
      <c r="L62" s="79">
        <v>400000</v>
      </c>
      <c r="M62" s="26" t="s">
        <v>58</v>
      </c>
      <c r="N62" s="28" t="s">
        <v>522</v>
      </c>
      <c r="O62" s="37" t="s">
        <v>62</v>
      </c>
      <c r="P62" s="68" t="s">
        <v>258</v>
      </c>
      <c r="Q62" s="68" t="s">
        <v>742</v>
      </c>
      <c r="R62" s="68" t="s">
        <v>98</v>
      </c>
    </row>
    <row r="63" spans="1:18" s="31" customFormat="1" ht="27" customHeight="1">
      <c r="A63" s="30">
        <v>52</v>
      </c>
      <c r="B63" s="30" t="s">
        <v>291</v>
      </c>
      <c r="C63" s="30" t="s">
        <v>288</v>
      </c>
      <c r="D63" s="30" t="s">
        <v>102</v>
      </c>
      <c r="E63" s="33" t="s">
        <v>768</v>
      </c>
      <c r="F63" s="34" t="s">
        <v>770</v>
      </c>
      <c r="G63" s="68" t="s">
        <v>378</v>
      </c>
      <c r="H63" s="64" t="s">
        <v>452</v>
      </c>
      <c r="I63" s="30">
        <v>1</v>
      </c>
      <c r="J63" s="30">
        <v>6</v>
      </c>
      <c r="K63" s="79">
        <v>400000</v>
      </c>
      <c r="L63" s="79">
        <v>400000</v>
      </c>
      <c r="M63" s="26" t="s">
        <v>58</v>
      </c>
      <c r="N63" s="28" t="s">
        <v>523</v>
      </c>
      <c r="O63" s="38" t="s">
        <v>62</v>
      </c>
      <c r="P63" s="68" t="s">
        <v>258</v>
      </c>
      <c r="Q63" s="68" t="s">
        <v>742</v>
      </c>
      <c r="R63" s="68" t="s">
        <v>98</v>
      </c>
    </row>
    <row r="64" spans="1:18" s="31" customFormat="1" ht="27" customHeight="1">
      <c r="A64" s="30">
        <v>53</v>
      </c>
      <c r="B64" s="30" t="s">
        <v>291</v>
      </c>
      <c r="C64" s="30" t="s">
        <v>287</v>
      </c>
      <c r="D64" s="30" t="s">
        <v>102</v>
      </c>
      <c r="E64" s="33" t="s">
        <v>768</v>
      </c>
      <c r="F64" s="34" t="s">
        <v>770</v>
      </c>
      <c r="G64" s="68" t="s">
        <v>378</v>
      </c>
      <c r="H64" s="64" t="s">
        <v>452</v>
      </c>
      <c r="I64" s="30">
        <v>1</v>
      </c>
      <c r="J64" s="30">
        <v>6</v>
      </c>
      <c r="K64" s="79">
        <v>400000</v>
      </c>
      <c r="L64" s="79">
        <v>400000</v>
      </c>
      <c r="M64" s="26" t="s">
        <v>58</v>
      </c>
      <c r="N64" s="28" t="s">
        <v>524</v>
      </c>
      <c r="O64" s="38" t="s">
        <v>62</v>
      </c>
      <c r="P64" s="68" t="s">
        <v>258</v>
      </c>
      <c r="Q64" s="68" t="s">
        <v>742</v>
      </c>
      <c r="R64" s="68" t="s">
        <v>98</v>
      </c>
    </row>
    <row r="65" spans="1:18" s="31" customFormat="1" ht="27" customHeight="1">
      <c r="A65" s="30">
        <v>54</v>
      </c>
      <c r="B65" s="30" t="s">
        <v>291</v>
      </c>
      <c r="C65" s="30" t="s">
        <v>288</v>
      </c>
      <c r="D65" s="30" t="s">
        <v>102</v>
      </c>
      <c r="E65" s="33" t="s">
        <v>768</v>
      </c>
      <c r="F65" s="34" t="s">
        <v>770</v>
      </c>
      <c r="G65" s="30" t="s">
        <v>378</v>
      </c>
      <c r="H65" s="63" t="s">
        <v>452</v>
      </c>
      <c r="I65" s="30">
        <v>1</v>
      </c>
      <c r="J65" s="30">
        <v>6</v>
      </c>
      <c r="K65" s="79">
        <v>400000</v>
      </c>
      <c r="L65" s="79">
        <v>400000</v>
      </c>
      <c r="M65" s="26" t="s">
        <v>58</v>
      </c>
      <c r="N65" s="28" t="s">
        <v>525</v>
      </c>
      <c r="O65" s="37" t="s">
        <v>62</v>
      </c>
      <c r="P65" s="68" t="s">
        <v>258</v>
      </c>
      <c r="Q65" s="68" t="s">
        <v>742</v>
      </c>
      <c r="R65" s="68" t="s">
        <v>98</v>
      </c>
    </row>
    <row r="66" spans="1:18" s="31" customFormat="1" ht="27" customHeight="1">
      <c r="A66" s="30">
        <v>55</v>
      </c>
      <c r="B66" s="30" t="s">
        <v>291</v>
      </c>
      <c r="C66" s="30" t="s">
        <v>288</v>
      </c>
      <c r="D66" s="30" t="s">
        <v>102</v>
      </c>
      <c r="E66" s="33" t="s">
        <v>768</v>
      </c>
      <c r="F66" s="34" t="s">
        <v>770</v>
      </c>
      <c r="G66" s="30" t="s">
        <v>379</v>
      </c>
      <c r="H66" s="63" t="s">
        <v>453</v>
      </c>
      <c r="I66" s="30">
        <v>1</v>
      </c>
      <c r="J66" s="30">
        <v>20</v>
      </c>
      <c r="K66" s="79">
        <v>1050000</v>
      </c>
      <c r="L66" s="79">
        <v>1050000</v>
      </c>
      <c r="M66" s="26" t="s">
        <v>255</v>
      </c>
      <c r="N66" s="28" t="s">
        <v>526</v>
      </c>
      <c r="O66" s="38" t="s">
        <v>62</v>
      </c>
      <c r="P66" s="68" t="s">
        <v>258</v>
      </c>
      <c r="Q66" s="68" t="s">
        <v>742</v>
      </c>
      <c r="R66" s="68" t="s">
        <v>98</v>
      </c>
    </row>
    <row r="67" spans="1:18" s="31" customFormat="1" ht="27" customHeight="1">
      <c r="A67" s="30">
        <v>56</v>
      </c>
      <c r="B67" s="30" t="s">
        <v>189</v>
      </c>
      <c r="C67" s="30" t="s">
        <v>286</v>
      </c>
      <c r="D67" s="30" t="s">
        <v>102</v>
      </c>
      <c r="E67" s="33" t="s">
        <v>145</v>
      </c>
      <c r="F67" s="34" t="s">
        <v>217</v>
      </c>
      <c r="G67" s="30" t="s">
        <v>378</v>
      </c>
      <c r="H67" s="63" t="s">
        <v>452</v>
      </c>
      <c r="I67" s="30">
        <v>1</v>
      </c>
      <c r="J67" s="30">
        <v>14</v>
      </c>
      <c r="K67" s="79">
        <v>650000</v>
      </c>
      <c r="L67" s="79">
        <v>650000</v>
      </c>
      <c r="M67" s="26" t="s">
        <v>59</v>
      </c>
      <c r="N67" s="28" t="s">
        <v>502</v>
      </c>
      <c r="O67" s="38" t="s">
        <v>62</v>
      </c>
      <c r="P67" s="68" t="s">
        <v>258</v>
      </c>
      <c r="Q67" s="68" t="s">
        <v>742</v>
      </c>
      <c r="R67" s="68" t="s">
        <v>98</v>
      </c>
    </row>
    <row r="68" spans="1:18" s="31" customFormat="1" ht="27" customHeight="1">
      <c r="A68" s="30">
        <v>57</v>
      </c>
      <c r="B68" s="30" t="s">
        <v>189</v>
      </c>
      <c r="C68" s="30" t="s">
        <v>286</v>
      </c>
      <c r="D68" s="30" t="s">
        <v>102</v>
      </c>
      <c r="E68" s="33" t="s">
        <v>145</v>
      </c>
      <c r="F68" s="34" t="s">
        <v>217</v>
      </c>
      <c r="G68" s="30" t="s">
        <v>378</v>
      </c>
      <c r="H68" s="63" t="s">
        <v>452</v>
      </c>
      <c r="I68" s="30">
        <v>1</v>
      </c>
      <c r="J68" s="30">
        <v>14</v>
      </c>
      <c r="K68" s="79">
        <v>650000</v>
      </c>
      <c r="L68" s="79">
        <v>650000</v>
      </c>
      <c r="M68" s="26" t="s">
        <v>59</v>
      </c>
      <c r="N68" s="28" t="s">
        <v>503</v>
      </c>
      <c r="O68" s="38" t="s">
        <v>62</v>
      </c>
      <c r="P68" s="68" t="s">
        <v>258</v>
      </c>
      <c r="Q68" s="68" t="s">
        <v>742</v>
      </c>
      <c r="R68" s="68" t="s">
        <v>98</v>
      </c>
    </row>
    <row r="69" spans="1:18" s="31" customFormat="1" ht="27" customHeight="1">
      <c r="A69" s="30">
        <v>58</v>
      </c>
      <c r="B69" s="30" t="s">
        <v>189</v>
      </c>
      <c r="C69" s="30" t="s">
        <v>287</v>
      </c>
      <c r="D69" s="30" t="s">
        <v>102</v>
      </c>
      <c r="E69" s="33" t="s">
        <v>145</v>
      </c>
      <c r="F69" s="34" t="s">
        <v>217</v>
      </c>
      <c r="G69" s="30" t="s">
        <v>378</v>
      </c>
      <c r="H69" s="63" t="s">
        <v>452</v>
      </c>
      <c r="I69" s="30">
        <v>1</v>
      </c>
      <c r="J69" s="30">
        <v>14</v>
      </c>
      <c r="K69" s="79">
        <v>650000</v>
      </c>
      <c r="L69" s="79">
        <v>650000</v>
      </c>
      <c r="M69" s="26" t="s">
        <v>59</v>
      </c>
      <c r="N69" s="28" t="s">
        <v>504</v>
      </c>
      <c r="O69" s="37" t="s">
        <v>62</v>
      </c>
      <c r="P69" s="68" t="s">
        <v>258</v>
      </c>
      <c r="Q69" s="68" t="s">
        <v>742</v>
      </c>
      <c r="R69" s="68" t="s">
        <v>98</v>
      </c>
    </row>
    <row r="70" spans="1:18" s="31" customFormat="1" ht="27" customHeight="1">
      <c r="A70" s="30">
        <v>59</v>
      </c>
      <c r="B70" s="30" t="s">
        <v>189</v>
      </c>
      <c r="C70" s="30" t="s">
        <v>287</v>
      </c>
      <c r="D70" s="30" t="s">
        <v>102</v>
      </c>
      <c r="E70" s="33" t="s">
        <v>145</v>
      </c>
      <c r="F70" s="34" t="s">
        <v>217</v>
      </c>
      <c r="G70" s="30" t="s">
        <v>378</v>
      </c>
      <c r="H70" s="63" t="s">
        <v>452</v>
      </c>
      <c r="I70" s="30">
        <v>1</v>
      </c>
      <c r="J70" s="30">
        <v>14</v>
      </c>
      <c r="K70" s="79">
        <v>650000</v>
      </c>
      <c r="L70" s="79">
        <v>650000</v>
      </c>
      <c r="M70" s="26" t="s">
        <v>59</v>
      </c>
      <c r="N70" s="28" t="s">
        <v>505</v>
      </c>
      <c r="O70" s="37" t="s">
        <v>62</v>
      </c>
      <c r="P70" s="68" t="s">
        <v>258</v>
      </c>
      <c r="Q70" s="68" t="s">
        <v>742</v>
      </c>
      <c r="R70" s="68" t="s">
        <v>98</v>
      </c>
    </row>
    <row r="71" spans="1:18" s="31" customFormat="1" ht="27" customHeight="1">
      <c r="A71" s="30">
        <v>60</v>
      </c>
      <c r="B71" s="30" t="s">
        <v>189</v>
      </c>
      <c r="C71" s="30" t="s">
        <v>286</v>
      </c>
      <c r="D71" s="30" t="s">
        <v>102</v>
      </c>
      <c r="E71" s="33" t="s">
        <v>145</v>
      </c>
      <c r="F71" s="34" t="s">
        <v>217</v>
      </c>
      <c r="G71" s="30" t="s">
        <v>378</v>
      </c>
      <c r="H71" s="63" t="s">
        <v>452</v>
      </c>
      <c r="I71" s="30">
        <v>1</v>
      </c>
      <c r="J71" s="30">
        <v>14</v>
      </c>
      <c r="K71" s="79">
        <v>650000</v>
      </c>
      <c r="L71" s="79">
        <v>650000</v>
      </c>
      <c r="M71" s="26" t="s">
        <v>59</v>
      </c>
      <c r="N71" s="28" t="s">
        <v>506</v>
      </c>
      <c r="O71" s="37" t="s">
        <v>62</v>
      </c>
      <c r="P71" s="68" t="s">
        <v>258</v>
      </c>
      <c r="Q71" s="68" t="s">
        <v>742</v>
      </c>
      <c r="R71" s="68" t="s">
        <v>98</v>
      </c>
    </row>
    <row r="72" spans="1:18" s="31" customFormat="1" ht="27" customHeight="1">
      <c r="A72" s="30">
        <v>61</v>
      </c>
      <c r="B72" s="30" t="s">
        <v>189</v>
      </c>
      <c r="C72" s="30" t="s">
        <v>287</v>
      </c>
      <c r="D72" s="30" t="s">
        <v>102</v>
      </c>
      <c r="E72" s="33" t="s">
        <v>145</v>
      </c>
      <c r="F72" s="34" t="s">
        <v>217</v>
      </c>
      <c r="G72" s="30" t="s">
        <v>378</v>
      </c>
      <c r="H72" s="63" t="s">
        <v>452</v>
      </c>
      <c r="I72" s="30">
        <v>1</v>
      </c>
      <c r="J72" s="30">
        <v>14</v>
      </c>
      <c r="K72" s="79">
        <v>650000</v>
      </c>
      <c r="L72" s="79">
        <v>650000</v>
      </c>
      <c r="M72" s="26" t="s">
        <v>59</v>
      </c>
      <c r="N72" s="28" t="s">
        <v>507</v>
      </c>
      <c r="O72" s="38" t="s">
        <v>62</v>
      </c>
      <c r="P72" s="68" t="s">
        <v>258</v>
      </c>
      <c r="Q72" s="68" t="s">
        <v>742</v>
      </c>
      <c r="R72" s="68" t="s">
        <v>98</v>
      </c>
    </row>
    <row r="73" spans="1:18" s="31" customFormat="1" ht="27" customHeight="1">
      <c r="A73" s="30">
        <v>62</v>
      </c>
      <c r="B73" s="30" t="s">
        <v>189</v>
      </c>
      <c r="C73" s="30" t="s">
        <v>286</v>
      </c>
      <c r="D73" s="30" t="s">
        <v>102</v>
      </c>
      <c r="E73" s="33" t="s">
        <v>145</v>
      </c>
      <c r="F73" s="34" t="s">
        <v>217</v>
      </c>
      <c r="G73" s="30" t="s">
        <v>378</v>
      </c>
      <c r="H73" s="63" t="s">
        <v>452</v>
      </c>
      <c r="I73" s="30">
        <v>1</v>
      </c>
      <c r="J73" s="30">
        <v>20</v>
      </c>
      <c r="K73" s="79">
        <v>1050000</v>
      </c>
      <c r="L73" s="79">
        <v>1050000</v>
      </c>
      <c r="M73" s="26" t="s">
        <v>255</v>
      </c>
      <c r="N73" s="28" t="s">
        <v>527</v>
      </c>
      <c r="O73" s="37" t="s">
        <v>62</v>
      </c>
      <c r="P73" s="68" t="s">
        <v>258</v>
      </c>
      <c r="Q73" s="68" t="s">
        <v>742</v>
      </c>
      <c r="R73" s="68" t="s">
        <v>98</v>
      </c>
    </row>
    <row r="74" spans="1:18" s="31" customFormat="1" ht="27" customHeight="1">
      <c r="A74" s="30">
        <v>63</v>
      </c>
      <c r="B74" s="30" t="s">
        <v>189</v>
      </c>
      <c r="C74" s="30" t="s">
        <v>286</v>
      </c>
      <c r="D74" s="30" t="s">
        <v>102</v>
      </c>
      <c r="E74" s="33" t="s">
        <v>145</v>
      </c>
      <c r="F74" s="34" t="s">
        <v>217</v>
      </c>
      <c r="G74" s="30" t="s">
        <v>378</v>
      </c>
      <c r="H74" s="63" t="s">
        <v>452</v>
      </c>
      <c r="I74" s="30">
        <v>1</v>
      </c>
      <c r="J74" s="30">
        <v>20</v>
      </c>
      <c r="K74" s="79">
        <v>1050000</v>
      </c>
      <c r="L74" s="79">
        <v>1050000</v>
      </c>
      <c r="M74" s="26" t="s">
        <v>255</v>
      </c>
      <c r="N74" s="28" t="s">
        <v>528</v>
      </c>
      <c r="O74" s="38" t="s">
        <v>62</v>
      </c>
      <c r="P74" s="68" t="s">
        <v>258</v>
      </c>
      <c r="Q74" s="68" t="s">
        <v>742</v>
      </c>
      <c r="R74" s="68" t="s">
        <v>98</v>
      </c>
    </row>
    <row r="75" spans="1:18" s="31" customFormat="1" ht="27" customHeight="1">
      <c r="A75" s="30">
        <v>64</v>
      </c>
      <c r="B75" s="30" t="s">
        <v>189</v>
      </c>
      <c r="C75" s="30" t="s">
        <v>286</v>
      </c>
      <c r="D75" s="30" t="s">
        <v>102</v>
      </c>
      <c r="E75" s="33" t="s">
        <v>145</v>
      </c>
      <c r="F75" s="34" t="s">
        <v>217</v>
      </c>
      <c r="G75" s="30" t="s">
        <v>378</v>
      </c>
      <c r="H75" s="63" t="s">
        <v>452</v>
      </c>
      <c r="I75" s="30">
        <v>1</v>
      </c>
      <c r="J75" s="30">
        <v>20</v>
      </c>
      <c r="K75" s="79">
        <v>1050000</v>
      </c>
      <c r="L75" s="79">
        <v>1050000</v>
      </c>
      <c r="M75" s="26" t="s">
        <v>255</v>
      </c>
      <c r="N75" s="28" t="s">
        <v>529</v>
      </c>
      <c r="O75" s="38" t="s">
        <v>62</v>
      </c>
      <c r="P75" s="68" t="s">
        <v>258</v>
      </c>
      <c r="Q75" s="68" t="s">
        <v>742</v>
      </c>
      <c r="R75" s="68" t="s">
        <v>98</v>
      </c>
    </row>
    <row r="76" spans="1:18" s="31" customFormat="1" ht="27" customHeight="1">
      <c r="A76" s="30">
        <v>65</v>
      </c>
      <c r="B76" s="30" t="s">
        <v>189</v>
      </c>
      <c r="C76" s="30" t="s">
        <v>286</v>
      </c>
      <c r="D76" s="30" t="s">
        <v>102</v>
      </c>
      <c r="E76" s="33" t="s">
        <v>145</v>
      </c>
      <c r="F76" s="34" t="s">
        <v>217</v>
      </c>
      <c r="G76" s="30" t="s">
        <v>378</v>
      </c>
      <c r="H76" s="63" t="s">
        <v>452</v>
      </c>
      <c r="I76" s="30">
        <v>1</v>
      </c>
      <c r="J76" s="30">
        <v>20</v>
      </c>
      <c r="K76" s="79">
        <v>1050000</v>
      </c>
      <c r="L76" s="79">
        <v>1050000</v>
      </c>
      <c r="M76" s="26" t="s">
        <v>255</v>
      </c>
      <c r="N76" s="28" t="s">
        <v>530</v>
      </c>
      <c r="O76" s="38" t="s">
        <v>62</v>
      </c>
      <c r="P76" s="68" t="s">
        <v>258</v>
      </c>
      <c r="Q76" s="68" t="s">
        <v>742</v>
      </c>
      <c r="R76" s="68" t="s">
        <v>98</v>
      </c>
    </row>
    <row r="77" spans="1:18" s="31" customFormat="1" ht="27" customHeight="1">
      <c r="A77" s="30">
        <v>66</v>
      </c>
      <c r="B77" s="30" t="s">
        <v>189</v>
      </c>
      <c r="C77" s="30" t="s">
        <v>288</v>
      </c>
      <c r="D77" s="30" t="s">
        <v>102</v>
      </c>
      <c r="E77" s="33" t="s">
        <v>145</v>
      </c>
      <c r="F77" s="34" t="s">
        <v>217</v>
      </c>
      <c r="G77" s="30" t="s">
        <v>378</v>
      </c>
      <c r="H77" s="63" t="s">
        <v>452</v>
      </c>
      <c r="I77" s="30">
        <v>1</v>
      </c>
      <c r="J77" s="30">
        <v>20</v>
      </c>
      <c r="K77" s="79">
        <v>1050000</v>
      </c>
      <c r="L77" s="79">
        <v>1050000</v>
      </c>
      <c r="M77" s="26" t="s">
        <v>255</v>
      </c>
      <c r="N77" s="28" t="s">
        <v>531</v>
      </c>
      <c r="O77" s="37" t="s">
        <v>62</v>
      </c>
      <c r="P77" s="68" t="s">
        <v>258</v>
      </c>
      <c r="Q77" s="68" t="s">
        <v>742</v>
      </c>
      <c r="R77" s="68" t="s">
        <v>98</v>
      </c>
    </row>
    <row r="78" spans="1:18" s="31" customFormat="1" ht="27" customHeight="1">
      <c r="A78" s="30">
        <v>67</v>
      </c>
      <c r="B78" s="30" t="s">
        <v>189</v>
      </c>
      <c r="C78" s="30" t="s">
        <v>286</v>
      </c>
      <c r="D78" s="30" t="s">
        <v>102</v>
      </c>
      <c r="E78" s="33" t="s">
        <v>145</v>
      </c>
      <c r="F78" s="34" t="s">
        <v>217</v>
      </c>
      <c r="G78" s="30" t="s">
        <v>378</v>
      </c>
      <c r="H78" s="63" t="s">
        <v>452</v>
      </c>
      <c r="I78" s="30">
        <v>1</v>
      </c>
      <c r="J78" s="30">
        <v>20</v>
      </c>
      <c r="K78" s="79">
        <v>1050000</v>
      </c>
      <c r="L78" s="79">
        <v>1050000</v>
      </c>
      <c r="M78" s="26" t="s">
        <v>255</v>
      </c>
      <c r="N78" s="28" t="s">
        <v>532</v>
      </c>
      <c r="O78" s="37" t="s">
        <v>62</v>
      </c>
      <c r="P78" s="68" t="s">
        <v>258</v>
      </c>
      <c r="Q78" s="68" t="s">
        <v>742</v>
      </c>
      <c r="R78" s="68" t="s">
        <v>98</v>
      </c>
    </row>
    <row r="79" spans="1:18" s="31" customFormat="1" ht="27" customHeight="1">
      <c r="A79" s="30">
        <v>68</v>
      </c>
      <c r="B79" s="30" t="s">
        <v>189</v>
      </c>
      <c r="C79" s="30" t="s">
        <v>288</v>
      </c>
      <c r="D79" s="30" t="s">
        <v>102</v>
      </c>
      <c r="E79" s="33" t="s">
        <v>145</v>
      </c>
      <c r="F79" s="34" t="s">
        <v>217</v>
      </c>
      <c r="G79" s="30" t="s">
        <v>378</v>
      </c>
      <c r="H79" s="30" t="s">
        <v>452</v>
      </c>
      <c r="I79" s="30">
        <v>1</v>
      </c>
      <c r="J79" s="30">
        <v>20</v>
      </c>
      <c r="K79" s="79">
        <v>1050000</v>
      </c>
      <c r="L79" s="79">
        <v>1050000</v>
      </c>
      <c r="M79" s="26" t="s">
        <v>255</v>
      </c>
      <c r="N79" s="28" t="s">
        <v>533</v>
      </c>
      <c r="O79" s="37" t="s">
        <v>62</v>
      </c>
      <c r="P79" s="68" t="s">
        <v>258</v>
      </c>
      <c r="Q79" s="68" t="s">
        <v>742</v>
      </c>
      <c r="R79" s="68" t="s">
        <v>98</v>
      </c>
    </row>
    <row r="80" spans="1:18" s="31" customFormat="1" ht="27" customHeight="1">
      <c r="A80" s="30">
        <v>69</v>
      </c>
      <c r="B80" s="30" t="s">
        <v>189</v>
      </c>
      <c r="C80" s="30" t="s">
        <v>288</v>
      </c>
      <c r="D80" s="30" t="s">
        <v>102</v>
      </c>
      <c r="E80" s="33" t="s">
        <v>145</v>
      </c>
      <c r="F80" s="34" t="s">
        <v>217</v>
      </c>
      <c r="G80" s="30" t="s">
        <v>378</v>
      </c>
      <c r="H80" s="63" t="s">
        <v>452</v>
      </c>
      <c r="I80" s="30">
        <v>1</v>
      </c>
      <c r="J80" s="30">
        <v>20</v>
      </c>
      <c r="K80" s="79">
        <v>1050000</v>
      </c>
      <c r="L80" s="79">
        <v>1050000</v>
      </c>
      <c r="M80" s="26" t="s">
        <v>255</v>
      </c>
      <c r="N80" s="28" t="s">
        <v>534</v>
      </c>
      <c r="O80" s="38" t="s">
        <v>62</v>
      </c>
      <c r="P80" s="68" t="s">
        <v>258</v>
      </c>
      <c r="Q80" s="68" t="s">
        <v>742</v>
      </c>
      <c r="R80" s="68" t="s">
        <v>98</v>
      </c>
    </row>
    <row r="81" spans="1:18" s="31" customFormat="1" ht="27" customHeight="1">
      <c r="A81" s="30">
        <v>70</v>
      </c>
      <c r="B81" s="30" t="s">
        <v>189</v>
      </c>
      <c r="C81" s="30" t="s">
        <v>287</v>
      </c>
      <c r="D81" s="30" t="s">
        <v>102</v>
      </c>
      <c r="E81" s="33" t="s">
        <v>145</v>
      </c>
      <c r="F81" s="34" t="s">
        <v>217</v>
      </c>
      <c r="G81" s="30" t="s">
        <v>378</v>
      </c>
      <c r="H81" s="63" t="s">
        <v>452</v>
      </c>
      <c r="I81" s="30">
        <v>1</v>
      </c>
      <c r="J81" s="30">
        <v>20</v>
      </c>
      <c r="K81" s="79">
        <v>1050000</v>
      </c>
      <c r="L81" s="79">
        <v>1050000</v>
      </c>
      <c r="M81" s="26" t="s">
        <v>255</v>
      </c>
      <c r="N81" s="28" t="s">
        <v>535</v>
      </c>
      <c r="O81" s="38" t="s">
        <v>62</v>
      </c>
      <c r="P81" s="68" t="s">
        <v>258</v>
      </c>
      <c r="Q81" s="68" t="s">
        <v>742</v>
      </c>
      <c r="R81" s="68" t="s">
        <v>98</v>
      </c>
    </row>
    <row r="82" spans="1:18" s="31" customFormat="1" ht="27" customHeight="1">
      <c r="A82" s="30">
        <v>71</v>
      </c>
      <c r="B82" s="30" t="s">
        <v>189</v>
      </c>
      <c r="C82" s="30" t="s">
        <v>288</v>
      </c>
      <c r="D82" s="30" t="s">
        <v>102</v>
      </c>
      <c r="E82" s="33" t="s">
        <v>145</v>
      </c>
      <c r="F82" s="34" t="s">
        <v>217</v>
      </c>
      <c r="G82" s="30" t="s">
        <v>378</v>
      </c>
      <c r="H82" s="63" t="s">
        <v>452</v>
      </c>
      <c r="I82" s="30">
        <v>1</v>
      </c>
      <c r="J82" s="30">
        <v>20</v>
      </c>
      <c r="K82" s="79">
        <v>1050000</v>
      </c>
      <c r="L82" s="79">
        <v>1050000</v>
      </c>
      <c r="M82" s="26" t="s">
        <v>255</v>
      </c>
      <c r="N82" s="28" t="s">
        <v>536</v>
      </c>
      <c r="O82" s="38" t="s">
        <v>62</v>
      </c>
      <c r="P82" s="68" t="s">
        <v>258</v>
      </c>
      <c r="Q82" s="68" t="s">
        <v>742</v>
      </c>
      <c r="R82" s="68" t="s">
        <v>98</v>
      </c>
    </row>
    <row r="83" spans="1:18" s="31" customFormat="1" ht="27" customHeight="1">
      <c r="A83" s="30">
        <v>72</v>
      </c>
      <c r="B83" s="30" t="s">
        <v>189</v>
      </c>
      <c r="C83" s="30" t="s">
        <v>290</v>
      </c>
      <c r="D83" s="30" t="s">
        <v>102</v>
      </c>
      <c r="E83" s="33" t="s">
        <v>145</v>
      </c>
      <c r="F83" s="34" t="s">
        <v>217</v>
      </c>
      <c r="G83" s="30" t="s">
        <v>379</v>
      </c>
      <c r="H83" s="63" t="s">
        <v>453</v>
      </c>
      <c r="I83" s="30">
        <v>1</v>
      </c>
      <c r="J83" s="30">
        <v>20</v>
      </c>
      <c r="K83" s="79">
        <v>1050000</v>
      </c>
      <c r="L83" s="79">
        <v>1050000</v>
      </c>
      <c r="M83" s="26" t="s">
        <v>255</v>
      </c>
      <c r="N83" s="28" t="s">
        <v>537</v>
      </c>
      <c r="O83" s="38" t="s">
        <v>62</v>
      </c>
      <c r="P83" s="68" t="s">
        <v>258</v>
      </c>
      <c r="Q83" s="68" t="s">
        <v>742</v>
      </c>
      <c r="R83" s="68" t="s">
        <v>98</v>
      </c>
    </row>
    <row r="84" spans="1:18" s="31" customFormat="1" ht="27" customHeight="1">
      <c r="A84" s="30">
        <v>73</v>
      </c>
      <c r="B84" s="30" t="s">
        <v>189</v>
      </c>
      <c r="C84" s="30" t="s">
        <v>286</v>
      </c>
      <c r="D84" s="30" t="s">
        <v>102</v>
      </c>
      <c r="E84" s="33" t="s">
        <v>145</v>
      </c>
      <c r="F84" s="34" t="s">
        <v>217</v>
      </c>
      <c r="G84" s="68" t="s">
        <v>379</v>
      </c>
      <c r="H84" s="64" t="s">
        <v>453</v>
      </c>
      <c r="I84" s="30">
        <v>1</v>
      </c>
      <c r="J84" s="30">
        <v>20</v>
      </c>
      <c r="K84" s="79">
        <v>1050000</v>
      </c>
      <c r="L84" s="79">
        <v>1050000</v>
      </c>
      <c r="M84" s="26" t="s">
        <v>255</v>
      </c>
      <c r="N84" s="28" t="s">
        <v>538</v>
      </c>
      <c r="O84" s="38" t="s">
        <v>62</v>
      </c>
      <c r="P84" s="68" t="s">
        <v>258</v>
      </c>
      <c r="Q84" s="68" t="s">
        <v>742</v>
      </c>
      <c r="R84" s="68" t="s">
        <v>98</v>
      </c>
    </row>
    <row r="85" spans="1:18" s="31" customFormat="1" ht="27" customHeight="1">
      <c r="A85" s="30">
        <v>74</v>
      </c>
      <c r="B85" s="30" t="s">
        <v>189</v>
      </c>
      <c r="C85" s="30" t="s">
        <v>286</v>
      </c>
      <c r="D85" s="30" t="s">
        <v>102</v>
      </c>
      <c r="E85" s="33" t="s">
        <v>145</v>
      </c>
      <c r="F85" s="34" t="s">
        <v>217</v>
      </c>
      <c r="G85" s="30" t="s">
        <v>379</v>
      </c>
      <c r="H85" s="63" t="s">
        <v>453</v>
      </c>
      <c r="I85" s="30">
        <v>1</v>
      </c>
      <c r="J85" s="30">
        <v>20</v>
      </c>
      <c r="K85" s="79">
        <v>1050000</v>
      </c>
      <c r="L85" s="79">
        <v>1050000</v>
      </c>
      <c r="M85" s="26" t="s">
        <v>255</v>
      </c>
      <c r="N85" s="28" t="s">
        <v>539</v>
      </c>
      <c r="O85" s="37" t="s">
        <v>62</v>
      </c>
      <c r="P85" s="68" t="s">
        <v>258</v>
      </c>
      <c r="Q85" s="68" t="s">
        <v>742</v>
      </c>
      <c r="R85" s="68" t="s">
        <v>98</v>
      </c>
    </row>
    <row r="86" spans="1:18" s="31" customFormat="1" ht="27" customHeight="1">
      <c r="A86" s="30">
        <v>75</v>
      </c>
      <c r="B86" s="30" t="s">
        <v>189</v>
      </c>
      <c r="C86" s="30" t="s">
        <v>286</v>
      </c>
      <c r="D86" s="30" t="s">
        <v>102</v>
      </c>
      <c r="E86" s="33" t="s">
        <v>145</v>
      </c>
      <c r="F86" s="34" t="s">
        <v>217</v>
      </c>
      <c r="G86" s="68" t="s">
        <v>379</v>
      </c>
      <c r="H86" s="64" t="s">
        <v>453</v>
      </c>
      <c r="I86" s="30">
        <v>1</v>
      </c>
      <c r="J86" s="30">
        <v>20</v>
      </c>
      <c r="K86" s="79">
        <v>1050000</v>
      </c>
      <c r="L86" s="79">
        <v>1050000</v>
      </c>
      <c r="M86" s="26" t="s">
        <v>255</v>
      </c>
      <c r="N86" s="28" t="s">
        <v>540</v>
      </c>
      <c r="O86" s="37" t="s">
        <v>62</v>
      </c>
      <c r="P86" s="68" t="s">
        <v>258</v>
      </c>
      <c r="Q86" s="68" t="s">
        <v>742</v>
      </c>
      <c r="R86" s="68" t="s">
        <v>98</v>
      </c>
    </row>
    <row r="87" spans="1:18" s="31" customFormat="1" ht="27" customHeight="1">
      <c r="A87" s="30">
        <v>76</v>
      </c>
      <c r="B87" s="30" t="s">
        <v>292</v>
      </c>
      <c r="C87" s="30" t="s">
        <v>293</v>
      </c>
      <c r="D87" s="30" t="s">
        <v>102</v>
      </c>
      <c r="E87" s="33" t="s">
        <v>771</v>
      </c>
      <c r="F87" s="34" t="s">
        <v>772</v>
      </c>
      <c r="G87" s="30" t="s">
        <v>380</v>
      </c>
      <c r="H87" s="63" t="s">
        <v>454</v>
      </c>
      <c r="I87" s="30">
        <v>1</v>
      </c>
      <c r="J87" s="30">
        <v>20</v>
      </c>
      <c r="K87" s="79">
        <v>1050000</v>
      </c>
      <c r="L87" s="79">
        <v>1050000</v>
      </c>
      <c r="M87" s="26" t="s">
        <v>255</v>
      </c>
      <c r="N87" s="28" t="s">
        <v>541</v>
      </c>
      <c r="O87" s="38" t="s">
        <v>62</v>
      </c>
      <c r="P87" s="68" t="s">
        <v>732</v>
      </c>
      <c r="Q87" s="68" t="s">
        <v>743</v>
      </c>
      <c r="R87" s="68" t="s">
        <v>98</v>
      </c>
    </row>
    <row r="88" spans="1:18" s="31" customFormat="1" ht="27" customHeight="1">
      <c r="A88" s="30">
        <v>77</v>
      </c>
      <c r="B88" s="30" t="s">
        <v>292</v>
      </c>
      <c r="C88" s="30" t="s">
        <v>293</v>
      </c>
      <c r="D88" s="30" t="s">
        <v>102</v>
      </c>
      <c r="E88" s="33" t="s">
        <v>771</v>
      </c>
      <c r="F88" s="34" t="s">
        <v>772</v>
      </c>
      <c r="G88" s="30" t="s">
        <v>380</v>
      </c>
      <c r="H88" s="63" t="s">
        <v>454</v>
      </c>
      <c r="I88" s="30">
        <v>1</v>
      </c>
      <c r="J88" s="30">
        <v>20</v>
      </c>
      <c r="K88" s="79">
        <v>1050000</v>
      </c>
      <c r="L88" s="79">
        <v>1050000</v>
      </c>
      <c r="M88" s="26" t="s">
        <v>255</v>
      </c>
      <c r="N88" s="28" t="s">
        <v>542</v>
      </c>
      <c r="O88" s="38" t="s">
        <v>62</v>
      </c>
      <c r="P88" s="68" t="s">
        <v>732</v>
      </c>
      <c r="Q88" s="68" t="s">
        <v>743</v>
      </c>
      <c r="R88" s="68" t="s">
        <v>98</v>
      </c>
    </row>
    <row r="89" spans="1:18" s="31" customFormat="1" ht="27" customHeight="1">
      <c r="A89" s="30">
        <v>78</v>
      </c>
      <c r="B89" s="30" t="s">
        <v>837</v>
      </c>
      <c r="C89" s="30" t="s">
        <v>288</v>
      </c>
      <c r="D89" s="30" t="s">
        <v>102</v>
      </c>
      <c r="E89" s="33" t="s">
        <v>773</v>
      </c>
      <c r="F89" s="34" t="s">
        <v>774</v>
      </c>
      <c r="G89" s="30" t="s">
        <v>378</v>
      </c>
      <c r="H89" s="63" t="s">
        <v>452</v>
      </c>
      <c r="I89" s="30">
        <v>1</v>
      </c>
      <c r="J89" s="30">
        <v>6</v>
      </c>
      <c r="K89" s="79">
        <v>400000</v>
      </c>
      <c r="L89" s="79">
        <v>400000</v>
      </c>
      <c r="M89" s="26" t="s">
        <v>58</v>
      </c>
      <c r="N89" s="28" t="s">
        <v>543</v>
      </c>
      <c r="O89" s="38" t="s">
        <v>62</v>
      </c>
      <c r="P89" s="68" t="s">
        <v>733</v>
      </c>
      <c r="Q89" s="68" t="s">
        <v>744</v>
      </c>
      <c r="R89" s="68" t="s">
        <v>98</v>
      </c>
    </row>
    <row r="90" spans="1:18" s="31" customFormat="1" ht="27" customHeight="1">
      <c r="A90" s="30">
        <v>79</v>
      </c>
      <c r="B90" s="30" t="s">
        <v>837</v>
      </c>
      <c r="C90" s="30" t="s">
        <v>288</v>
      </c>
      <c r="D90" s="30" t="s">
        <v>102</v>
      </c>
      <c r="E90" s="33" t="s">
        <v>773</v>
      </c>
      <c r="F90" s="34" t="s">
        <v>774</v>
      </c>
      <c r="G90" s="30" t="s">
        <v>378</v>
      </c>
      <c r="H90" s="63" t="s">
        <v>452</v>
      </c>
      <c r="I90" s="30">
        <v>1</v>
      </c>
      <c r="J90" s="30">
        <v>6</v>
      </c>
      <c r="K90" s="79">
        <v>400000</v>
      </c>
      <c r="L90" s="79">
        <v>400000</v>
      </c>
      <c r="M90" s="26" t="s">
        <v>58</v>
      </c>
      <c r="N90" s="28" t="s">
        <v>544</v>
      </c>
      <c r="O90" s="38" t="s">
        <v>62</v>
      </c>
      <c r="P90" s="68" t="s">
        <v>733</v>
      </c>
      <c r="Q90" s="68" t="s">
        <v>744</v>
      </c>
      <c r="R90" s="68" t="s">
        <v>98</v>
      </c>
    </row>
    <row r="91" spans="1:18" s="31" customFormat="1" ht="27" customHeight="1">
      <c r="A91" s="30">
        <v>80</v>
      </c>
      <c r="B91" s="30" t="s">
        <v>837</v>
      </c>
      <c r="C91" s="30" t="s">
        <v>286</v>
      </c>
      <c r="D91" s="30" t="s">
        <v>102</v>
      </c>
      <c r="E91" s="33" t="s">
        <v>773</v>
      </c>
      <c r="F91" s="34" t="s">
        <v>774</v>
      </c>
      <c r="G91" s="30" t="s">
        <v>378</v>
      </c>
      <c r="H91" s="63" t="s">
        <v>452</v>
      </c>
      <c r="I91" s="30">
        <v>1</v>
      </c>
      <c r="J91" s="30">
        <v>6</v>
      </c>
      <c r="K91" s="79">
        <v>400000</v>
      </c>
      <c r="L91" s="79">
        <v>400000</v>
      </c>
      <c r="M91" s="26" t="s">
        <v>58</v>
      </c>
      <c r="N91" s="28" t="s">
        <v>545</v>
      </c>
      <c r="O91" s="38" t="s">
        <v>62</v>
      </c>
      <c r="P91" s="68" t="s">
        <v>733</v>
      </c>
      <c r="Q91" s="68" t="s">
        <v>744</v>
      </c>
      <c r="R91" s="68" t="s">
        <v>98</v>
      </c>
    </row>
    <row r="92" spans="1:18" s="31" customFormat="1" ht="27" customHeight="1">
      <c r="A92" s="30">
        <v>81</v>
      </c>
      <c r="B92" s="30" t="s">
        <v>837</v>
      </c>
      <c r="C92" s="30" t="s">
        <v>288</v>
      </c>
      <c r="D92" s="30" t="s">
        <v>102</v>
      </c>
      <c r="E92" s="33" t="s">
        <v>773</v>
      </c>
      <c r="F92" s="34" t="s">
        <v>774</v>
      </c>
      <c r="G92" s="30" t="s">
        <v>378</v>
      </c>
      <c r="H92" s="63" t="s">
        <v>452</v>
      </c>
      <c r="I92" s="30">
        <v>1</v>
      </c>
      <c r="J92" s="30">
        <v>6</v>
      </c>
      <c r="K92" s="79">
        <v>400000</v>
      </c>
      <c r="L92" s="79">
        <v>400000</v>
      </c>
      <c r="M92" s="26" t="s">
        <v>58</v>
      </c>
      <c r="N92" s="28" t="s">
        <v>546</v>
      </c>
      <c r="O92" s="38" t="s">
        <v>62</v>
      </c>
      <c r="P92" s="68" t="s">
        <v>733</v>
      </c>
      <c r="Q92" s="68" t="s">
        <v>744</v>
      </c>
      <c r="R92" s="68" t="s">
        <v>98</v>
      </c>
    </row>
    <row r="93" spans="1:18" s="31" customFormat="1" ht="27" customHeight="1">
      <c r="A93" s="30">
        <v>82</v>
      </c>
      <c r="B93" s="30" t="s">
        <v>837</v>
      </c>
      <c r="C93" s="68" t="s">
        <v>288</v>
      </c>
      <c r="D93" s="30" t="s">
        <v>102</v>
      </c>
      <c r="E93" s="33" t="s">
        <v>773</v>
      </c>
      <c r="F93" s="34" t="s">
        <v>774</v>
      </c>
      <c r="G93" s="30" t="s">
        <v>378</v>
      </c>
      <c r="H93" s="63" t="s">
        <v>452</v>
      </c>
      <c r="I93" s="30">
        <v>1</v>
      </c>
      <c r="J93" s="30">
        <v>6</v>
      </c>
      <c r="K93" s="79">
        <v>400000</v>
      </c>
      <c r="L93" s="79">
        <v>400000</v>
      </c>
      <c r="M93" s="26" t="s">
        <v>58</v>
      </c>
      <c r="N93" s="28" t="s">
        <v>547</v>
      </c>
      <c r="O93" s="37" t="s">
        <v>62</v>
      </c>
      <c r="P93" s="68" t="s">
        <v>733</v>
      </c>
      <c r="Q93" s="68" t="s">
        <v>744</v>
      </c>
      <c r="R93" s="68" t="s">
        <v>98</v>
      </c>
    </row>
    <row r="94" spans="1:18" s="31" customFormat="1" ht="27" customHeight="1">
      <c r="A94" s="30">
        <v>83</v>
      </c>
      <c r="B94" s="30" t="s">
        <v>837</v>
      </c>
      <c r="C94" s="30" t="s">
        <v>288</v>
      </c>
      <c r="D94" s="30" t="s">
        <v>102</v>
      </c>
      <c r="E94" s="33" t="s">
        <v>773</v>
      </c>
      <c r="F94" s="34" t="s">
        <v>774</v>
      </c>
      <c r="G94" s="30" t="s">
        <v>378</v>
      </c>
      <c r="H94" s="63" t="s">
        <v>452</v>
      </c>
      <c r="I94" s="30">
        <v>1</v>
      </c>
      <c r="J94" s="30">
        <v>6</v>
      </c>
      <c r="K94" s="79">
        <v>400000</v>
      </c>
      <c r="L94" s="79">
        <v>400000</v>
      </c>
      <c r="M94" s="26" t="s">
        <v>58</v>
      </c>
      <c r="N94" s="28" t="s">
        <v>548</v>
      </c>
      <c r="O94" s="37" t="s">
        <v>62</v>
      </c>
      <c r="P94" s="68" t="s">
        <v>733</v>
      </c>
      <c r="Q94" s="68" t="s">
        <v>744</v>
      </c>
      <c r="R94" s="68" t="s">
        <v>98</v>
      </c>
    </row>
    <row r="95" spans="1:18" s="31" customFormat="1" ht="27" customHeight="1">
      <c r="A95" s="30">
        <v>84</v>
      </c>
      <c r="B95" s="30" t="s">
        <v>837</v>
      </c>
      <c r="C95" s="30" t="s">
        <v>287</v>
      </c>
      <c r="D95" s="30" t="s">
        <v>102</v>
      </c>
      <c r="E95" s="33" t="s">
        <v>773</v>
      </c>
      <c r="F95" s="34" t="s">
        <v>774</v>
      </c>
      <c r="G95" s="30" t="s">
        <v>379</v>
      </c>
      <c r="H95" s="63" t="s">
        <v>453</v>
      </c>
      <c r="I95" s="30">
        <v>1</v>
      </c>
      <c r="J95" s="30">
        <v>20</v>
      </c>
      <c r="K95" s="79">
        <v>1050000</v>
      </c>
      <c r="L95" s="79">
        <v>1050000</v>
      </c>
      <c r="M95" s="26" t="s">
        <v>255</v>
      </c>
      <c r="N95" s="28" t="s">
        <v>549</v>
      </c>
      <c r="O95" s="37" t="s">
        <v>62</v>
      </c>
      <c r="P95" s="68" t="s">
        <v>733</v>
      </c>
      <c r="Q95" s="68" t="s">
        <v>744</v>
      </c>
      <c r="R95" s="68" t="s">
        <v>98</v>
      </c>
    </row>
    <row r="96" spans="1:18" s="31" customFormat="1" ht="27" customHeight="1">
      <c r="A96" s="30">
        <v>85</v>
      </c>
      <c r="B96" s="30" t="s">
        <v>131</v>
      </c>
      <c r="C96" s="30" t="s">
        <v>294</v>
      </c>
      <c r="D96" s="30" t="s">
        <v>63</v>
      </c>
      <c r="E96" s="33" t="s">
        <v>30</v>
      </c>
      <c r="F96" s="34" t="s">
        <v>143</v>
      </c>
      <c r="G96" s="30" t="s">
        <v>381</v>
      </c>
      <c r="H96" s="63" t="s">
        <v>455</v>
      </c>
      <c r="I96" s="30">
        <v>1</v>
      </c>
      <c r="J96" s="30">
        <v>40</v>
      </c>
      <c r="K96" s="79">
        <v>2000000</v>
      </c>
      <c r="L96" s="79">
        <v>2000000</v>
      </c>
      <c r="M96" s="26" t="s">
        <v>37</v>
      </c>
      <c r="N96" s="28" t="s">
        <v>550</v>
      </c>
      <c r="O96" s="37" t="s">
        <v>62</v>
      </c>
      <c r="P96" s="68" t="s">
        <v>112</v>
      </c>
      <c r="Q96" s="68" t="s">
        <v>171</v>
      </c>
      <c r="R96" s="68" t="s">
        <v>94</v>
      </c>
    </row>
    <row r="97" spans="1:18" s="31" customFormat="1" ht="27" customHeight="1">
      <c r="A97" s="30">
        <v>86</v>
      </c>
      <c r="B97" s="30" t="s">
        <v>192</v>
      </c>
      <c r="C97" s="30" t="s">
        <v>295</v>
      </c>
      <c r="D97" s="30" t="s">
        <v>63</v>
      </c>
      <c r="E97" s="33" t="s">
        <v>223</v>
      </c>
      <c r="F97" s="34" t="s">
        <v>224</v>
      </c>
      <c r="G97" s="30" t="s">
        <v>381</v>
      </c>
      <c r="H97" s="63" t="s">
        <v>455</v>
      </c>
      <c r="I97" s="30">
        <v>1</v>
      </c>
      <c r="J97" s="30">
        <v>40</v>
      </c>
      <c r="K97" s="79">
        <v>2000000</v>
      </c>
      <c r="L97" s="79">
        <v>2000000</v>
      </c>
      <c r="M97" s="26" t="s">
        <v>37</v>
      </c>
      <c r="N97" s="28" t="s">
        <v>551</v>
      </c>
      <c r="O97" s="37" t="s">
        <v>62</v>
      </c>
      <c r="P97" s="68" t="s">
        <v>112</v>
      </c>
      <c r="Q97" s="68" t="s">
        <v>171</v>
      </c>
      <c r="R97" s="68" t="s">
        <v>94</v>
      </c>
    </row>
    <row r="98" spans="1:18" s="31" customFormat="1" ht="27" customHeight="1">
      <c r="A98" s="30">
        <v>87</v>
      </c>
      <c r="B98" s="30" t="s">
        <v>192</v>
      </c>
      <c r="C98" s="30" t="s">
        <v>295</v>
      </c>
      <c r="D98" s="30" t="s">
        <v>63</v>
      </c>
      <c r="E98" s="33" t="s">
        <v>223</v>
      </c>
      <c r="F98" s="34" t="s">
        <v>224</v>
      </c>
      <c r="G98" s="30" t="s">
        <v>381</v>
      </c>
      <c r="H98" s="63" t="s">
        <v>455</v>
      </c>
      <c r="I98" s="30">
        <v>1</v>
      </c>
      <c r="J98" s="30">
        <v>40</v>
      </c>
      <c r="K98" s="79">
        <v>2000000</v>
      </c>
      <c r="L98" s="79">
        <v>2000000</v>
      </c>
      <c r="M98" s="26" t="s">
        <v>37</v>
      </c>
      <c r="N98" s="28" t="s">
        <v>552</v>
      </c>
      <c r="O98" s="37" t="s">
        <v>62</v>
      </c>
      <c r="P98" s="68" t="s">
        <v>112</v>
      </c>
      <c r="Q98" s="68" t="s">
        <v>171</v>
      </c>
      <c r="R98" s="68" t="s">
        <v>94</v>
      </c>
    </row>
    <row r="99" spans="1:18" s="31" customFormat="1" ht="27" customHeight="1">
      <c r="A99" s="30">
        <v>88</v>
      </c>
      <c r="B99" s="30" t="s">
        <v>296</v>
      </c>
      <c r="C99" s="30" t="s">
        <v>295</v>
      </c>
      <c r="D99" s="30" t="s">
        <v>63</v>
      </c>
      <c r="E99" s="33" t="s">
        <v>775</v>
      </c>
      <c r="F99" s="34" t="s">
        <v>108</v>
      </c>
      <c r="G99" s="30" t="s">
        <v>381</v>
      </c>
      <c r="H99" s="63" t="s">
        <v>455</v>
      </c>
      <c r="I99" s="30">
        <v>1</v>
      </c>
      <c r="J99" s="30">
        <v>40</v>
      </c>
      <c r="K99" s="79">
        <v>2000000</v>
      </c>
      <c r="L99" s="79">
        <v>2000000</v>
      </c>
      <c r="M99" s="26" t="s">
        <v>37</v>
      </c>
      <c r="N99" s="28" t="s">
        <v>553</v>
      </c>
      <c r="O99" s="38" t="s">
        <v>62</v>
      </c>
      <c r="P99" s="68" t="s">
        <v>112</v>
      </c>
      <c r="Q99" s="68" t="s">
        <v>171</v>
      </c>
      <c r="R99" s="68" t="s">
        <v>94</v>
      </c>
    </row>
    <row r="100" spans="1:18" s="31" customFormat="1" ht="27" customHeight="1">
      <c r="A100" s="30">
        <v>89</v>
      </c>
      <c r="B100" s="30" t="s">
        <v>296</v>
      </c>
      <c r="C100" s="30" t="s">
        <v>297</v>
      </c>
      <c r="D100" s="30" t="s">
        <v>63</v>
      </c>
      <c r="E100" s="33" t="s">
        <v>775</v>
      </c>
      <c r="F100" s="34" t="s">
        <v>108</v>
      </c>
      <c r="G100" s="30" t="s">
        <v>381</v>
      </c>
      <c r="H100" s="63" t="s">
        <v>455</v>
      </c>
      <c r="I100" s="30">
        <v>1</v>
      </c>
      <c r="J100" s="30">
        <v>40</v>
      </c>
      <c r="K100" s="79">
        <v>2000000</v>
      </c>
      <c r="L100" s="79">
        <v>2000000</v>
      </c>
      <c r="M100" s="26" t="s">
        <v>37</v>
      </c>
      <c r="N100" s="28" t="s">
        <v>554</v>
      </c>
      <c r="O100" s="38" t="s">
        <v>62</v>
      </c>
      <c r="P100" s="68" t="s">
        <v>112</v>
      </c>
      <c r="Q100" s="68" t="s">
        <v>171</v>
      </c>
      <c r="R100" s="68" t="s">
        <v>94</v>
      </c>
    </row>
    <row r="101" spans="1:18" s="31" customFormat="1" ht="27" customHeight="1">
      <c r="A101" s="30">
        <v>90</v>
      </c>
      <c r="B101" s="30" t="s">
        <v>193</v>
      </c>
      <c r="C101" s="30" t="s">
        <v>298</v>
      </c>
      <c r="D101" s="30" t="s">
        <v>63</v>
      </c>
      <c r="E101" s="33" t="s">
        <v>225</v>
      </c>
      <c r="F101" s="34" t="s">
        <v>140</v>
      </c>
      <c r="G101" s="30" t="s">
        <v>381</v>
      </c>
      <c r="H101" s="63" t="s">
        <v>455</v>
      </c>
      <c r="I101" s="30">
        <v>1</v>
      </c>
      <c r="J101" s="30">
        <v>12</v>
      </c>
      <c r="K101" s="79">
        <v>600000</v>
      </c>
      <c r="L101" s="79">
        <v>600000</v>
      </c>
      <c r="M101" s="26" t="s">
        <v>60</v>
      </c>
      <c r="N101" s="28" t="s">
        <v>555</v>
      </c>
      <c r="O101" s="38" t="s">
        <v>62</v>
      </c>
      <c r="P101" s="68" t="s">
        <v>112</v>
      </c>
      <c r="Q101" s="68" t="s">
        <v>171</v>
      </c>
      <c r="R101" s="68" t="s">
        <v>94</v>
      </c>
    </row>
    <row r="102" spans="1:18" s="31" customFormat="1" ht="27" customHeight="1">
      <c r="A102" s="30">
        <v>91</v>
      </c>
      <c r="B102" s="30" t="s">
        <v>299</v>
      </c>
      <c r="C102" s="30" t="s">
        <v>297</v>
      </c>
      <c r="D102" s="30" t="s">
        <v>63</v>
      </c>
      <c r="E102" s="33" t="s">
        <v>776</v>
      </c>
      <c r="F102" s="34" t="s">
        <v>777</v>
      </c>
      <c r="G102" s="30" t="s">
        <v>381</v>
      </c>
      <c r="H102" s="63" t="s">
        <v>455</v>
      </c>
      <c r="I102" s="30">
        <v>1</v>
      </c>
      <c r="J102" s="30">
        <v>40</v>
      </c>
      <c r="K102" s="79">
        <v>2000000</v>
      </c>
      <c r="L102" s="79">
        <v>2000000</v>
      </c>
      <c r="M102" s="26" t="s">
        <v>37</v>
      </c>
      <c r="N102" s="28" t="s">
        <v>556</v>
      </c>
      <c r="O102" s="38" t="s">
        <v>62</v>
      </c>
      <c r="P102" s="68" t="s">
        <v>112</v>
      </c>
      <c r="Q102" s="68" t="s">
        <v>171</v>
      </c>
      <c r="R102" s="68" t="s">
        <v>94</v>
      </c>
    </row>
    <row r="103" spans="1:18" s="31" customFormat="1" ht="27" customHeight="1">
      <c r="A103" s="30">
        <v>92</v>
      </c>
      <c r="B103" s="30" t="s">
        <v>300</v>
      </c>
      <c r="C103" s="30" t="s">
        <v>301</v>
      </c>
      <c r="D103" s="30" t="s">
        <v>63</v>
      </c>
      <c r="E103" s="33" t="s">
        <v>49</v>
      </c>
      <c r="F103" s="34" t="s">
        <v>778</v>
      </c>
      <c r="G103" s="30" t="s">
        <v>381</v>
      </c>
      <c r="H103" s="63" t="s">
        <v>455</v>
      </c>
      <c r="I103" s="30">
        <v>1</v>
      </c>
      <c r="J103" s="30">
        <v>40</v>
      </c>
      <c r="K103" s="79">
        <v>2000000</v>
      </c>
      <c r="L103" s="79">
        <v>2000000</v>
      </c>
      <c r="M103" s="26" t="s">
        <v>37</v>
      </c>
      <c r="N103" s="28" t="s">
        <v>557</v>
      </c>
      <c r="O103" s="38" t="s">
        <v>62</v>
      </c>
      <c r="P103" s="68" t="s">
        <v>112</v>
      </c>
      <c r="Q103" s="68" t="s">
        <v>171</v>
      </c>
      <c r="R103" s="68" t="s">
        <v>94</v>
      </c>
    </row>
    <row r="104" spans="1:18" s="31" customFormat="1" ht="27" customHeight="1">
      <c r="A104" s="30">
        <v>93</v>
      </c>
      <c r="B104" s="30" t="s">
        <v>302</v>
      </c>
      <c r="C104" s="30" t="s">
        <v>64</v>
      </c>
      <c r="D104" s="30" t="s">
        <v>64</v>
      </c>
      <c r="E104" s="33" t="s">
        <v>234</v>
      </c>
      <c r="F104" s="34" t="s">
        <v>246</v>
      </c>
      <c r="G104" s="30" t="s">
        <v>382</v>
      </c>
      <c r="H104" s="63" t="s">
        <v>456</v>
      </c>
      <c r="I104" s="30">
        <v>1</v>
      </c>
      <c r="J104" s="30">
        <v>15</v>
      </c>
      <c r="K104" s="79">
        <v>1000000</v>
      </c>
      <c r="L104" s="79">
        <v>1000000</v>
      </c>
      <c r="M104" s="26" t="s">
        <v>55</v>
      </c>
      <c r="N104" s="28" t="s">
        <v>558</v>
      </c>
      <c r="O104" s="38" t="s">
        <v>62</v>
      </c>
      <c r="P104" s="68" t="s">
        <v>112</v>
      </c>
      <c r="Q104" s="68" t="s">
        <v>171</v>
      </c>
      <c r="R104" s="68" t="s">
        <v>94</v>
      </c>
    </row>
    <row r="105" spans="1:18" s="31" customFormat="1" ht="27" customHeight="1">
      <c r="A105" s="30">
        <v>94</v>
      </c>
      <c r="B105" s="30" t="s">
        <v>303</v>
      </c>
      <c r="C105" s="30" t="s">
        <v>304</v>
      </c>
      <c r="D105" s="30" t="s">
        <v>63</v>
      </c>
      <c r="E105" s="33" t="s">
        <v>779</v>
      </c>
      <c r="F105" s="34" t="s">
        <v>780</v>
      </c>
      <c r="G105" s="30" t="s">
        <v>381</v>
      </c>
      <c r="H105" s="63" t="s">
        <v>455</v>
      </c>
      <c r="I105" s="30">
        <v>1</v>
      </c>
      <c r="J105" s="30">
        <v>40</v>
      </c>
      <c r="K105" s="79">
        <v>2000000</v>
      </c>
      <c r="L105" s="79">
        <v>2000000</v>
      </c>
      <c r="M105" s="26" t="s">
        <v>37</v>
      </c>
      <c r="N105" s="28" t="s">
        <v>559</v>
      </c>
      <c r="O105" s="38" t="s">
        <v>62</v>
      </c>
      <c r="P105" s="68" t="s">
        <v>112</v>
      </c>
      <c r="Q105" s="68" t="s">
        <v>171</v>
      </c>
      <c r="R105" s="68" t="s">
        <v>94</v>
      </c>
    </row>
    <row r="106" spans="1:18" s="31" customFormat="1" ht="27" customHeight="1">
      <c r="A106" s="30">
        <v>95</v>
      </c>
      <c r="B106" s="30" t="s">
        <v>303</v>
      </c>
      <c r="C106" s="30" t="s">
        <v>304</v>
      </c>
      <c r="D106" s="30" t="s">
        <v>63</v>
      </c>
      <c r="E106" s="33" t="s">
        <v>779</v>
      </c>
      <c r="F106" s="34" t="s">
        <v>780</v>
      </c>
      <c r="G106" s="30" t="s">
        <v>381</v>
      </c>
      <c r="H106" s="63" t="s">
        <v>455</v>
      </c>
      <c r="I106" s="30">
        <v>1</v>
      </c>
      <c r="J106" s="30">
        <v>40</v>
      </c>
      <c r="K106" s="79">
        <v>2000000</v>
      </c>
      <c r="L106" s="79">
        <v>2000000</v>
      </c>
      <c r="M106" s="26" t="s">
        <v>37</v>
      </c>
      <c r="N106" s="28" t="s">
        <v>82</v>
      </c>
      <c r="O106" s="37" t="s">
        <v>62</v>
      </c>
      <c r="P106" s="68" t="s">
        <v>112</v>
      </c>
      <c r="Q106" s="68" t="s">
        <v>171</v>
      </c>
      <c r="R106" s="68" t="s">
        <v>94</v>
      </c>
    </row>
    <row r="107" spans="1:18" s="31" customFormat="1" ht="27" customHeight="1">
      <c r="A107" s="30">
        <v>96</v>
      </c>
      <c r="B107" s="30" t="s">
        <v>305</v>
      </c>
      <c r="C107" s="30" t="s">
        <v>306</v>
      </c>
      <c r="D107" s="30" t="s">
        <v>63</v>
      </c>
      <c r="E107" s="33" t="s">
        <v>781</v>
      </c>
      <c r="F107" s="34" t="s">
        <v>782</v>
      </c>
      <c r="G107" s="30" t="s">
        <v>381</v>
      </c>
      <c r="H107" s="63" t="s">
        <v>455</v>
      </c>
      <c r="I107" s="30">
        <v>1</v>
      </c>
      <c r="J107" s="30">
        <v>40</v>
      </c>
      <c r="K107" s="79">
        <v>2000000</v>
      </c>
      <c r="L107" s="79">
        <v>2000000</v>
      </c>
      <c r="M107" s="26" t="s">
        <v>37</v>
      </c>
      <c r="N107" s="28" t="s">
        <v>560</v>
      </c>
      <c r="O107" s="38" t="s">
        <v>62</v>
      </c>
      <c r="P107" s="68" t="s">
        <v>112</v>
      </c>
      <c r="Q107" s="68" t="s">
        <v>171</v>
      </c>
      <c r="R107" s="68" t="s">
        <v>94</v>
      </c>
    </row>
    <row r="108" spans="1:18" s="31" customFormat="1" ht="27" customHeight="1">
      <c r="A108" s="30">
        <v>97</v>
      </c>
      <c r="B108" s="30" t="s">
        <v>305</v>
      </c>
      <c r="C108" s="30" t="s">
        <v>306</v>
      </c>
      <c r="D108" s="30" t="s">
        <v>63</v>
      </c>
      <c r="E108" s="33" t="s">
        <v>781</v>
      </c>
      <c r="F108" s="34" t="s">
        <v>782</v>
      </c>
      <c r="G108" s="30" t="s">
        <v>381</v>
      </c>
      <c r="H108" s="63" t="s">
        <v>455</v>
      </c>
      <c r="I108" s="30">
        <v>1</v>
      </c>
      <c r="J108" s="30">
        <v>40</v>
      </c>
      <c r="K108" s="79">
        <v>2000000</v>
      </c>
      <c r="L108" s="79">
        <v>2000000</v>
      </c>
      <c r="M108" s="26" t="s">
        <v>37</v>
      </c>
      <c r="N108" s="28" t="s">
        <v>495</v>
      </c>
      <c r="O108" s="38" t="s">
        <v>62</v>
      </c>
      <c r="P108" s="68" t="s">
        <v>112</v>
      </c>
      <c r="Q108" s="68" t="s">
        <v>171</v>
      </c>
      <c r="R108" s="68" t="s">
        <v>94</v>
      </c>
    </row>
    <row r="109" spans="1:18" s="31" customFormat="1" ht="27" customHeight="1">
      <c r="A109" s="30">
        <v>98</v>
      </c>
      <c r="B109" s="30" t="s">
        <v>305</v>
      </c>
      <c r="C109" s="30" t="s">
        <v>307</v>
      </c>
      <c r="D109" s="30" t="s">
        <v>63</v>
      </c>
      <c r="E109" s="33" t="s">
        <v>781</v>
      </c>
      <c r="F109" s="34" t="s">
        <v>782</v>
      </c>
      <c r="G109" s="30" t="s">
        <v>381</v>
      </c>
      <c r="H109" s="63" t="s">
        <v>455</v>
      </c>
      <c r="I109" s="30">
        <v>1</v>
      </c>
      <c r="J109" s="30">
        <v>40</v>
      </c>
      <c r="K109" s="79">
        <v>2000000</v>
      </c>
      <c r="L109" s="79">
        <v>2000000</v>
      </c>
      <c r="M109" s="26" t="s">
        <v>37</v>
      </c>
      <c r="N109" s="28" t="s">
        <v>561</v>
      </c>
      <c r="O109" s="38" t="s">
        <v>62</v>
      </c>
      <c r="P109" s="68" t="s">
        <v>112</v>
      </c>
      <c r="Q109" s="68" t="s">
        <v>171</v>
      </c>
      <c r="R109" s="68" t="s">
        <v>94</v>
      </c>
    </row>
    <row r="110" spans="1:18" s="31" customFormat="1" ht="27" customHeight="1">
      <c r="A110" s="30">
        <v>99</v>
      </c>
      <c r="B110" s="30" t="s">
        <v>308</v>
      </c>
      <c r="C110" s="30" t="s">
        <v>307</v>
      </c>
      <c r="D110" s="30" t="s">
        <v>63</v>
      </c>
      <c r="E110" s="33" t="s">
        <v>783</v>
      </c>
      <c r="F110" s="34" t="s">
        <v>784</v>
      </c>
      <c r="G110" s="30" t="s">
        <v>381</v>
      </c>
      <c r="H110" s="63" t="s">
        <v>455</v>
      </c>
      <c r="I110" s="30">
        <v>1</v>
      </c>
      <c r="J110" s="30">
        <v>40</v>
      </c>
      <c r="K110" s="79">
        <v>2000000</v>
      </c>
      <c r="L110" s="79">
        <v>2000000</v>
      </c>
      <c r="M110" s="26" t="s">
        <v>37</v>
      </c>
      <c r="N110" s="28" t="s">
        <v>562</v>
      </c>
      <c r="O110" s="38" t="s">
        <v>62</v>
      </c>
      <c r="P110" s="68" t="s">
        <v>112</v>
      </c>
      <c r="Q110" s="68" t="s">
        <v>171</v>
      </c>
      <c r="R110" s="68" t="s">
        <v>94</v>
      </c>
    </row>
    <row r="111" spans="1:18" s="31" customFormat="1" ht="27" customHeight="1">
      <c r="A111" s="30">
        <v>100</v>
      </c>
      <c r="B111" s="30" t="s">
        <v>194</v>
      </c>
      <c r="C111" s="30" t="s">
        <v>209</v>
      </c>
      <c r="D111" s="30" t="s">
        <v>63</v>
      </c>
      <c r="E111" s="33" t="s">
        <v>226</v>
      </c>
      <c r="F111" s="34" t="s">
        <v>227</v>
      </c>
      <c r="G111" s="30" t="s">
        <v>383</v>
      </c>
      <c r="H111" s="63" t="s">
        <v>250</v>
      </c>
      <c r="I111" s="30">
        <v>1</v>
      </c>
      <c r="J111" s="30">
        <v>40</v>
      </c>
      <c r="K111" s="79">
        <v>2000000</v>
      </c>
      <c r="L111" s="79">
        <v>2000000</v>
      </c>
      <c r="M111" s="26" t="s">
        <v>37</v>
      </c>
      <c r="N111" s="28" t="s">
        <v>563</v>
      </c>
      <c r="O111" s="38" t="s">
        <v>62</v>
      </c>
      <c r="P111" s="68" t="s">
        <v>112</v>
      </c>
      <c r="Q111" s="68" t="s">
        <v>171</v>
      </c>
      <c r="R111" s="68" t="s">
        <v>94</v>
      </c>
    </row>
    <row r="112" spans="1:18" s="31" customFormat="1" ht="27" customHeight="1">
      <c r="A112" s="30">
        <v>101</v>
      </c>
      <c r="B112" s="30" t="s">
        <v>194</v>
      </c>
      <c r="C112" s="30" t="s">
        <v>309</v>
      </c>
      <c r="D112" s="30" t="s">
        <v>63</v>
      </c>
      <c r="E112" s="33" t="s">
        <v>226</v>
      </c>
      <c r="F112" s="34" t="s">
        <v>227</v>
      </c>
      <c r="G112" s="30" t="s">
        <v>383</v>
      </c>
      <c r="H112" s="63" t="s">
        <v>250</v>
      </c>
      <c r="I112" s="30">
        <v>1</v>
      </c>
      <c r="J112" s="30">
        <v>40</v>
      </c>
      <c r="K112" s="79">
        <v>2000000</v>
      </c>
      <c r="L112" s="79">
        <v>2000000</v>
      </c>
      <c r="M112" s="26" t="s">
        <v>37</v>
      </c>
      <c r="N112" s="28" t="s">
        <v>564</v>
      </c>
      <c r="O112" s="38" t="s">
        <v>62</v>
      </c>
      <c r="P112" s="68" t="s">
        <v>112</v>
      </c>
      <c r="Q112" s="68" t="s">
        <v>171</v>
      </c>
      <c r="R112" s="68" t="s">
        <v>94</v>
      </c>
    </row>
    <row r="113" spans="1:18" s="31" customFormat="1" ht="27" customHeight="1">
      <c r="A113" s="30">
        <v>102</v>
      </c>
      <c r="B113" s="30" t="s">
        <v>194</v>
      </c>
      <c r="C113" s="30" t="s">
        <v>298</v>
      </c>
      <c r="D113" s="30" t="s">
        <v>63</v>
      </c>
      <c r="E113" s="33" t="s">
        <v>226</v>
      </c>
      <c r="F113" s="34" t="s">
        <v>227</v>
      </c>
      <c r="G113" s="30" t="s">
        <v>384</v>
      </c>
      <c r="H113" s="63" t="s">
        <v>457</v>
      </c>
      <c r="I113" s="30">
        <v>1</v>
      </c>
      <c r="J113" s="30">
        <v>40</v>
      </c>
      <c r="K113" s="79">
        <v>2000000</v>
      </c>
      <c r="L113" s="79">
        <v>2000000</v>
      </c>
      <c r="M113" s="26" t="s">
        <v>37</v>
      </c>
      <c r="N113" s="28" t="s">
        <v>565</v>
      </c>
      <c r="O113" s="38" t="s">
        <v>62</v>
      </c>
      <c r="P113" s="68" t="s">
        <v>112</v>
      </c>
      <c r="Q113" s="68" t="s">
        <v>171</v>
      </c>
      <c r="R113" s="68" t="s">
        <v>94</v>
      </c>
    </row>
    <row r="114" spans="1:18" s="31" customFormat="1" ht="27" customHeight="1">
      <c r="A114" s="30">
        <v>103</v>
      </c>
      <c r="B114" s="30" t="s">
        <v>194</v>
      </c>
      <c r="C114" s="30" t="s">
        <v>307</v>
      </c>
      <c r="D114" s="30" t="s">
        <v>63</v>
      </c>
      <c r="E114" s="33" t="s">
        <v>226</v>
      </c>
      <c r="F114" s="34" t="s">
        <v>227</v>
      </c>
      <c r="G114" s="30" t="s">
        <v>381</v>
      </c>
      <c r="H114" s="63" t="s">
        <v>455</v>
      </c>
      <c r="I114" s="30">
        <v>1</v>
      </c>
      <c r="J114" s="30">
        <v>40</v>
      </c>
      <c r="K114" s="79">
        <v>2000000</v>
      </c>
      <c r="L114" s="79">
        <v>2000000</v>
      </c>
      <c r="M114" s="26" t="s">
        <v>37</v>
      </c>
      <c r="N114" s="28" t="s">
        <v>566</v>
      </c>
      <c r="O114" s="38" t="s">
        <v>62</v>
      </c>
      <c r="P114" s="68" t="s">
        <v>112</v>
      </c>
      <c r="Q114" s="68" t="s">
        <v>171</v>
      </c>
      <c r="R114" s="68" t="s">
        <v>94</v>
      </c>
    </row>
    <row r="115" spans="1:18" s="31" customFormat="1" ht="27" customHeight="1">
      <c r="A115" s="30">
        <v>104</v>
      </c>
      <c r="B115" s="30" t="s">
        <v>194</v>
      </c>
      <c r="C115" s="30" t="s">
        <v>307</v>
      </c>
      <c r="D115" s="30" t="s">
        <v>63</v>
      </c>
      <c r="E115" s="33" t="s">
        <v>226</v>
      </c>
      <c r="F115" s="34" t="s">
        <v>227</v>
      </c>
      <c r="G115" s="30" t="s">
        <v>384</v>
      </c>
      <c r="H115" s="63" t="s">
        <v>457</v>
      </c>
      <c r="I115" s="30">
        <v>1</v>
      </c>
      <c r="J115" s="30">
        <v>40</v>
      </c>
      <c r="K115" s="79">
        <v>2000000</v>
      </c>
      <c r="L115" s="79">
        <v>2000000</v>
      </c>
      <c r="M115" s="26" t="s">
        <v>37</v>
      </c>
      <c r="N115" s="28" t="s">
        <v>567</v>
      </c>
      <c r="O115" s="38" t="s">
        <v>62</v>
      </c>
      <c r="P115" s="68" t="s">
        <v>112</v>
      </c>
      <c r="Q115" s="68" t="s">
        <v>171</v>
      </c>
      <c r="R115" s="68" t="s">
        <v>94</v>
      </c>
    </row>
    <row r="116" spans="1:18" s="31" customFormat="1" ht="27" customHeight="1">
      <c r="A116" s="30">
        <v>105</v>
      </c>
      <c r="B116" s="30" t="s">
        <v>194</v>
      </c>
      <c r="C116" s="30" t="s">
        <v>307</v>
      </c>
      <c r="D116" s="30" t="s">
        <v>63</v>
      </c>
      <c r="E116" s="33" t="s">
        <v>226</v>
      </c>
      <c r="F116" s="34" t="s">
        <v>227</v>
      </c>
      <c r="G116" s="30" t="s">
        <v>384</v>
      </c>
      <c r="H116" s="63" t="s">
        <v>457</v>
      </c>
      <c r="I116" s="30">
        <v>1</v>
      </c>
      <c r="J116" s="30">
        <v>40</v>
      </c>
      <c r="K116" s="79">
        <v>2000000</v>
      </c>
      <c r="L116" s="79">
        <v>2000000</v>
      </c>
      <c r="M116" s="26" t="s">
        <v>37</v>
      </c>
      <c r="N116" s="28" t="s">
        <v>568</v>
      </c>
      <c r="O116" s="37" t="s">
        <v>62</v>
      </c>
      <c r="P116" s="68" t="s">
        <v>112</v>
      </c>
      <c r="Q116" s="68" t="s">
        <v>171</v>
      </c>
      <c r="R116" s="68" t="s">
        <v>94</v>
      </c>
    </row>
    <row r="117" spans="1:18" s="31" customFormat="1" ht="27" customHeight="1">
      <c r="A117" s="30">
        <v>106</v>
      </c>
      <c r="B117" s="30" t="s">
        <v>310</v>
      </c>
      <c r="C117" s="30" t="s">
        <v>211</v>
      </c>
      <c r="D117" s="30" t="s">
        <v>63</v>
      </c>
      <c r="E117" s="33" t="s">
        <v>106</v>
      </c>
      <c r="F117" s="34" t="s">
        <v>785</v>
      </c>
      <c r="G117" s="30" t="s">
        <v>383</v>
      </c>
      <c r="H117" s="63" t="s">
        <v>250</v>
      </c>
      <c r="I117" s="30">
        <v>1</v>
      </c>
      <c r="J117" s="30">
        <v>40</v>
      </c>
      <c r="K117" s="79">
        <v>2000000</v>
      </c>
      <c r="L117" s="79">
        <v>2000000</v>
      </c>
      <c r="M117" s="26" t="s">
        <v>37</v>
      </c>
      <c r="N117" s="28" t="s">
        <v>569</v>
      </c>
      <c r="O117" s="38" t="s">
        <v>62</v>
      </c>
      <c r="P117" s="68" t="s">
        <v>112</v>
      </c>
      <c r="Q117" s="68" t="s">
        <v>171</v>
      </c>
      <c r="R117" s="68" t="s">
        <v>94</v>
      </c>
    </row>
    <row r="118" spans="1:18" s="31" customFormat="1" ht="27" customHeight="1">
      <c r="A118" s="30">
        <v>107</v>
      </c>
      <c r="B118" s="30" t="s">
        <v>311</v>
      </c>
      <c r="C118" s="30" t="s">
        <v>64</v>
      </c>
      <c r="D118" s="30" t="s">
        <v>64</v>
      </c>
      <c r="E118" s="33" t="s">
        <v>30</v>
      </c>
      <c r="F118" s="34" t="s">
        <v>786</v>
      </c>
      <c r="G118" s="30" t="s">
        <v>385</v>
      </c>
      <c r="H118" s="63" t="s">
        <v>458</v>
      </c>
      <c r="I118" s="30">
        <v>1</v>
      </c>
      <c r="J118" s="30">
        <v>20</v>
      </c>
      <c r="K118" s="79">
        <v>1000000</v>
      </c>
      <c r="L118" s="79">
        <v>1000000</v>
      </c>
      <c r="M118" s="26" t="s">
        <v>56</v>
      </c>
      <c r="N118" s="28" t="s">
        <v>570</v>
      </c>
      <c r="O118" s="38" t="s">
        <v>4</v>
      </c>
      <c r="P118" s="68" t="s">
        <v>112</v>
      </c>
      <c r="Q118" s="68" t="s">
        <v>171</v>
      </c>
      <c r="R118" s="68" t="s">
        <v>94</v>
      </c>
    </row>
    <row r="119" spans="1:18" s="31" customFormat="1" ht="27" customHeight="1">
      <c r="A119" s="30">
        <v>108</v>
      </c>
      <c r="B119" s="30" t="s">
        <v>312</v>
      </c>
      <c r="C119" s="30" t="s">
        <v>298</v>
      </c>
      <c r="D119" s="30" t="s">
        <v>63</v>
      </c>
      <c r="E119" s="33" t="s">
        <v>787</v>
      </c>
      <c r="F119" s="34" t="s">
        <v>788</v>
      </c>
      <c r="G119" s="30" t="s">
        <v>384</v>
      </c>
      <c r="H119" s="63" t="s">
        <v>457</v>
      </c>
      <c r="I119" s="30">
        <v>1</v>
      </c>
      <c r="J119" s="30">
        <v>40</v>
      </c>
      <c r="K119" s="79">
        <v>2000000</v>
      </c>
      <c r="L119" s="79">
        <v>2000000</v>
      </c>
      <c r="M119" s="26" t="s">
        <v>37</v>
      </c>
      <c r="N119" s="28" t="s">
        <v>571</v>
      </c>
      <c r="O119" s="38" t="s">
        <v>62</v>
      </c>
      <c r="P119" s="68" t="s">
        <v>117</v>
      </c>
      <c r="Q119" s="68" t="s">
        <v>173</v>
      </c>
      <c r="R119" s="68" t="s">
        <v>94</v>
      </c>
    </row>
    <row r="120" spans="1:18" s="31" customFormat="1" ht="27" customHeight="1">
      <c r="A120" s="30">
        <v>109</v>
      </c>
      <c r="B120" s="30" t="s">
        <v>312</v>
      </c>
      <c r="C120" s="30" t="s">
        <v>298</v>
      </c>
      <c r="D120" s="30" t="s">
        <v>63</v>
      </c>
      <c r="E120" s="33" t="s">
        <v>787</v>
      </c>
      <c r="F120" s="34" t="s">
        <v>788</v>
      </c>
      <c r="G120" s="30" t="s">
        <v>384</v>
      </c>
      <c r="H120" s="63" t="s">
        <v>457</v>
      </c>
      <c r="I120" s="30">
        <v>1</v>
      </c>
      <c r="J120" s="30">
        <v>40</v>
      </c>
      <c r="K120" s="79">
        <v>2000000</v>
      </c>
      <c r="L120" s="79">
        <v>2000000</v>
      </c>
      <c r="M120" s="26" t="s">
        <v>37</v>
      </c>
      <c r="N120" s="28" t="s">
        <v>572</v>
      </c>
      <c r="O120" s="38" t="s">
        <v>62</v>
      </c>
      <c r="P120" s="68" t="s">
        <v>117</v>
      </c>
      <c r="Q120" s="68" t="s">
        <v>173</v>
      </c>
      <c r="R120" s="68" t="s">
        <v>94</v>
      </c>
    </row>
    <row r="121" spans="1:18" s="31" customFormat="1" ht="27" customHeight="1">
      <c r="A121" s="30">
        <v>110</v>
      </c>
      <c r="B121" s="30" t="s">
        <v>312</v>
      </c>
      <c r="C121" s="30" t="s">
        <v>301</v>
      </c>
      <c r="D121" s="30" t="s">
        <v>63</v>
      </c>
      <c r="E121" s="33" t="s">
        <v>787</v>
      </c>
      <c r="F121" s="34" t="s">
        <v>788</v>
      </c>
      <c r="G121" s="30" t="s">
        <v>381</v>
      </c>
      <c r="H121" s="63" t="s">
        <v>455</v>
      </c>
      <c r="I121" s="30">
        <v>1</v>
      </c>
      <c r="J121" s="30">
        <v>40</v>
      </c>
      <c r="K121" s="79">
        <v>2000000</v>
      </c>
      <c r="L121" s="79">
        <v>2000000</v>
      </c>
      <c r="M121" s="26" t="s">
        <v>37</v>
      </c>
      <c r="N121" s="28" t="s">
        <v>573</v>
      </c>
      <c r="O121" s="37" t="s">
        <v>62</v>
      </c>
      <c r="P121" s="68" t="s">
        <v>117</v>
      </c>
      <c r="Q121" s="68" t="s">
        <v>173</v>
      </c>
      <c r="R121" s="68" t="s">
        <v>94</v>
      </c>
    </row>
    <row r="122" spans="1:18" s="31" customFormat="1" ht="27" customHeight="1">
      <c r="A122" s="30">
        <v>111</v>
      </c>
      <c r="B122" s="30" t="s">
        <v>312</v>
      </c>
      <c r="C122" s="30" t="s">
        <v>301</v>
      </c>
      <c r="D122" s="30" t="s">
        <v>63</v>
      </c>
      <c r="E122" s="33" t="s">
        <v>787</v>
      </c>
      <c r="F122" s="34" t="s">
        <v>788</v>
      </c>
      <c r="G122" s="30" t="s">
        <v>381</v>
      </c>
      <c r="H122" s="63" t="s">
        <v>455</v>
      </c>
      <c r="I122" s="30">
        <v>1</v>
      </c>
      <c r="J122" s="30">
        <v>40</v>
      </c>
      <c r="K122" s="79">
        <v>2000000</v>
      </c>
      <c r="L122" s="79">
        <v>2000000</v>
      </c>
      <c r="M122" s="26" t="s">
        <v>37</v>
      </c>
      <c r="N122" s="28" t="s">
        <v>574</v>
      </c>
      <c r="O122" s="38" t="s">
        <v>62</v>
      </c>
      <c r="P122" s="68" t="s">
        <v>117</v>
      </c>
      <c r="Q122" s="68" t="s">
        <v>173</v>
      </c>
      <c r="R122" s="68" t="s">
        <v>94</v>
      </c>
    </row>
    <row r="123" spans="1:18" s="31" customFormat="1" ht="27" customHeight="1">
      <c r="A123" s="30">
        <v>112</v>
      </c>
      <c r="B123" s="30" t="s">
        <v>312</v>
      </c>
      <c r="C123" s="30" t="s">
        <v>301</v>
      </c>
      <c r="D123" s="30" t="s">
        <v>63</v>
      </c>
      <c r="E123" s="33" t="s">
        <v>787</v>
      </c>
      <c r="F123" s="34" t="s">
        <v>788</v>
      </c>
      <c r="G123" s="30" t="s">
        <v>384</v>
      </c>
      <c r="H123" s="63" t="s">
        <v>457</v>
      </c>
      <c r="I123" s="30">
        <v>1</v>
      </c>
      <c r="J123" s="30">
        <v>40</v>
      </c>
      <c r="K123" s="79">
        <v>2000000</v>
      </c>
      <c r="L123" s="79">
        <v>2000000</v>
      </c>
      <c r="M123" s="26" t="s">
        <v>37</v>
      </c>
      <c r="N123" s="28" t="s">
        <v>575</v>
      </c>
      <c r="O123" s="38" t="s">
        <v>62</v>
      </c>
      <c r="P123" s="68" t="s">
        <v>117</v>
      </c>
      <c r="Q123" s="68" t="s">
        <v>173</v>
      </c>
      <c r="R123" s="68" t="s">
        <v>94</v>
      </c>
    </row>
    <row r="124" spans="1:18" s="31" customFormat="1" ht="27" customHeight="1">
      <c r="A124" s="30">
        <v>113</v>
      </c>
      <c r="B124" s="30" t="s">
        <v>312</v>
      </c>
      <c r="C124" s="30" t="s">
        <v>313</v>
      </c>
      <c r="D124" s="30" t="s">
        <v>63</v>
      </c>
      <c r="E124" s="33" t="s">
        <v>787</v>
      </c>
      <c r="F124" s="34" t="s">
        <v>788</v>
      </c>
      <c r="G124" s="30" t="s">
        <v>381</v>
      </c>
      <c r="H124" s="63" t="s">
        <v>455</v>
      </c>
      <c r="I124" s="30">
        <v>1</v>
      </c>
      <c r="J124" s="30">
        <v>40</v>
      </c>
      <c r="K124" s="79">
        <v>2000000</v>
      </c>
      <c r="L124" s="79">
        <v>2000000</v>
      </c>
      <c r="M124" s="26" t="s">
        <v>37</v>
      </c>
      <c r="N124" s="28" t="s">
        <v>576</v>
      </c>
      <c r="O124" s="38" t="s">
        <v>62</v>
      </c>
      <c r="P124" s="68" t="s">
        <v>117</v>
      </c>
      <c r="Q124" s="68" t="s">
        <v>173</v>
      </c>
      <c r="R124" s="68" t="s">
        <v>94</v>
      </c>
    </row>
    <row r="125" spans="1:18" s="31" customFormat="1" ht="27" customHeight="1">
      <c r="A125" s="30">
        <v>114</v>
      </c>
      <c r="B125" s="30" t="s">
        <v>314</v>
      </c>
      <c r="C125" s="30" t="s">
        <v>315</v>
      </c>
      <c r="D125" s="30" t="s">
        <v>63</v>
      </c>
      <c r="E125" s="33" t="s">
        <v>30</v>
      </c>
      <c r="F125" s="34" t="s">
        <v>109</v>
      </c>
      <c r="G125" s="30" t="s">
        <v>381</v>
      </c>
      <c r="H125" s="63" t="s">
        <v>455</v>
      </c>
      <c r="I125" s="30">
        <v>1</v>
      </c>
      <c r="J125" s="30">
        <v>40</v>
      </c>
      <c r="K125" s="79">
        <v>2000000</v>
      </c>
      <c r="L125" s="79">
        <v>2000000</v>
      </c>
      <c r="M125" s="26" t="s">
        <v>37</v>
      </c>
      <c r="N125" s="28" t="s">
        <v>577</v>
      </c>
      <c r="O125" s="37" t="s">
        <v>62</v>
      </c>
      <c r="P125" s="68" t="s">
        <v>117</v>
      </c>
      <c r="Q125" s="68" t="s">
        <v>173</v>
      </c>
      <c r="R125" s="68" t="s">
        <v>94</v>
      </c>
    </row>
    <row r="126" spans="1:18" s="31" customFormat="1" ht="27" customHeight="1">
      <c r="A126" s="30">
        <v>115</v>
      </c>
      <c r="B126" s="30" t="s">
        <v>314</v>
      </c>
      <c r="C126" s="30" t="s">
        <v>298</v>
      </c>
      <c r="D126" s="30" t="s">
        <v>63</v>
      </c>
      <c r="E126" s="33" t="s">
        <v>30</v>
      </c>
      <c r="F126" s="34" t="s">
        <v>109</v>
      </c>
      <c r="G126" s="30" t="s">
        <v>381</v>
      </c>
      <c r="H126" s="63" t="s">
        <v>455</v>
      </c>
      <c r="I126" s="30">
        <v>1</v>
      </c>
      <c r="J126" s="30">
        <v>40</v>
      </c>
      <c r="K126" s="79">
        <v>2000000</v>
      </c>
      <c r="L126" s="79">
        <v>2000000</v>
      </c>
      <c r="M126" s="26" t="s">
        <v>37</v>
      </c>
      <c r="N126" s="28" t="s">
        <v>578</v>
      </c>
      <c r="O126" s="37" t="s">
        <v>62</v>
      </c>
      <c r="P126" s="68" t="s">
        <v>117</v>
      </c>
      <c r="Q126" s="68" t="s">
        <v>173</v>
      </c>
      <c r="R126" s="68" t="s">
        <v>94</v>
      </c>
    </row>
    <row r="127" spans="1:18" s="31" customFormat="1" ht="27" customHeight="1">
      <c r="A127" s="30">
        <v>116</v>
      </c>
      <c r="B127" s="30" t="s">
        <v>314</v>
      </c>
      <c r="C127" s="30" t="s">
        <v>298</v>
      </c>
      <c r="D127" s="30" t="s">
        <v>63</v>
      </c>
      <c r="E127" s="33" t="s">
        <v>30</v>
      </c>
      <c r="F127" s="34" t="s">
        <v>109</v>
      </c>
      <c r="G127" s="30" t="s">
        <v>381</v>
      </c>
      <c r="H127" s="63" t="s">
        <v>455</v>
      </c>
      <c r="I127" s="30">
        <v>1</v>
      </c>
      <c r="J127" s="30">
        <v>40</v>
      </c>
      <c r="K127" s="79">
        <v>2000000</v>
      </c>
      <c r="L127" s="79">
        <v>2000000</v>
      </c>
      <c r="M127" s="26" t="s">
        <v>37</v>
      </c>
      <c r="N127" s="28" t="s">
        <v>579</v>
      </c>
      <c r="O127" s="37" t="s">
        <v>62</v>
      </c>
      <c r="P127" s="68" t="s">
        <v>117</v>
      </c>
      <c r="Q127" s="68" t="s">
        <v>173</v>
      </c>
      <c r="R127" s="68" t="s">
        <v>94</v>
      </c>
    </row>
    <row r="128" spans="1:18" s="31" customFormat="1" ht="27" customHeight="1">
      <c r="A128" s="30">
        <v>117</v>
      </c>
      <c r="B128" s="30" t="s">
        <v>316</v>
      </c>
      <c r="C128" s="30" t="s">
        <v>306</v>
      </c>
      <c r="D128" s="30" t="s">
        <v>63</v>
      </c>
      <c r="E128" s="33" t="s">
        <v>30</v>
      </c>
      <c r="F128" s="34" t="s">
        <v>146</v>
      </c>
      <c r="G128" s="30" t="s">
        <v>381</v>
      </c>
      <c r="H128" s="63" t="s">
        <v>455</v>
      </c>
      <c r="I128" s="30">
        <v>1</v>
      </c>
      <c r="J128" s="30">
        <v>40</v>
      </c>
      <c r="K128" s="79">
        <v>2000000</v>
      </c>
      <c r="L128" s="79">
        <v>2000000</v>
      </c>
      <c r="M128" s="26" t="s">
        <v>37</v>
      </c>
      <c r="N128" s="28" t="s">
        <v>580</v>
      </c>
      <c r="O128" s="38" t="s">
        <v>62</v>
      </c>
      <c r="P128" s="68" t="s">
        <v>120</v>
      </c>
      <c r="Q128" s="68" t="s">
        <v>174</v>
      </c>
      <c r="R128" s="68" t="s">
        <v>94</v>
      </c>
    </row>
    <row r="129" spans="1:18" s="31" customFormat="1" ht="27" customHeight="1">
      <c r="A129" s="30">
        <v>118</v>
      </c>
      <c r="B129" s="30" t="s">
        <v>316</v>
      </c>
      <c r="C129" s="30" t="s">
        <v>306</v>
      </c>
      <c r="D129" s="30" t="s">
        <v>63</v>
      </c>
      <c r="E129" s="33" t="s">
        <v>30</v>
      </c>
      <c r="F129" s="34" t="s">
        <v>146</v>
      </c>
      <c r="G129" s="30" t="s">
        <v>381</v>
      </c>
      <c r="H129" s="63" t="s">
        <v>455</v>
      </c>
      <c r="I129" s="30">
        <v>1</v>
      </c>
      <c r="J129" s="30">
        <v>40</v>
      </c>
      <c r="K129" s="79">
        <v>2000000</v>
      </c>
      <c r="L129" s="79">
        <v>2000000</v>
      </c>
      <c r="M129" s="26" t="s">
        <v>37</v>
      </c>
      <c r="N129" s="28" t="s">
        <v>558</v>
      </c>
      <c r="O129" s="37" t="s">
        <v>62</v>
      </c>
      <c r="P129" s="68" t="s">
        <v>120</v>
      </c>
      <c r="Q129" s="68" t="s">
        <v>174</v>
      </c>
      <c r="R129" s="68" t="s">
        <v>94</v>
      </c>
    </row>
    <row r="130" spans="1:18" s="31" customFormat="1" ht="27" customHeight="1">
      <c r="A130" s="30">
        <v>119</v>
      </c>
      <c r="B130" s="30" t="s">
        <v>101</v>
      </c>
      <c r="C130" s="30" t="s">
        <v>317</v>
      </c>
      <c r="D130" s="30" t="s">
        <v>63</v>
      </c>
      <c r="E130" s="33" t="s">
        <v>51</v>
      </c>
      <c r="F130" s="34" t="s">
        <v>2</v>
      </c>
      <c r="G130" s="30" t="s">
        <v>381</v>
      </c>
      <c r="H130" s="63" t="s">
        <v>455</v>
      </c>
      <c r="I130" s="30">
        <v>1</v>
      </c>
      <c r="J130" s="30">
        <v>40</v>
      </c>
      <c r="K130" s="79">
        <v>2000000</v>
      </c>
      <c r="L130" s="79">
        <v>2000000</v>
      </c>
      <c r="M130" s="26" t="s">
        <v>37</v>
      </c>
      <c r="N130" s="28" t="s">
        <v>581</v>
      </c>
      <c r="O130" s="37" t="s">
        <v>62</v>
      </c>
      <c r="P130" s="68" t="s">
        <v>120</v>
      </c>
      <c r="Q130" s="68" t="s">
        <v>174</v>
      </c>
      <c r="R130" s="68" t="s">
        <v>94</v>
      </c>
    </row>
    <row r="131" spans="1:18" s="31" customFormat="1" ht="27" customHeight="1">
      <c r="A131" s="30">
        <v>120</v>
      </c>
      <c r="B131" s="30" t="s">
        <v>101</v>
      </c>
      <c r="C131" s="30" t="s">
        <v>315</v>
      </c>
      <c r="D131" s="30" t="s">
        <v>63</v>
      </c>
      <c r="E131" s="33" t="s">
        <v>51</v>
      </c>
      <c r="F131" s="34" t="s">
        <v>2</v>
      </c>
      <c r="G131" s="30" t="s">
        <v>381</v>
      </c>
      <c r="H131" s="63" t="s">
        <v>455</v>
      </c>
      <c r="I131" s="30">
        <v>1</v>
      </c>
      <c r="J131" s="30">
        <v>40</v>
      </c>
      <c r="K131" s="79">
        <v>2000000</v>
      </c>
      <c r="L131" s="79">
        <v>2000000</v>
      </c>
      <c r="M131" s="26" t="s">
        <v>37</v>
      </c>
      <c r="N131" s="28" t="s">
        <v>582</v>
      </c>
      <c r="O131" s="37" t="s">
        <v>62</v>
      </c>
      <c r="P131" s="68" t="s">
        <v>120</v>
      </c>
      <c r="Q131" s="68" t="s">
        <v>174</v>
      </c>
      <c r="R131" s="68" t="s">
        <v>94</v>
      </c>
    </row>
    <row r="132" spans="1:18" s="31" customFormat="1" ht="27" customHeight="1">
      <c r="A132" s="30">
        <v>121</v>
      </c>
      <c r="B132" s="30" t="s">
        <v>101</v>
      </c>
      <c r="C132" s="30" t="s">
        <v>315</v>
      </c>
      <c r="D132" s="30" t="s">
        <v>63</v>
      </c>
      <c r="E132" s="33" t="s">
        <v>51</v>
      </c>
      <c r="F132" s="34" t="s">
        <v>2</v>
      </c>
      <c r="G132" s="30" t="s">
        <v>381</v>
      </c>
      <c r="H132" s="63" t="s">
        <v>455</v>
      </c>
      <c r="I132" s="30">
        <v>1</v>
      </c>
      <c r="J132" s="30">
        <v>40</v>
      </c>
      <c r="K132" s="79">
        <v>2000000</v>
      </c>
      <c r="L132" s="79">
        <v>2000000</v>
      </c>
      <c r="M132" s="26" t="s">
        <v>37</v>
      </c>
      <c r="N132" s="28" t="s">
        <v>583</v>
      </c>
      <c r="O132" s="37" t="s">
        <v>62</v>
      </c>
      <c r="P132" s="68" t="s">
        <v>120</v>
      </c>
      <c r="Q132" s="68" t="s">
        <v>174</v>
      </c>
      <c r="R132" s="68" t="s">
        <v>94</v>
      </c>
    </row>
    <row r="133" spans="1:18" s="31" customFormat="1" ht="27" customHeight="1">
      <c r="A133" s="30">
        <v>122</v>
      </c>
      <c r="B133" s="30" t="s">
        <v>101</v>
      </c>
      <c r="C133" s="30" t="s">
        <v>317</v>
      </c>
      <c r="D133" s="30" t="s">
        <v>63</v>
      </c>
      <c r="E133" s="33" t="s">
        <v>51</v>
      </c>
      <c r="F133" s="34" t="s">
        <v>2</v>
      </c>
      <c r="G133" s="30" t="s">
        <v>384</v>
      </c>
      <c r="H133" s="63" t="s">
        <v>457</v>
      </c>
      <c r="I133" s="30">
        <v>1</v>
      </c>
      <c r="J133" s="30">
        <v>40</v>
      </c>
      <c r="K133" s="79">
        <v>2000000</v>
      </c>
      <c r="L133" s="79">
        <v>2000000</v>
      </c>
      <c r="M133" s="26" t="s">
        <v>37</v>
      </c>
      <c r="N133" s="28" t="s">
        <v>584</v>
      </c>
      <c r="O133" s="38" t="s">
        <v>62</v>
      </c>
      <c r="P133" s="68" t="s">
        <v>120</v>
      </c>
      <c r="Q133" s="68" t="s">
        <v>174</v>
      </c>
      <c r="R133" s="68" t="s">
        <v>94</v>
      </c>
    </row>
    <row r="134" spans="1:18" s="31" customFormat="1" ht="27" customHeight="1">
      <c r="A134" s="30">
        <v>123</v>
      </c>
      <c r="B134" s="30" t="s">
        <v>318</v>
      </c>
      <c r="C134" s="30" t="s">
        <v>313</v>
      </c>
      <c r="D134" s="30" t="s">
        <v>63</v>
      </c>
      <c r="E134" s="33" t="s">
        <v>789</v>
      </c>
      <c r="F134" s="34" t="s">
        <v>790</v>
      </c>
      <c r="G134" s="30" t="s">
        <v>381</v>
      </c>
      <c r="H134" s="63" t="s">
        <v>455</v>
      </c>
      <c r="I134" s="30">
        <v>1</v>
      </c>
      <c r="J134" s="30">
        <v>40</v>
      </c>
      <c r="K134" s="79">
        <v>2000000</v>
      </c>
      <c r="L134" s="79">
        <v>2000000</v>
      </c>
      <c r="M134" s="26" t="s">
        <v>37</v>
      </c>
      <c r="N134" s="28" t="s">
        <v>585</v>
      </c>
      <c r="O134" s="38" t="s">
        <v>62</v>
      </c>
      <c r="P134" s="68" t="s">
        <v>128</v>
      </c>
      <c r="Q134" s="68" t="s">
        <v>175</v>
      </c>
      <c r="R134" s="68" t="s">
        <v>94</v>
      </c>
    </row>
    <row r="135" spans="1:18" s="31" customFormat="1" ht="27" customHeight="1">
      <c r="A135" s="30">
        <v>124</v>
      </c>
      <c r="B135" s="30" t="s">
        <v>318</v>
      </c>
      <c r="C135" s="30" t="s">
        <v>210</v>
      </c>
      <c r="D135" s="30" t="s">
        <v>63</v>
      </c>
      <c r="E135" s="33" t="s">
        <v>789</v>
      </c>
      <c r="F135" s="34" t="s">
        <v>790</v>
      </c>
      <c r="G135" s="30" t="s">
        <v>383</v>
      </c>
      <c r="H135" s="63" t="s">
        <v>250</v>
      </c>
      <c r="I135" s="30">
        <v>1</v>
      </c>
      <c r="J135" s="30">
        <v>40</v>
      </c>
      <c r="K135" s="79">
        <v>2000000</v>
      </c>
      <c r="L135" s="79">
        <v>2000000</v>
      </c>
      <c r="M135" s="26" t="s">
        <v>37</v>
      </c>
      <c r="N135" s="28" t="s">
        <v>586</v>
      </c>
      <c r="O135" s="37" t="s">
        <v>62</v>
      </c>
      <c r="P135" s="68" t="s">
        <v>128</v>
      </c>
      <c r="Q135" s="68" t="s">
        <v>175</v>
      </c>
      <c r="R135" s="68" t="s">
        <v>94</v>
      </c>
    </row>
    <row r="136" spans="1:18" s="31" customFormat="1" ht="27" customHeight="1">
      <c r="A136" s="30">
        <v>125</v>
      </c>
      <c r="B136" s="30" t="s">
        <v>122</v>
      </c>
      <c r="C136" s="30" t="s">
        <v>294</v>
      </c>
      <c r="D136" s="30" t="s">
        <v>63</v>
      </c>
      <c r="E136" s="33" t="s">
        <v>124</v>
      </c>
      <c r="F136" s="34" t="s">
        <v>125</v>
      </c>
      <c r="G136" s="30" t="s">
        <v>381</v>
      </c>
      <c r="H136" s="30" t="s">
        <v>455</v>
      </c>
      <c r="I136" s="30">
        <v>1</v>
      </c>
      <c r="J136" s="30">
        <v>40</v>
      </c>
      <c r="K136" s="79">
        <v>2000000</v>
      </c>
      <c r="L136" s="79">
        <v>2000000</v>
      </c>
      <c r="M136" s="26" t="s">
        <v>37</v>
      </c>
      <c r="N136" s="28" t="s">
        <v>587</v>
      </c>
      <c r="O136" s="37" t="s">
        <v>62</v>
      </c>
      <c r="P136" s="68" t="s">
        <v>128</v>
      </c>
      <c r="Q136" s="68" t="s">
        <v>175</v>
      </c>
      <c r="R136" s="68" t="s">
        <v>94</v>
      </c>
    </row>
    <row r="137" spans="1:18" s="31" customFormat="1" ht="27" customHeight="1">
      <c r="A137" s="30">
        <v>126</v>
      </c>
      <c r="B137" s="30" t="s">
        <v>122</v>
      </c>
      <c r="C137" s="30" t="s">
        <v>294</v>
      </c>
      <c r="D137" s="30" t="s">
        <v>63</v>
      </c>
      <c r="E137" s="33" t="s">
        <v>124</v>
      </c>
      <c r="F137" s="34" t="s">
        <v>125</v>
      </c>
      <c r="G137" s="30" t="s">
        <v>381</v>
      </c>
      <c r="H137" s="63" t="s">
        <v>455</v>
      </c>
      <c r="I137" s="30">
        <v>1</v>
      </c>
      <c r="J137" s="30">
        <v>40</v>
      </c>
      <c r="K137" s="79">
        <v>2000000</v>
      </c>
      <c r="L137" s="79">
        <v>2000000</v>
      </c>
      <c r="M137" s="26" t="s">
        <v>37</v>
      </c>
      <c r="N137" s="28" t="s">
        <v>546</v>
      </c>
      <c r="O137" s="37" t="s">
        <v>62</v>
      </c>
      <c r="P137" s="68" t="s">
        <v>128</v>
      </c>
      <c r="Q137" s="68" t="s">
        <v>175</v>
      </c>
      <c r="R137" s="68" t="s">
        <v>94</v>
      </c>
    </row>
    <row r="138" spans="1:18" s="31" customFormat="1" ht="27" customHeight="1">
      <c r="A138" s="30">
        <v>127</v>
      </c>
      <c r="B138" s="30" t="s">
        <v>132</v>
      </c>
      <c r="C138" s="30" t="s">
        <v>317</v>
      </c>
      <c r="D138" s="30" t="s">
        <v>63</v>
      </c>
      <c r="E138" s="33" t="s">
        <v>144</v>
      </c>
      <c r="F138" s="34" t="s">
        <v>83</v>
      </c>
      <c r="G138" s="30" t="s">
        <v>381</v>
      </c>
      <c r="H138" s="63" t="s">
        <v>455</v>
      </c>
      <c r="I138" s="30">
        <v>1</v>
      </c>
      <c r="J138" s="30">
        <v>40</v>
      </c>
      <c r="K138" s="79">
        <v>2000000</v>
      </c>
      <c r="L138" s="79">
        <v>2000000</v>
      </c>
      <c r="M138" s="26" t="s">
        <v>37</v>
      </c>
      <c r="N138" s="28" t="s">
        <v>588</v>
      </c>
      <c r="O138" s="37" t="s">
        <v>62</v>
      </c>
      <c r="P138" s="68" t="s">
        <v>164</v>
      </c>
      <c r="Q138" s="68" t="s">
        <v>176</v>
      </c>
      <c r="R138" s="68" t="s">
        <v>94</v>
      </c>
    </row>
    <row r="139" spans="1:18" s="31" customFormat="1" ht="27" customHeight="1">
      <c r="A139" s="30">
        <v>128</v>
      </c>
      <c r="B139" s="30" t="s">
        <v>132</v>
      </c>
      <c r="C139" s="30" t="s">
        <v>317</v>
      </c>
      <c r="D139" s="30" t="s">
        <v>63</v>
      </c>
      <c r="E139" s="33" t="s">
        <v>144</v>
      </c>
      <c r="F139" s="34" t="s">
        <v>83</v>
      </c>
      <c r="G139" s="30" t="s">
        <v>381</v>
      </c>
      <c r="H139" s="63" t="s">
        <v>455</v>
      </c>
      <c r="I139" s="30">
        <v>1</v>
      </c>
      <c r="J139" s="30">
        <v>40</v>
      </c>
      <c r="K139" s="79">
        <v>2000000</v>
      </c>
      <c r="L139" s="79">
        <v>2000000</v>
      </c>
      <c r="M139" s="26" t="s">
        <v>37</v>
      </c>
      <c r="N139" s="28" t="s">
        <v>589</v>
      </c>
      <c r="O139" s="37" t="s">
        <v>62</v>
      </c>
      <c r="P139" s="68" t="s">
        <v>164</v>
      </c>
      <c r="Q139" s="68" t="s">
        <v>176</v>
      </c>
      <c r="R139" s="68" t="s">
        <v>94</v>
      </c>
    </row>
    <row r="140" spans="1:18" s="31" customFormat="1" ht="27" customHeight="1">
      <c r="A140" s="30">
        <v>129</v>
      </c>
      <c r="B140" s="30" t="s">
        <v>132</v>
      </c>
      <c r="C140" s="30" t="s">
        <v>317</v>
      </c>
      <c r="D140" s="30" t="s">
        <v>63</v>
      </c>
      <c r="E140" s="33" t="s">
        <v>144</v>
      </c>
      <c r="F140" s="34" t="s">
        <v>83</v>
      </c>
      <c r="G140" s="30" t="s">
        <v>381</v>
      </c>
      <c r="H140" s="63" t="s">
        <v>455</v>
      </c>
      <c r="I140" s="30">
        <v>1</v>
      </c>
      <c r="J140" s="30">
        <v>40</v>
      </c>
      <c r="K140" s="79">
        <v>2000000</v>
      </c>
      <c r="L140" s="79">
        <v>2000000</v>
      </c>
      <c r="M140" s="26" t="s">
        <v>37</v>
      </c>
      <c r="N140" s="28" t="s">
        <v>590</v>
      </c>
      <c r="O140" s="38" t="s">
        <v>62</v>
      </c>
      <c r="P140" s="68" t="s">
        <v>164</v>
      </c>
      <c r="Q140" s="68" t="s">
        <v>176</v>
      </c>
      <c r="R140" s="68" t="s">
        <v>94</v>
      </c>
    </row>
    <row r="141" spans="1:18" s="31" customFormat="1" ht="27" customHeight="1">
      <c r="A141" s="30">
        <v>130</v>
      </c>
      <c r="B141" s="30" t="s">
        <v>132</v>
      </c>
      <c r="C141" s="30" t="s">
        <v>317</v>
      </c>
      <c r="D141" s="30" t="s">
        <v>63</v>
      </c>
      <c r="E141" s="33" t="s">
        <v>144</v>
      </c>
      <c r="F141" s="34" t="s">
        <v>83</v>
      </c>
      <c r="G141" s="68" t="s">
        <v>384</v>
      </c>
      <c r="H141" s="64" t="s">
        <v>457</v>
      </c>
      <c r="I141" s="30">
        <v>1</v>
      </c>
      <c r="J141" s="30">
        <v>40</v>
      </c>
      <c r="K141" s="79">
        <v>2000000</v>
      </c>
      <c r="L141" s="79">
        <v>2000000</v>
      </c>
      <c r="M141" s="26" t="s">
        <v>37</v>
      </c>
      <c r="N141" s="28" t="s">
        <v>591</v>
      </c>
      <c r="O141" s="38" t="s">
        <v>62</v>
      </c>
      <c r="P141" s="68" t="s">
        <v>164</v>
      </c>
      <c r="Q141" s="68" t="s">
        <v>176</v>
      </c>
      <c r="R141" s="68" t="s">
        <v>94</v>
      </c>
    </row>
    <row r="142" spans="1:18" s="31" customFormat="1" ht="27" customHeight="1">
      <c r="A142" s="30">
        <v>131</v>
      </c>
      <c r="B142" s="30" t="s">
        <v>132</v>
      </c>
      <c r="C142" s="30" t="s">
        <v>317</v>
      </c>
      <c r="D142" s="30" t="s">
        <v>63</v>
      </c>
      <c r="E142" s="33" t="s">
        <v>144</v>
      </c>
      <c r="F142" s="34" t="s">
        <v>83</v>
      </c>
      <c r="G142" s="30" t="s">
        <v>384</v>
      </c>
      <c r="H142" s="63" t="s">
        <v>457</v>
      </c>
      <c r="I142" s="30">
        <v>1</v>
      </c>
      <c r="J142" s="30">
        <v>40</v>
      </c>
      <c r="K142" s="79">
        <v>2000000</v>
      </c>
      <c r="L142" s="79">
        <v>2000000</v>
      </c>
      <c r="M142" s="26" t="s">
        <v>37</v>
      </c>
      <c r="N142" s="28" t="s">
        <v>592</v>
      </c>
      <c r="O142" s="38" t="s">
        <v>62</v>
      </c>
      <c r="P142" s="68" t="s">
        <v>164</v>
      </c>
      <c r="Q142" s="68" t="s">
        <v>176</v>
      </c>
      <c r="R142" s="68" t="s">
        <v>94</v>
      </c>
    </row>
    <row r="143" spans="1:18" s="31" customFormat="1" ht="27" customHeight="1">
      <c r="A143" s="30">
        <v>132</v>
      </c>
      <c r="B143" s="30" t="s">
        <v>100</v>
      </c>
      <c r="C143" s="30" t="s">
        <v>298</v>
      </c>
      <c r="D143" s="30" t="s">
        <v>63</v>
      </c>
      <c r="E143" s="33" t="s">
        <v>0</v>
      </c>
      <c r="F143" s="34" t="s">
        <v>1</v>
      </c>
      <c r="G143" s="30" t="s">
        <v>381</v>
      </c>
      <c r="H143" s="30" t="s">
        <v>455</v>
      </c>
      <c r="I143" s="30">
        <v>1</v>
      </c>
      <c r="J143" s="30">
        <v>40</v>
      </c>
      <c r="K143" s="79">
        <v>2000000</v>
      </c>
      <c r="L143" s="79">
        <v>2000000</v>
      </c>
      <c r="M143" s="26" t="s">
        <v>37</v>
      </c>
      <c r="N143" s="28" t="s">
        <v>593</v>
      </c>
      <c r="O143" s="38" t="s">
        <v>62</v>
      </c>
      <c r="P143" s="68" t="s">
        <v>119</v>
      </c>
      <c r="Q143" s="68" t="s">
        <v>177</v>
      </c>
      <c r="R143" s="68" t="s">
        <v>94</v>
      </c>
    </row>
    <row r="144" spans="1:18" s="31" customFormat="1" ht="27" customHeight="1">
      <c r="A144" s="30">
        <v>133</v>
      </c>
      <c r="B144" s="30" t="s">
        <v>100</v>
      </c>
      <c r="C144" s="30" t="s">
        <v>298</v>
      </c>
      <c r="D144" s="30" t="s">
        <v>63</v>
      </c>
      <c r="E144" s="33" t="s">
        <v>0</v>
      </c>
      <c r="F144" s="34" t="s">
        <v>1</v>
      </c>
      <c r="G144" s="30" t="s">
        <v>381</v>
      </c>
      <c r="H144" s="63" t="s">
        <v>455</v>
      </c>
      <c r="I144" s="30">
        <v>1</v>
      </c>
      <c r="J144" s="30">
        <v>40</v>
      </c>
      <c r="K144" s="79">
        <v>2000000</v>
      </c>
      <c r="L144" s="79">
        <v>2000000</v>
      </c>
      <c r="M144" s="26" t="s">
        <v>37</v>
      </c>
      <c r="N144" s="28" t="s">
        <v>594</v>
      </c>
      <c r="O144" s="37" t="s">
        <v>62</v>
      </c>
      <c r="P144" s="68" t="s">
        <v>119</v>
      </c>
      <c r="Q144" s="68" t="s">
        <v>177</v>
      </c>
      <c r="R144" s="68" t="s">
        <v>94</v>
      </c>
    </row>
    <row r="145" spans="1:18" s="31" customFormat="1" ht="27" customHeight="1">
      <c r="A145" s="30">
        <v>134</v>
      </c>
      <c r="B145" s="30" t="s">
        <v>100</v>
      </c>
      <c r="C145" s="30" t="s">
        <v>298</v>
      </c>
      <c r="D145" s="30" t="s">
        <v>63</v>
      </c>
      <c r="E145" s="33" t="s">
        <v>0</v>
      </c>
      <c r="F145" s="34" t="s">
        <v>1</v>
      </c>
      <c r="G145" s="30" t="s">
        <v>381</v>
      </c>
      <c r="H145" s="30" t="s">
        <v>455</v>
      </c>
      <c r="I145" s="30">
        <v>1</v>
      </c>
      <c r="J145" s="30">
        <v>40</v>
      </c>
      <c r="K145" s="79">
        <v>2000000</v>
      </c>
      <c r="L145" s="79">
        <v>2000000</v>
      </c>
      <c r="M145" s="26" t="s">
        <v>37</v>
      </c>
      <c r="N145" s="28" t="s">
        <v>595</v>
      </c>
      <c r="O145" s="37" t="s">
        <v>62</v>
      </c>
      <c r="P145" s="68" t="s">
        <v>119</v>
      </c>
      <c r="Q145" s="68" t="s">
        <v>177</v>
      </c>
      <c r="R145" s="68" t="s">
        <v>94</v>
      </c>
    </row>
    <row r="146" spans="1:18" s="31" customFormat="1" ht="27" customHeight="1">
      <c r="A146" s="30">
        <v>135</v>
      </c>
      <c r="B146" s="30" t="s">
        <v>319</v>
      </c>
      <c r="C146" s="30" t="s">
        <v>320</v>
      </c>
      <c r="D146" s="30" t="s">
        <v>63</v>
      </c>
      <c r="E146" s="33" t="s">
        <v>791</v>
      </c>
      <c r="F146" s="34" t="s">
        <v>792</v>
      </c>
      <c r="G146" s="30" t="s">
        <v>386</v>
      </c>
      <c r="H146" s="30" t="s">
        <v>459</v>
      </c>
      <c r="I146" s="30">
        <v>1</v>
      </c>
      <c r="J146" s="30">
        <v>40</v>
      </c>
      <c r="K146" s="79">
        <v>2000000</v>
      </c>
      <c r="L146" s="79">
        <v>2000000</v>
      </c>
      <c r="M146" s="26" t="s">
        <v>37</v>
      </c>
      <c r="N146" s="28" t="s">
        <v>596</v>
      </c>
      <c r="O146" s="37" t="s">
        <v>62</v>
      </c>
      <c r="P146" s="68" t="s">
        <v>119</v>
      </c>
      <c r="Q146" s="68" t="s">
        <v>177</v>
      </c>
      <c r="R146" s="68" t="s">
        <v>94</v>
      </c>
    </row>
    <row r="147" spans="1:18" s="31" customFormat="1" ht="27" customHeight="1">
      <c r="A147" s="30">
        <v>136</v>
      </c>
      <c r="B147" s="30" t="s">
        <v>321</v>
      </c>
      <c r="C147" s="30" t="s">
        <v>207</v>
      </c>
      <c r="D147" s="30" t="s">
        <v>102</v>
      </c>
      <c r="E147" s="33" t="s">
        <v>793</v>
      </c>
      <c r="F147" s="34" t="s">
        <v>794</v>
      </c>
      <c r="G147" s="30" t="s">
        <v>387</v>
      </c>
      <c r="H147" s="30" t="s">
        <v>460</v>
      </c>
      <c r="I147" s="30">
        <v>1</v>
      </c>
      <c r="J147" s="30">
        <v>14</v>
      </c>
      <c r="K147" s="79">
        <v>650000</v>
      </c>
      <c r="L147" s="79">
        <v>650000</v>
      </c>
      <c r="M147" s="26" t="s">
        <v>59</v>
      </c>
      <c r="N147" s="28" t="s">
        <v>597</v>
      </c>
      <c r="O147" s="37" t="s">
        <v>62</v>
      </c>
      <c r="P147" s="68" t="s">
        <v>115</v>
      </c>
      <c r="Q147" s="68" t="s">
        <v>171</v>
      </c>
      <c r="R147" s="68" t="s">
        <v>96</v>
      </c>
    </row>
    <row r="148" spans="1:18" s="31" customFormat="1" ht="27" customHeight="1">
      <c r="A148" s="30">
        <v>137</v>
      </c>
      <c r="B148" s="30" t="s">
        <v>322</v>
      </c>
      <c r="C148" s="30" t="s">
        <v>207</v>
      </c>
      <c r="D148" s="30" t="s">
        <v>102</v>
      </c>
      <c r="E148" s="33" t="s">
        <v>795</v>
      </c>
      <c r="F148" s="34" t="s">
        <v>796</v>
      </c>
      <c r="G148" s="30" t="s">
        <v>388</v>
      </c>
      <c r="H148" s="63" t="s">
        <v>442</v>
      </c>
      <c r="I148" s="30">
        <v>1</v>
      </c>
      <c r="J148" s="30">
        <v>14</v>
      </c>
      <c r="K148" s="79">
        <v>650000</v>
      </c>
      <c r="L148" s="79">
        <v>650000</v>
      </c>
      <c r="M148" s="26" t="s">
        <v>59</v>
      </c>
      <c r="N148" s="28" t="s">
        <v>598</v>
      </c>
      <c r="O148" s="38" t="s">
        <v>62</v>
      </c>
      <c r="P148" s="68" t="s">
        <v>115</v>
      </c>
      <c r="Q148" s="68" t="s">
        <v>171</v>
      </c>
      <c r="R148" s="68" t="s">
        <v>96</v>
      </c>
    </row>
    <row r="149" spans="1:18" s="31" customFormat="1" ht="27" customHeight="1">
      <c r="A149" s="30">
        <v>138</v>
      </c>
      <c r="B149" s="30" t="s">
        <v>322</v>
      </c>
      <c r="C149" s="30" t="s">
        <v>207</v>
      </c>
      <c r="D149" s="30" t="s">
        <v>102</v>
      </c>
      <c r="E149" s="33" t="s">
        <v>795</v>
      </c>
      <c r="F149" s="34" t="s">
        <v>796</v>
      </c>
      <c r="G149" s="30" t="s">
        <v>388</v>
      </c>
      <c r="H149" s="63" t="s">
        <v>442</v>
      </c>
      <c r="I149" s="30">
        <v>1</v>
      </c>
      <c r="J149" s="30">
        <v>14</v>
      </c>
      <c r="K149" s="79">
        <v>650000</v>
      </c>
      <c r="L149" s="79">
        <v>650000</v>
      </c>
      <c r="M149" s="26" t="s">
        <v>59</v>
      </c>
      <c r="N149" s="28" t="s">
        <v>599</v>
      </c>
      <c r="O149" s="37" t="s">
        <v>62</v>
      </c>
      <c r="P149" s="68" t="s">
        <v>115</v>
      </c>
      <c r="Q149" s="68" t="s">
        <v>171</v>
      </c>
      <c r="R149" s="68" t="s">
        <v>96</v>
      </c>
    </row>
    <row r="150" spans="1:18" s="31" customFormat="1" ht="27" customHeight="1">
      <c r="A150" s="30">
        <v>139</v>
      </c>
      <c r="B150" s="30" t="s">
        <v>323</v>
      </c>
      <c r="C150" s="30" t="s">
        <v>207</v>
      </c>
      <c r="D150" s="30" t="s">
        <v>102</v>
      </c>
      <c r="E150" s="33" t="s">
        <v>816</v>
      </c>
      <c r="F150" s="34" t="s">
        <v>218</v>
      </c>
      <c r="G150" s="30" t="s">
        <v>389</v>
      </c>
      <c r="H150" s="63" t="s">
        <v>441</v>
      </c>
      <c r="I150" s="30">
        <v>1</v>
      </c>
      <c r="J150" s="30">
        <v>14</v>
      </c>
      <c r="K150" s="79">
        <v>650000</v>
      </c>
      <c r="L150" s="79">
        <v>650000</v>
      </c>
      <c r="M150" s="26" t="s">
        <v>59</v>
      </c>
      <c r="N150" s="28" t="s">
        <v>600</v>
      </c>
      <c r="O150" s="37" t="s">
        <v>62</v>
      </c>
      <c r="P150" s="68" t="s">
        <v>115</v>
      </c>
      <c r="Q150" s="68" t="s">
        <v>171</v>
      </c>
      <c r="R150" s="68" t="s">
        <v>96</v>
      </c>
    </row>
    <row r="151" spans="1:18" s="31" customFormat="1" ht="27" customHeight="1">
      <c r="A151" s="30">
        <v>140</v>
      </c>
      <c r="B151" s="30" t="s">
        <v>324</v>
      </c>
      <c r="C151" s="30" t="s">
        <v>208</v>
      </c>
      <c r="D151" s="30" t="s">
        <v>102</v>
      </c>
      <c r="E151" s="33" t="s">
        <v>797</v>
      </c>
      <c r="F151" s="34" t="s">
        <v>798</v>
      </c>
      <c r="G151" s="30" t="s">
        <v>390</v>
      </c>
      <c r="H151" s="63" t="s">
        <v>461</v>
      </c>
      <c r="I151" s="30">
        <v>1</v>
      </c>
      <c r="J151" s="30">
        <v>14</v>
      </c>
      <c r="K151" s="79">
        <v>650000</v>
      </c>
      <c r="L151" s="79">
        <v>650000</v>
      </c>
      <c r="M151" s="26" t="s">
        <v>59</v>
      </c>
      <c r="N151" s="28" t="s">
        <v>601</v>
      </c>
      <c r="O151" s="38" t="s">
        <v>62</v>
      </c>
      <c r="P151" s="68" t="s">
        <v>115</v>
      </c>
      <c r="Q151" s="68" t="s">
        <v>171</v>
      </c>
      <c r="R151" s="68" t="s">
        <v>96</v>
      </c>
    </row>
    <row r="152" spans="1:18" s="31" customFormat="1" ht="27" customHeight="1">
      <c r="A152" s="30">
        <v>141</v>
      </c>
      <c r="B152" s="30" t="s">
        <v>324</v>
      </c>
      <c r="C152" s="30" t="s">
        <v>273</v>
      </c>
      <c r="D152" s="30" t="s">
        <v>102</v>
      </c>
      <c r="E152" s="33" t="s">
        <v>797</v>
      </c>
      <c r="F152" s="34" t="s">
        <v>798</v>
      </c>
      <c r="G152" s="30" t="s">
        <v>390</v>
      </c>
      <c r="H152" s="63" t="s">
        <v>461</v>
      </c>
      <c r="I152" s="30">
        <v>1</v>
      </c>
      <c r="J152" s="30">
        <v>14</v>
      </c>
      <c r="K152" s="79">
        <v>650000</v>
      </c>
      <c r="L152" s="79">
        <v>650000</v>
      </c>
      <c r="M152" s="26" t="s">
        <v>59</v>
      </c>
      <c r="N152" s="28" t="s">
        <v>602</v>
      </c>
      <c r="O152" s="38" t="s">
        <v>62</v>
      </c>
      <c r="P152" s="68" t="s">
        <v>115</v>
      </c>
      <c r="Q152" s="68" t="s">
        <v>171</v>
      </c>
      <c r="R152" s="68" t="s">
        <v>96</v>
      </c>
    </row>
    <row r="153" spans="1:18" s="31" customFormat="1" ht="27" customHeight="1">
      <c r="A153" s="30">
        <v>142</v>
      </c>
      <c r="B153" s="30" t="s">
        <v>324</v>
      </c>
      <c r="C153" s="30" t="s">
        <v>207</v>
      </c>
      <c r="D153" s="30" t="s">
        <v>102</v>
      </c>
      <c r="E153" s="33" t="s">
        <v>797</v>
      </c>
      <c r="F153" s="34" t="s">
        <v>798</v>
      </c>
      <c r="G153" s="30" t="s">
        <v>390</v>
      </c>
      <c r="H153" s="30" t="s">
        <v>461</v>
      </c>
      <c r="I153" s="30">
        <v>1</v>
      </c>
      <c r="J153" s="30">
        <v>14</v>
      </c>
      <c r="K153" s="79">
        <v>650000</v>
      </c>
      <c r="L153" s="79">
        <v>650000</v>
      </c>
      <c r="M153" s="26" t="s">
        <v>59</v>
      </c>
      <c r="N153" s="28" t="s">
        <v>603</v>
      </c>
      <c r="O153" s="38" t="s">
        <v>62</v>
      </c>
      <c r="P153" s="68" t="s">
        <v>115</v>
      </c>
      <c r="Q153" s="68" t="s">
        <v>171</v>
      </c>
      <c r="R153" s="68" t="s">
        <v>96</v>
      </c>
    </row>
    <row r="154" spans="1:18" s="31" customFormat="1" ht="27" customHeight="1">
      <c r="A154" s="30">
        <v>143</v>
      </c>
      <c r="B154" s="30" t="s">
        <v>324</v>
      </c>
      <c r="C154" s="30" t="s">
        <v>207</v>
      </c>
      <c r="D154" s="30" t="s">
        <v>102</v>
      </c>
      <c r="E154" s="33" t="s">
        <v>797</v>
      </c>
      <c r="F154" s="34" t="s">
        <v>798</v>
      </c>
      <c r="G154" s="30" t="s">
        <v>390</v>
      </c>
      <c r="H154" s="63" t="s">
        <v>461</v>
      </c>
      <c r="I154" s="30">
        <v>1</v>
      </c>
      <c r="J154" s="30">
        <v>14</v>
      </c>
      <c r="K154" s="79">
        <v>650000</v>
      </c>
      <c r="L154" s="79">
        <v>650000</v>
      </c>
      <c r="M154" s="26" t="s">
        <v>59</v>
      </c>
      <c r="N154" s="28" t="s">
        <v>604</v>
      </c>
      <c r="O154" s="37" t="s">
        <v>62</v>
      </c>
      <c r="P154" s="68" t="s">
        <v>115</v>
      </c>
      <c r="Q154" s="68" t="s">
        <v>171</v>
      </c>
      <c r="R154" s="68" t="s">
        <v>96</v>
      </c>
    </row>
    <row r="155" spans="1:18" s="31" customFormat="1" ht="27" customHeight="1">
      <c r="A155" s="30">
        <v>144</v>
      </c>
      <c r="B155" s="30" t="s">
        <v>324</v>
      </c>
      <c r="C155" s="30" t="s">
        <v>208</v>
      </c>
      <c r="D155" s="30" t="s">
        <v>102</v>
      </c>
      <c r="E155" s="33" t="s">
        <v>797</v>
      </c>
      <c r="F155" s="34" t="s">
        <v>798</v>
      </c>
      <c r="G155" s="30" t="s">
        <v>390</v>
      </c>
      <c r="H155" s="30" t="s">
        <v>461</v>
      </c>
      <c r="I155" s="30">
        <v>1</v>
      </c>
      <c r="J155" s="30">
        <v>14</v>
      </c>
      <c r="K155" s="79">
        <v>650000</v>
      </c>
      <c r="L155" s="79">
        <v>650000</v>
      </c>
      <c r="M155" s="26" t="s">
        <v>59</v>
      </c>
      <c r="N155" s="28" t="s">
        <v>605</v>
      </c>
      <c r="O155" s="37" t="s">
        <v>62</v>
      </c>
      <c r="P155" s="68" t="s">
        <v>115</v>
      </c>
      <c r="Q155" s="68" t="s">
        <v>171</v>
      </c>
      <c r="R155" s="68" t="s">
        <v>96</v>
      </c>
    </row>
    <row r="156" spans="1:18" s="31" customFormat="1" ht="27" customHeight="1">
      <c r="A156" s="30">
        <v>145</v>
      </c>
      <c r="B156" s="30" t="s">
        <v>324</v>
      </c>
      <c r="C156" s="30" t="s">
        <v>325</v>
      </c>
      <c r="D156" s="30" t="s">
        <v>102</v>
      </c>
      <c r="E156" s="33" t="s">
        <v>797</v>
      </c>
      <c r="F156" s="34" t="s">
        <v>798</v>
      </c>
      <c r="G156" s="30" t="s">
        <v>391</v>
      </c>
      <c r="H156" s="30" t="s">
        <v>462</v>
      </c>
      <c r="I156" s="30">
        <v>1</v>
      </c>
      <c r="J156" s="30">
        <v>14</v>
      </c>
      <c r="K156" s="79">
        <v>650000</v>
      </c>
      <c r="L156" s="79">
        <v>650000</v>
      </c>
      <c r="M156" s="26" t="s">
        <v>59</v>
      </c>
      <c r="N156" s="28" t="s">
        <v>606</v>
      </c>
      <c r="O156" s="37" t="s">
        <v>62</v>
      </c>
      <c r="P156" s="68" t="s">
        <v>115</v>
      </c>
      <c r="Q156" s="68" t="s">
        <v>171</v>
      </c>
      <c r="R156" s="68" t="s">
        <v>96</v>
      </c>
    </row>
    <row r="157" spans="1:18" s="31" customFormat="1" ht="27" customHeight="1">
      <c r="A157" s="30">
        <v>146</v>
      </c>
      <c r="B157" s="30" t="s">
        <v>190</v>
      </c>
      <c r="C157" s="30" t="s">
        <v>273</v>
      </c>
      <c r="D157" s="30" t="s">
        <v>102</v>
      </c>
      <c r="E157" s="33" t="s">
        <v>219</v>
      </c>
      <c r="F157" s="34" t="s">
        <v>220</v>
      </c>
      <c r="G157" s="30" t="s">
        <v>392</v>
      </c>
      <c r="H157" s="30" t="s">
        <v>463</v>
      </c>
      <c r="I157" s="30">
        <v>1</v>
      </c>
      <c r="J157" s="30">
        <v>14</v>
      </c>
      <c r="K157" s="79">
        <v>650000</v>
      </c>
      <c r="L157" s="79">
        <v>650000</v>
      </c>
      <c r="M157" s="26" t="s">
        <v>59</v>
      </c>
      <c r="N157" s="28" t="s">
        <v>607</v>
      </c>
      <c r="O157" s="37" t="s">
        <v>62</v>
      </c>
      <c r="P157" s="68" t="s">
        <v>259</v>
      </c>
      <c r="Q157" s="68" t="s">
        <v>745</v>
      </c>
      <c r="R157" s="68" t="s">
        <v>96</v>
      </c>
    </row>
    <row r="158" spans="1:18" s="31" customFormat="1" ht="27" customHeight="1">
      <c r="A158" s="30">
        <v>147</v>
      </c>
      <c r="B158" s="30" t="s">
        <v>190</v>
      </c>
      <c r="C158" s="30" t="s">
        <v>325</v>
      </c>
      <c r="D158" s="30" t="s">
        <v>102</v>
      </c>
      <c r="E158" s="33" t="s">
        <v>219</v>
      </c>
      <c r="F158" s="34" t="s">
        <v>220</v>
      </c>
      <c r="G158" s="30" t="s">
        <v>393</v>
      </c>
      <c r="H158" s="63" t="s">
        <v>447</v>
      </c>
      <c r="I158" s="30">
        <v>1</v>
      </c>
      <c r="J158" s="30">
        <v>14</v>
      </c>
      <c r="K158" s="79">
        <v>650000</v>
      </c>
      <c r="L158" s="79">
        <v>650000</v>
      </c>
      <c r="M158" s="26" t="s">
        <v>59</v>
      </c>
      <c r="N158" s="28" t="s">
        <v>608</v>
      </c>
      <c r="O158" s="38" t="s">
        <v>62</v>
      </c>
      <c r="P158" s="68" t="s">
        <v>259</v>
      </c>
      <c r="Q158" s="68" t="s">
        <v>745</v>
      </c>
      <c r="R158" s="68" t="s">
        <v>96</v>
      </c>
    </row>
    <row r="159" spans="1:18" s="31" customFormat="1" ht="27" customHeight="1">
      <c r="A159" s="30">
        <v>148</v>
      </c>
      <c r="B159" s="30" t="s">
        <v>190</v>
      </c>
      <c r="C159" s="30" t="s">
        <v>325</v>
      </c>
      <c r="D159" s="30" t="s">
        <v>102</v>
      </c>
      <c r="E159" s="33" t="s">
        <v>219</v>
      </c>
      <c r="F159" s="34" t="s">
        <v>220</v>
      </c>
      <c r="G159" s="30" t="s">
        <v>393</v>
      </c>
      <c r="H159" s="63" t="s">
        <v>447</v>
      </c>
      <c r="I159" s="30">
        <v>1</v>
      </c>
      <c r="J159" s="30">
        <v>14</v>
      </c>
      <c r="K159" s="79">
        <v>650000</v>
      </c>
      <c r="L159" s="79">
        <v>650000</v>
      </c>
      <c r="M159" s="26" t="s">
        <v>59</v>
      </c>
      <c r="N159" s="28" t="s">
        <v>609</v>
      </c>
      <c r="O159" s="37" t="s">
        <v>62</v>
      </c>
      <c r="P159" s="68" t="s">
        <v>259</v>
      </c>
      <c r="Q159" s="68" t="s">
        <v>745</v>
      </c>
      <c r="R159" s="68" t="s">
        <v>96</v>
      </c>
    </row>
    <row r="160" spans="1:18" s="31" customFormat="1" ht="27" customHeight="1">
      <c r="A160" s="30">
        <v>149</v>
      </c>
      <c r="B160" s="30" t="s">
        <v>191</v>
      </c>
      <c r="C160" s="30" t="s">
        <v>325</v>
      </c>
      <c r="D160" s="30" t="s">
        <v>102</v>
      </c>
      <c r="E160" s="33" t="s">
        <v>221</v>
      </c>
      <c r="F160" s="34" t="s">
        <v>222</v>
      </c>
      <c r="G160" s="30" t="s">
        <v>394</v>
      </c>
      <c r="H160" s="63" t="s">
        <v>448</v>
      </c>
      <c r="I160" s="30">
        <v>1</v>
      </c>
      <c r="J160" s="30">
        <v>6</v>
      </c>
      <c r="K160" s="79">
        <v>400000</v>
      </c>
      <c r="L160" s="79">
        <v>400000</v>
      </c>
      <c r="M160" s="26" t="s">
        <v>58</v>
      </c>
      <c r="N160" s="28" t="s">
        <v>610</v>
      </c>
      <c r="O160" s="37" t="s">
        <v>62</v>
      </c>
      <c r="P160" s="68" t="s">
        <v>260</v>
      </c>
      <c r="Q160" s="68" t="s">
        <v>746</v>
      </c>
      <c r="R160" s="68" t="s">
        <v>96</v>
      </c>
    </row>
    <row r="161" spans="1:18" s="31" customFormat="1" ht="27" customHeight="1">
      <c r="A161" s="30">
        <v>150</v>
      </c>
      <c r="B161" s="30" t="s">
        <v>191</v>
      </c>
      <c r="C161" s="30" t="s">
        <v>208</v>
      </c>
      <c r="D161" s="30" t="s">
        <v>102</v>
      </c>
      <c r="E161" s="33" t="s">
        <v>221</v>
      </c>
      <c r="F161" s="34" t="s">
        <v>222</v>
      </c>
      <c r="G161" s="30" t="s">
        <v>395</v>
      </c>
      <c r="H161" s="63" t="s">
        <v>464</v>
      </c>
      <c r="I161" s="30">
        <v>1</v>
      </c>
      <c r="J161" s="30">
        <v>6</v>
      </c>
      <c r="K161" s="79">
        <v>400000</v>
      </c>
      <c r="L161" s="79">
        <v>400000</v>
      </c>
      <c r="M161" s="26" t="s">
        <v>58</v>
      </c>
      <c r="N161" s="28" t="s">
        <v>611</v>
      </c>
      <c r="O161" s="38" t="s">
        <v>62</v>
      </c>
      <c r="P161" s="68" t="s">
        <v>260</v>
      </c>
      <c r="Q161" s="68" t="s">
        <v>746</v>
      </c>
      <c r="R161" s="68" t="s">
        <v>96</v>
      </c>
    </row>
    <row r="162" spans="1:18" s="31" customFormat="1" ht="27" customHeight="1">
      <c r="A162" s="30">
        <v>151</v>
      </c>
      <c r="B162" s="30" t="s">
        <v>191</v>
      </c>
      <c r="C162" s="30" t="s">
        <v>208</v>
      </c>
      <c r="D162" s="30" t="s">
        <v>102</v>
      </c>
      <c r="E162" s="33" t="s">
        <v>221</v>
      </c>
      <c r="F162" s="34" t="s">
        <v>222</v>
      </c>
      <c r="G162" s="68" t="s">
        <v>395</v>
      </c>
      <c r="H162" s="64" t="s">
        <v>464</v>
      </c>
      <c r="I162" s="30">
        <v>1</v>
      </c>
      <c r="J162" s="30">
        <v>6</v>
      </c>
      <c r="K162" s="79">
        <v>400000</v>
      </c>
      <c r="L162" s="79">
        <v>400000</v>
      </c>
      <c r="M162" s="26" t="s">
        <v>58</v>
      </c>
      <c r="N162" s="28" t="s">
        <v>612</v>
      </c>
      <c r="O162" s="38" t="s">
        <v>62</v>
      </c>
      <c r="P162" s="68" t="s">
        <v>260</v>
      </c>
      <c r="Q162" s="68" t="s">
        <v>746</v>
      </c>
      <c r="R162" s="68" t="s">
        <v>96</v>
      </c>
    </row>
    <row r="163" spans="1:18" s="31" customFormat="1" ht="27" customHeight="1">
      <c r="A163" s="30">
        <v>152</v>
      </c>
      <c r="B163" s="30" t="s">
        <v>205</v>
      </c>
      <c r="C163" s="30" t="s">
        <v>212</v>
      </c>
      <c r="D163" s="30" t="s">
        <v>102</v>
      </c>
      <c r="E163" s="33" t="s">
        <v>245</v>
      </c>
      <c r="F163" s="34" t="s">
        <v>246</v>
      </c>
      <c r="G163" s="30" t="s">
        <v>396</v>
      </c>
      <c r="H163" s="63" t="s">
        <v>465</v>
      </c>
      <c r="I163" s="30">
        <v>1</v>
      </c>
      <c r="J163" s="30">
        <v>6</v>
      </c>
      <c r="K163" s="79">
        <v>400000</v>
      </c>
      <c r="L163" s="79">
        <v>400000</v>
      </c>
      <c r="M163" s="26" t="s">
        <v>58</v>
      </c>
      <c r="N163" s="28" t="s">
        <v>613</v>
      </c>
      <c r="O163" s="38" t="s">
        <v>62</v>
      </c>
      <c r="P163" s="68" t="s">
        <v>262</v>
      </c>
      <c r="Q163" s="68" t="s">
        <v>171</v>
      </c>
      <c r="R163" s="68" t="s">
        <v>91</v>
      </c>
    </row>
    <row r="164" spans="1:18" s="31" customFormat="1" ht="27" customHeight="1">
      <c r="A164" s="30">
        <v>153</v>
      </c>
      <c r="B164" s="30" t="s">
        <v>205</v>
      </c>
      <c r="C164" s="30" t="s">
        <v>212</v>
      </c>
      <c r="D164" s="30" t="s">
        <v>102</v>
      </c>
      <c r="E164" s="33" t="s">
        <v>245</v>
      </c>
      <c r="F164" s="34" t="s">
        <v>246</v>
      </c>
      <c r="G164" s="30" t="s">
        <v>396</v>
      </c>
      <c r="H164" s="30" t="s">
        <v>465</v>
      </c>
      <c r="I164" s="30">
        <v>1</v>
      </c>
      <c r="J164" s="30">
        <v>6</v>
      </c>
      <c r="K164" s="79">
        <v>400000</v>
      </c>
      <c r="L164" s="79">
        <v>400000</v>
      </c>
      <c r="M164" s="26" t="s">
        <v>58</v>
      </c>
      <c r="N164" s="28" t="s">
        <v>614</v>
      </c>
      <c r="O164" s="38" t="s">
        <v>62</v>
      </c>
      <c r="P164" s="68" t="s">
        <v>262</v>
      </c>
      <c r="Q164" s="68" t="s">
        <v>171</v>
      </c>
      <c r="R164" s="68" t="s">
        <v>91</v>
      </c>
    </row>
    <row r="165" spans="1:18" s="31" customFormat="1" ht="27" customHeight="1">
      <c r="A165" s="30">
        <v>154</v>
      </c>
      <c r="B165" s="30" t="s">
        <v>205</v>
      </c>
      <c r="C165" s="30" t="s">
        <v>326</v>
      </c>
      <c r="D165" s="30" t="s">
        <v>102</v>
      </c>
      <c r="E165" s="33" t="s">
        <v>245</v>
      </c>
      <c r="F165" s="34" t="s">
        <v>246</v>
      </c>
      <c r="G165" s="30" t="s">
        <v>397</v>
      </c>
      <c r="H165" s="63" t="s">
        <v>466</v>
      </c>
      <c r="I165" s="30">
        <v>1</v>
      </c>
      <c r="J165" s="30">
        <v>6</v>
      </c>
      <c r="K165" s="79">
        <v>400000</v>
      </c>
      <c r="L165" s="79">
        <v>400000</v>
      </c>
      <c r="M165" s="26" t="s">
        <v>58</v>
      </c>
      <c r="N165" s="28" t="s">
        <v>615</v>
      </c>
      <c r="O165" s="37" t="s">
        <v>62</v>
      </c>
      <c r="P165" s="68" t="s">
        <v>262</v>
      </c>
      <c r="Q165" s="68" t="s">
        <v>171</v>
      </c>
      <c r="R165" s="68" t="s">
        <v>91</v>
      </c>
    </row>
    <row r="166" spans="1:18" s="31" customFormat="1" ht="27" customHeight="1">
      <c r="A166" s="30">
        <v>155</v>
      </c>
      <c r="B166" s="30" t="s">
        <v>327</v>
      </c>
      <c r="C166" s="30" t="s">
        <v>328</v>
      </c>
      <c r="D166" s="30" t="s">
        <v>63</v>
      </c>
      <c r="E166" s="33" t="s">
        <v>799</v>
      </c>
      <c r="F166" s="34" t="s">
        <v>48</v>
      </c>
      <c r="G166" s="30" t="s">
        <v>398</v>
      </c>
      <c r="H166" s="30" t="s">
        <v>254</v>
      </c>
      <c r="I166" s="30">
        <v>1</v>
      </c>
      <c r="J166" s="30">
        <v>12</v>
      </c>
      <c r="K166" s="79">
        <v>600000</v>
      </c>
      <c r="L166" s="79">
        <v>600000</v>
      </c>
      <c r="M166" s="26" t="s">
        <v>60</v>
      </c>
      <c r="N166" s="28" t="s">
        <v>616</v>
      </c>
      <c r="O166" s="37" t="s">
        <v>62</v>
      </c>
      <c r="P166" s="68" t="s">
        <v>262</v>
      </c>
      <c r="Q166" s="68" t="s">
        <v>171</v>
      </c>
      <c r="R166" s="68" t="s">
        <v>91</v>
      </c>
    </row>
    <row r="167" spans="1:18" s="31" customFormat="1" ht="27" customHeight="1">
      <c r="A167" s="30">
        <v>156</v>
      </c>
      <c r="B167" s="30" t="s">
        <v>329</v>
      </c>
      <c r="C167" s="30" t="s">
        <v>64</v>
      </c>
      <c r="D167" s="30" t="s">
        <v>64</v>
      </c>
      <c r="E167" s="33" t="s">
        <v>800</v>
      </c>
      <c r="F167" s="34" t="s">
        <v>801</v>
      </c>
      <c r="G167" s="30" t="s">
        <v>399</v>
      </c>
      <c r="H167" s="30" t="s">
        <v>467</v>
      </c>
      <c r="I167" s="30">
        <v>1</v>
      </c>
      <c r="J167" s="30">
        <v>10</v>
      </c>
      <c r="K167" s="79">
        <v>500000</v>
      </c>
      <c r="L167" s="79">
        <v>500000</v>
      </c>
      <c r="M167" s="26" t="s">
        <v>56</v>
      </c>
      <c r="N167" s="28" t="s">
        <v>617</v>
      </c>
      <c r="O167" s="37" t="s">
        <v>62</v>
      </c>
      <c r="P167" s="68" t="s">
        <v>127</v>
      </c>
      <c r="Q167" s="68" t="s">
        <v>171</v>
      </c>
      <c r="R167" s="68" t="s">
        <v>92</v>
      </c>
    </row>
    <row r="168" spans="1:18" s="31" customFormat="1" ht="27" customHeight="1">
      <c r="A168" s="30">
        <v>157</v>
      </c>
      <c r="B168" s="30" t="s">
        <v>330</v>
      </c>
      <c r="C168" s="30" t="s">
        <v>301</v>
      </c>
      <c r="D168" s="30" t="s">
        <v>63</v>
      </c>
      <c r="E168" s="33" t="s">
        <v>802</v>
      </c>
      <c r="F168" s="34" t="s">
        <v>803</v>
      </c>
      <c r="G168" s="30" t="s">
        <v>381</v>
      </c>
      <c r="H168" s="30" t="s">
        <v>455</v>
      </c>
      <c r="I168" s="30">
        <v>1</v>
      </c>
      <c r="J168" s="30">
        <v>40</v>
      </c>
      <c r="K168" s="79">
        <v>2000000</v>
      </c>
      <c r="L168" s="79">
        <v>2000000</v>
      </c>
      <c r="M168" s="26" t="s">
        <v>37</v>
      </c>
      <c r="N168" s="28" t="s">
        <v>618</v>
      </c>
      <c r="O168" s="37" t="s">
        <v>62</v>
      </c>
      <c r="P168" s="68" t="s">
        <v>734</v>
      </c>
      <c r="Q168" s="68" t="s">
        <v>747</v>
      </c>
      <c r="R168" s="68" t="s">
        <v>92</v>
      </c>
    </row>
    <row r="169" spans="1:18" s="31" customFormat="1" ht="27" customHeight="1">
      <c r="A169" s="30">
        <v>158</v>
      </c>
      <c r="B169" s="30" t="s">
        <v>330</v>
      </c>
      <c r="C169" s="30" t="s">
        <v>301</v>
      </c>
      <c r="D169" s="30" t="s">
        <v>63</v>
      </c>
      <c r="E169" s="33" t="s">
        <v>802</v>
      </c>
      <c r="F169" s="34" t="s">
        <v>803</v>
      </c>
      <c r="G169" s="30" t="s">
        <v>381</v>
      </c>
      <c r="H169" s="63" t="s">
        <v>455</v>
      </c>
      <c r="I169" s="30">
        <v>1</v>
      </c>
      <c r="J169" s="30">
        <v>40</v>
      </c>
      <c r="K169" s="79">
        <v>2000000</v>
      </c>
      <c r="L169" s="79">
        <v>2000000</v>
      </c>
      <c r="M169" s="26" t="s">
        <v>37</v>
      </c>
      <c r="N169" s="28" t="s">
        <v>619</v>
      </c>
      <c r="O169" s="38" t="s">
        <v>62</v>
      </c>
      <c r="P169" s="68" t="s">
        <v>734</v>
      </c>
      <c r="Q169" s="68" t="s">
        <v>747</v>
      </c>
      <c r="R169" s="68" t="s">
        <v>92</v>
      </c>
    </row>
    <row r="170" spans="1:18" s="31" customFormat="1" ht="27" customHeight="1">
      <c r="A170" s="30">
        <v>159</v>
      </c>
      <c r="B170" s="30" t="s">
        <v>331</v>
      </c>
      <c r="C170" s="30" t="s">
        <v>317</v>
      </c>
      <c r="D170" s="30" t="s">
        <v>63</v>
      </c>
      <c r="E170" s="33" t="s">
        <v>49</v>
      </c>
      <c r="F170" s="34" t="s">
        <v>761</v>
      </c>
      <c r="G170" s="30" t="s">
        <v>381</v>
      </c>
      <c r="H170" s="63" t="s">
        <v>455</v>
      </c>
      <c r="I170" s="30">
        <v>1</v>
      </c>
      <c r="J170" s="30">
        <v>40</v>
      </c>
      <c r="K170" s="79">
        <v>2000000</v>
      </c>
      <c r="L170" s="79">
        <v>2000000</v>
      </c>
      <c r="M170" s="26" t="s">
        <v>37</v>
      </c>
      <c r="N170" s="28" t="s">
        <v>620</v>
      </c>
      <c r="O170" s="37" t="s">
        <v>62</v>
      </c>
      <c r="P170" s="68" t="s">
        <v>735</v>
      </c>
      <c r="Q170" s="68" t="s">
        <v>172</v>
      </c>
      <c r="R170" s="68" t="s">
        <v>92</v>
      </c>
    </row>
    <row r="171" spans="1:18" s="31" customFormat="1" ht="27" customHeight="1">
      <c r="A171" s="30">
        <v>160</v>
      </c>
      <c r="B171" s="30" t="s">
        <v>331</v>
      </c>
      <c r="C171" s="30" t="s">
        <v>317</v>
      </c>
      <c r="D171" s="30" t="s">
        <v>63</v>
      </c>
      <c r="E171" s="33" t="s">
        <v>49</v>
      </c>
      <c r="F171" s="34" t="s">
        <v>761</v>
      </c>
      <c r="G171" s="30" t="s">
        <v>381</v>
      </c>
      <c r="H171" s="63" t="s">
        <v>455</v>
      </c>
      <c r="I171" s="30">
        <v>1</v>
      </c>
      <c r="J171" s="30">
        <v>40</v>
      </c>
      <c r="K171" s="79">
        <v>2000000</v>
      </c>
      <c r="L171" s="79">
        <v>2000000</v>
      </c>
      <c r="M171" s="26" t="s">
        <v>37</v>
      </c>
      <c r="N171" s="28" t="s">
        <v>621</v>
      </c>
      <c r="O171" s="37" t="s">
        <v>62</v>
      </c>
      <c r="P171" s="68" t="s">
        <v>735</v>
      </c>
      <c r="Q171" s="68" t="s">
        <v>172</v>
      </c>
      <c r="R171" s="68" t="s">
        <v>92</v>
      </c>
    </row>
    <row r="172" spans="1:18" s="31" customFormat="1" ht="27" customHeight="1">
      <c r="A172" s="30">
        <v>161</v>
      </c>
      <c r="B172" s="30" t="s">
        <v>331</v>
      </c>
      <c r="C172" s="30" t="s">
        <v>317</v>
      </c>
      <c r="D172" s="30" t="s">
        <v>63</v>
      </c>
      <c r="E172" s="33" t="s">
        <v>49</v>
      </c>
      <c r="F172" s="34" t="s">
        <v>761</v>
      </c>
      <c r="G172" s="30" t="s">
        <v>381</v>
      </c>
      <c r="H172" s="63" t="s">
        <v>455</v>
      </c>
      <c r="I172" s="30">
        <v>1</v>
      </c>
      <c r="J172" s="30">
        <v>40</v>
      </c>
      <c r="K172" s="79">
        <v>2000000</v>
      </c>
      <c r="L172" s="79">
        <v>2000000</v>
      </c>
      <c r="M172" s="26" t="s">
        <v>37</v>
      </c>
      <c r="N172" s="28" t="s">
        <v>622</v>
      </c>
      <c r="O172" s="38" t="s">
        <v>62</v>
      </c>
      <c r="P172" s="68" t="s">
        <v>735</v>
      </c>
      <c r="Q172" s="68" t="s">
        <v>172</v>
      </c>
      <c r="R172" s="68" t="s">
        <v>92</v>
      </c>
    </row>
    <row r="173" spans="1:18" s="31" customFormat="1" ht="27" customHeight="1">
      <c r="A173" s="30">
        <v>162</v>
      </c>
      <c r="B173" s="30" t="s">
        <v>331</v>
      </c>
      <c r="C173" s="30" t="s">
        <v>295</v>
      </c>
      <c r="D173" s="30" t="s">
        <v>63</v>
      </c>
      <c r="E173" s="33" t="s">
        <v>49</v>
      </c>
      <c r="F173" s="34" t="s">
        <v>761</v>
      </c>
      <c r="G173" s="30" t="s">
        <v>384</v>
      </c>
      <c r="H173" s="63" t="s">
        <v>457</v>
      </c>
      <c r="I173" s="30">
        <v>1</v>
      </c>
      <c r="J173" s="30">
        <v>40</v>
      </c>
      <c r="K173" s="79">
        <v>2000000</v>
      </c>
      <c r="L173" s="79">
        <v>2000000</v>
      </c>
      <c r="M173" s="26" t="s">
        <v>37</v>
      </c>
      <c r="N173" s="28" t="s">
        <v>623</v>
      </c>
      <c r="O173" s="38" t="s">
        <v>62</v>
      </c>
      <c r="P173" s="68" t="s">
        <v>735</v>
      </c>
      <c r="Q173" s="68" t="s">
        <v>172</v>
      </c>
      <c r="R173" s="68" t="s">
        <v>92</v>
      </c>
    </row>
    <row r="174" spans="1:18" s="31" customFormat="1" ht="27" customHeight="1">
      <c r="A174" s="30">
        <v>163</v>
      </c>
      <c r="B174" s="30" t="s">
        <v>331</v>
      </c>
      <c r="C174" s="30" t="s">
        <v>307</v>
      </c>
      <c r="D174" s="30" t="s">
        <v>63</v>
      </c>
      <c r="E174" s="33" t="s">
        <v>49</v>
      </c>
      <c r="F174" s="34" t="s">
        <v>761</v>
      </c>
      <c r="G174" s="30" t="s">
        <v>384</v>
      </c>
      <c r="H174" s="63" t="s">
        <v>457</v>
      </c>
      <c r="I174" s="30">
        <v>1</v>
      </c>
      <c r="J174" s="30">
        <v>40</v>
      </c>
      <c r="K174" s="79">
        <v>2000000</v>
      </c>
      <c r="L174" s="79">
        <v>2000000</v>
      </c>
      <c r="M174" s="26" t="s">
        <v>37</v>
      </c>
      <c r="N174" s="28" t="s">
        <v>624</v>
      </c>
      <c r="O174" s="38" t="s">
        <v>62</v>
      </c>
      <c r="P174" s="68" t="s">
        <v>735</v>
      </c>
      <c r="Q174" s="68" t="s">
        <v>172</v>
      </c>
      <c r="R174" s="68" t="s">
        <v>92</v>
      </c>
    </row>
    <row r="175" spans="1:18" s="31" customFormat="1" ht="27" customHeight="1">
      <c r="A175" s="30">
        <v>164</v>
      </c>
      <c r="B175" s="30" t="s">
        <v>135</v>
      </c>
      <c r="C175" s="30" t="s">
        <v>214</v>
      </c>
      <c r="D175" s="30" t="s">
        <v>102</v>
      </c>
      <c r="E175" s="33" t="s">
        <v>152</v>
      </c>
      <c r="F175" s="34" t="s">
        <v>153</v>
      </c>
      <c r="G175" s="30" t="s">
        <v>400</v>
      </c>
      <c r="H175" s="63" t="s">
        <v>441</v>
      </c>
      <c r="I175" s="30">
        <v>1</v>
      </c>
      <c r="J175" s="30">
        <v>14</v>
      </c>
      <c r="K175" s="79">
        <v>650000</v>
      </c>
      <c r="L175" s="79">
        <v>650000</v>
      </c>
      <c r="M175" s="26" t="s">
        <v>59</v>
      </c>
      <c r="N175" s="28" t="s">
        <v>625</v>
      </c>
      <c r="O175" s="38" t="s">
        <v>62</v>
      </c>
      <c r="P175" s="68" t="s">
        <v>114</v>
      </c>
      <c r="Q175" s="68" t="s">
        <v>171</v>
      </c>
      <c r="R175" s="68" t="s">
        <v>95</v>
      </c>
    </row>
    <row r="176" spans="1:18" s="31" customFormat="1" ht="27" customHeight="1">
      <c r="A176" s="30">
        <v>165</v>
      </c>
      <c r="B176" s="30" t="s">
        <v>332</v>
      </c>
      <c r="C176" s="30" t="s">
        <v>216</v>
      </c>
      <c r="D176" s="30" t="s">
        <v>102</v>
      </c>
      <c r="E176" s="33" t="s">
        <v>804</v>
      </c>
      <c r="F176" s="34" t="s">
        <v>805</v>
      </c>
      <c r="G176" s="30" t="s">
        <v>401</v>
      </c>
      <c r="H176" s="63" t="s">
        <v>440</v>
      </c>
      <c r="I176" s="30">
        <v>1</v>
      </c>
      <c r="J176" s="30">
        <v>14</v>
      </c>
      <c r="K176" s="79">
        <v>650000</v>
      </c>
      <c r="L176" s="79">
        <v>650000</v>
      </c>
      <c r="M176" s="26" t="s">
        <v>59</v>
      </c>
      <c r="N176" s="28" t="s">
        <v>626</v>
      </c>
      <c r="O176" s="38" t="s">
        <v>62</v>
      </c>
      <c r="P176" s="68" t="s">
        <v>114</v>
      </c>
      <c r="Q176" s="68" t="s">
        <v>171</v>
      </c>
      <c r="R176" s="68" t="s">
        <v>95</v>
      </c>
    </row>
    <row r="177" spans="1:18" s="31" customFormat="1" ht="27" customHeight="1">
      <c r="A177" s="30">
        <v>166</v>
      </c>
      <c r="B177" s="30" t="s">
        <v>332</v>
      </c>
      <c r="C177" s="30" t="s">
        <v>216</v>
      </c>
      <c r="D177" s="30" t="s">
        <v>102</v>
      </c>
      <c r="E177" s="33" t="s">
        <v>804</v>
      </c>
      <c r="F177" s="34" t="s">
        <v>805</v>
      </c>
      <c r="G177" s="30" t="s">
        <v>401</v>
      </c>
      <c r="H177" s="63" t="s">
        <v>440</v>
      </c>
      <c r="I177" s="30">
        <v>1</v>
      </c>
      <c r="J177" s="30">
        <v>14</v>
      </c>
      <c r="K177" s="79">
        <v>650000</v>
      </c>
      <c r="L177" s="79">
        <v>650000</v>
      </c>
      <c r="M177" s="26" t="s">
        <v>59</v>
      </c>
      <c r="N177" s="28" t="s">
        <v>627</v>
      </c>
      <c r="O177" s="38" t="s">
        <v>62</v>
      </c>
      <c r="P177" s="68" t="s">
        <v>114</v>
      </c>
      <c r="Q177" s="68" t="s">
        <v>171</v>
      </c>
      <c r="R177" s="68" t="s">
        <v>95</v>
      </c>
    </row>
    <row r="178" spans="1:18" s="31" customFormat="1" ht="27" customHeight="1">
      <c r="A178" s="30">
        <v>167</v>
      </c>
      <c r="B178" s="30" t="s">
        <v>332</v>
      </c>
      <c r="C178" s="30" t="s">
        <v>216</v>
      </c>
      <c r="D178" s="30" t="s">
        <v>102</v>
      </c>
      <c r="E178" s="33" t="s">
        <v>804</v>
      </c>
      <c r="F178" s="34" t="s">
        <v>805</v>
      </c>
      <c r="G178" s="30" t="s">
        <v>401</v>
      </c>
      <c r="H178" s="63" t="s">
        <v>440</v>
      </c>
      <c r="I178" s="30">
        <v>1</v>
      </c>
      <c r="J178" s="30">
        <v>14</v>
      </c>
      <c r="K178" s="79">
        <v>650000</v>
      </c>
      <c r="L178" s="79">
        <v>650000</v>
      </c>
      <c r="M178" s="26" t="s">
        <v>59</v>
      </c>
      <c r="N178" s="28" t="s">
        <v>628</v>
      </c>
      <c r="O178" s="37" t="s">
        <v>62</v>
      </c>
      <c r="P178" s="68" t="s">
        <v>114</v>
      </c>
      <c r="Q178" s="68" t="s">
        <v>171</v>
      </c>
      <c r="R178" s="68" t="s">
        <v>95</v>
      </c>
    </row>
    <row r="179" spans="1:18" s="31" customFormat="1" ht="27" customHeight="1">
      <c r="A179" s="30">
        <v>168</v>
      </c>
      <c r="B179" s="30" t="s">
        <v>333</v>
      </c>
      <c r="C179" s="30" t="s">
        <v>214</v>
      </c>
      <c r="D179" s="30" t="s">
        <v>102</v>
      </c>
      <c r="E179" s="33" t="s">
        <v>753</v>
      </c>
      <c r="F179" s="34" t="s">
        <v>806</v>
      </c>
      <c r="G179" s="30" t="s">
        <v>402</v>
      </c>
      <c r="H179" s="63" t="s">
        <v>441</v>
      </c>
      <c r="I179" s="30">
        <v>1</v>
      </c>
      <c r="J179" s="30">
        <v>14</v>
      </c>
      <c r="K179" s="79">
        <v>650000</v>
      </c>
      <c r="L179" s="79">
        <v>650000</v>
      </c>
      <c r="M179" s="26" t="s">
        <v>59</v>
      </c>
      <c r="N179" s="28" t="s">
        <v>629</v>
      </c>
      <c r="O179" s="38" t="s">
        <v>62</v>
      </c>
      <c r="P179" s="68" t="s">
        <v>114</v>
      </c>
      <c r="Q179" s="68" t="s">
        <v>171</v>
      </c>
      <c r="R179" s="68" t="s">
        <v>95</v>
      </c>
    </row>
    <row r="180" spans="1:18" s="31" customFormat="1" ht="27" customHeight="1">
      <c r="A180" s="30">
        <v>169</v>
      </c>
      <c r="B180" s="30" t="s">
        <v>333</v>
      </c>
      <c r="C180" s="30" t="s">
        <v>216</v>
      </c>
      <c r="D180" s="30" t="s">
        <v>102</v>
      </c>
      <c r="E180" s="33" t="s">
        <v>753</v>
      </c>
      <c r="F180" s="34" t="s">
        <v>806</v>
      </c>
      <c r="G180" s="30" t="s">
        <v>403</v>
      </c>
      <c r="H180" s="63" t="s">
        <v>440</v>
      </c>
      <c r="I180" s="30">
        <v>1</v>
      </c>
      <c r="J180" s="30">
        <v>6</v>
      </c>
      <c r="K180" s="79">
        <v>400000</v>
      </c>
      <c r="L180" s="79">
        <v>400000</v>
      </c>
      <c r="M180" s="26" t="s">
        <v>58</v>
      </c>
      <c r="N180" s="28" t="s">
        <v>630</v>
      </c>
      <c r="O180" s="38" t="s">
        <v>62</v>
      </c>
      <c r="P180" s="68" t="s">
        <v>114</v>
      </c>
      <c r="Q180" s="68" t="s">
        <v>171</v>
      </c>
      <c r="R180" s="68" t="s">
        <v>95</v>
      </c>
    </row>
    <row r="181" spans="1:18" s="31" customFormat="1" ht="27" customHeight="1">
      <c r="A181" s="30">
        <v>170</v>
      </c>
      <c r="B181" s="30" t="s">
        <v>333</v>
      </c>
      <c r="C181" s="30" t="s">
        <v>212</v>
      </c>
      <c r="D181" s="30" t="s">
        <v>102</v>
      </c>
      <c r="E181" s="33" t="s">
        <v>753</v>
      </c>
      <c r="F181" s="34" t="s">
        <v>806</v>
      </c>
      <c r="G181" s="30" t="s">
        <v>402</v>
      </c>
      <c r="H181" s="63" t="s">
        <v>441</v>
      </c>
      <c r="I181" s="30">
        <v>1</v>
      </c>
      <c r="J181" s="30">
        <v>6</v>
      </c>
      <c r="K181" s="79">
        <v>400000</v>
      </c>
      <c r="L181" s="79">
        <v>400000</v>
      </c>
      <c r="M181" s="26" t="s">
        <v>58</v>
      </c>
      <c r="N181" s="28" t="s">
        <v>631</v>
      </c>
      <c r="O181" s="38" t="s">
        <v>62</v>
      </c>
      <c r="P181" s="68" t="s">
        <v>114</v>
      </c>
      <c r="Q181" s="68" t="s">
        <v>171</v>
      </c>
      <c r="R181" s="68" t="s">
        <v>95</v>
      </c>
    </row>
    <row r="182" spans="1:18" s="31" customFormat="1" ht="27" customHeight="1">
      <c r="A182" s="30">
        <v>171</v>
      </c>
      <c r="B182" s="30" t="s">
        <v>334</v>
      </c>
      <c r="C182" s="30" t="s">
        <v>214</v>
      </c>
      <c r="D182" s="30" t="s">
        <v>102</v>
      </c>
      <c r="E182" s="33" t="s">
        <v>807</v>
      </c>
      <c r="F182" s="34" t="s">
        <v>808</v>
      </c>
      <c r="G182" s="30" t="s">
        <v>404</v>
      </c>
      <c r="H182" s="63" t="s">
        <v>465</v>
      </c>
      <c r="I182" s="30">
        <v>1</v>
      </c>
      <c r="J182" s="30">
        <v>14</v>
      </c>
      <c r="K182" s="79">
        <v>650000</v>
      </c>
      <c r="L182" s="79">
        <v>650000</v>
      </c>
      <c r="M182" s="26" t="s">
        <v>59</v>
      </c>
      <c r="N182" s="28" t="s">
        <v>632</v>
      </c>
      <c r="O182" s="37" t="s">
        <v>62</v>
      </c>
      <c r="P182" s="68" t="s">
        <v>114</v>
      </c>
      <c r="Q182" s="68" t="s">
        <v>171</v>
      </c>
      <c r="R182" s="68" t="s">
        <v>95</v>
      </c>
    </row>
    <row r="183" spans="1:18" s="31" customFormat="1" ht="27" customHeight="1">
      <c r="A183" s="30">
        <v>172</v>
      </c>
      <c r="B183" s="30" t="s">
        <v>334</v>
      </c>
      <c r="C183" s="30" t="s">
        <v>335</v>
      </c>
      <c r="D183" s="30" t="s">
        <v>102</v>
      </c>
      <c r="E183" s="33" t="s">
        <v>807</v>
      </c>
      <c r="F183" s="34" t="s">
        <v>808</v>
      </c>
      <c r="G183" s="30" t="s">
        <v>404</v>
      </c>
      <c r="H183" s="63" t="s">
        <v>465</v>
      </c>
      <c r="I183" s="30">
        <v>1</v>
      </c>
      <c r="J183" s="30">
        <v>6</v>
      </c>
      <c r="K183" s="79">
        <v>400000</v>
      </c>
      <c r="L183" s="79">
        <v>400000</v>
      </c>
      <c r="M183" s="26" t="s">
        <v>58</v>
      </c>
      <c r="N183" s="28" t="s">
        <v>633</v>
      </c>
      <c r="O183" s="37" t="s">
        <v>62</v>
      </c>
      <c r="P183" s="68" t="s">
        <v>114</v>
      </c>
      <c r="Q183" s="68" t="s">
        <v>171</v>
      </c>
      <c r="R183" s="68" t="s">
        <v>95</v>
      </c>
    </row>
    <row r="184" spans="1:18" s="31" customFormat="1" ht="27" customHeight="1">
      <c r="A184" s="30">
        <v>173</v>
      </c>
      <c r="B184" s="30" t="s">
        <v>334</v>
      </c>
      <c r="C184" s="30" t="s">
        <v>216</v>
      </c>
      <c r="D184" s="30" t="s">
        <v>102</v>
      </c>
      <c r="E184" s="33" t="s">
        <v>807</v>
      </c>
      <c r="F184" s="34" t="s">
        <v>808</v>
      </c>
      <c r="G184" s="30" t="s">
        <v>404</v>
      </c>
      <c r="H184" s="63" t="s">
        <v>465</v>
      </c>
      <c r="I184" s="30">
        <v>1</v>
      </c>
      <c r="J184" s="30">
        <v>6</v>
      </c>
      <c r="K184" s="79">
        <v>400000</v>
      </c>
      <c r="L184" s="79">
        <v>400000</v>
      </c>
      <c r="M184" s="26" t="s">
        <v>58</v>
      </c>
      <c r="N184" s="28" t="s">
        <v>634</v>
      </c>
      <c r="O184" s="37" t="s">
        <v>62</v>
      </c>
      <c r="P184" s="68" t="s">
        <v>114</v>
      </c>
      <c r="Q184" s="68" t="s">
        <v>171</v>
      </c>
      <c r="R184" s="68" t="s">
        <v>95</v>
      </c>
    </row>
    <row r="185" spans="1:18" s="31" customFormat="1" ht="27" customHeight="1">
      <c r="A185" s="30">
        <v>174</v>
      </c>
      <c r="B185" s="30" t="s">
        <v>336</v>
      </c>
      <c r="C185" s="30" t="s">
        <v>214</v>
      </c>
      <c r="D185" s="30" t="s">
        <v>102</v>
      </c>
      <c r="E185" s="33" t="s">
        <v>809</v>
      </c>
      <c r="F185" s="34" t="s">
        <v>228</v>
      </c>
      <c r="G185" s="30" t="s">
        <v>405</v>
      </c>
      <c r="H185" s="63" t="s">
        <v>441</v>
      </c>
      <c r="I185" s="30">
        <v>1</v>
      </c>
      <c r="J185" s="30">
        <v>14</v>
      </c>
      <c r="K185" s="79">
        <v>650000</v>
      </c>
      <c r="L185" s="79">
        <v>650000</v>
      </c>
      <c r="M185" s="26" t="s">
        <v>59</v>
      </c>
      <c r="N185" s="28" t="s">
        <v>635</v>
      </c>
      <c r="O185" s="38" t="s">
        <v>62</v>
      </c>
      <c r="P185" s="68" t="s">
        <v>114</v>
      </c>
      <c r="Q185" s="68" t="s">
        <v>171</v>
      </c>
      <c r="R185" s="68" t="s">
        <v>95</v>
      </c>
    </row>
    <row r="186" spans="1:18" s="31" customFormat="1" ht="27" customHeight="1">
      <c r="A186" s="30">
        <v>175</v>
      </c>
      <c r="B186" s="30" t="s">
        <v>323</v>
      </c>
      <c r="C186" s="30" t="s">
        <v>212</v>
      </c>
      <c r="D186" s="30" t="s">
        <v>102</v>
      </c>
      <c r="E186" s="33" t="s">
        <v>816</v>
      </c>
      <c r="F186" s="34" t="s">
        <v>218</v>
      </c>
      <c r="G186" s="30" t="s">
        <v>406</v>
      </c>
      <c r="H186" s="63" t="s">
        <v>441</v>
      </c>
      <c r="I186" s="30">
        <v>1</v>
      </c>
      <c r="J186" s="30">
        <v>14</v>
      </c>
      <c r="K186" s="79">
        <v>650000</v>
      </c>
      <c r="L186" s="79">
        <v>650000</v>
      </c>
      <c r="M186" s="26" t="s">
        <v>59</v>
      </c>
      <c r="N186" s="28" t="s">
        <v>636</v>
      </c>
      <c r="O186" s="37" t="s">
        <v>62</v>
      </c>
      <c r="P186" s="68" t="s">
        <v>114</v>
      </c>
      <c r="Q186" s="68" t="s">
        <v>171</v>
      </c>
      <c r="R186" s="68" t="s">
        <v>95</v>
      </c>
    </row>
    <row r="187" spans="1:18" s="31" customFormat="1" ht="27" customHeight="1">
      <c r="A187" s="30">
        <v>176</v>
      </c>
      <c r="B187" s="30" t="s">
        <v>323</v>
      </c>
      <c r="C187" s="30" t="s">
        <v>207</v>
      </c>
      <c r="D187" s="30" t="s">
        <v>102</v>
      </c>
      <c r="E187" s="33" t="s">
        <v>816</v>
      </c>
      <c r="F187" s="34" t="s">
        <v>218</v>
      </c>
      <c r="G187" s="30" t="s">
        <v>389</v>
      </c>
      <c r="H187" s="63" t="s">
        <v>441</v>
      </c>
      <c r="I187" s="30">
        <v>1</v>
      </c>
      <c r="J187" s="30">
        <v>14</v>
      </c>
      <c r="K187" s="79">
        <v>650000</v>
      </c>
      <c r="L187" s="79">
        <v>650000</v>
      </c>
      <c r="M187" s="26" t="s">
        <v>59</v>
      </c>
      <c r="N187" s="28" t="s">
        <v>637</v>
      </c>
      <c r="O187" s="37" t="s">
        <v>62</v>
      </c>
      <c r="P187" s="68" t="s">
        <v>114</v>
      </c>
      <c r="Q187" s="68" t="s">
        <v>171</v>
      </c>
      <c r="R187" s="68" t="s">
        <v>95</v>
      </c>
    </row>
    <row r="188" spans="1:18" s="31" customFormat="1" ht="27" customHeight="1">
      <c r="A188" s="30">
        <v>177</v>
      </c>
      <c r="B188" s="30" t="s">
        <v>337</v>
      </c>
      <c r="C188" s="30" t="s">
        <v>216</v>
      </c>
      <c r="D188" s="30" t="s">
        <v>102</v>
      </c>
      <c r="E188" s="33" t="s">
        <v>810</v>
      </c>
      <c r="F188" s="34" t="s">
        <v>811</v>
      </c>
      <c r="G188" s="30" t="s">
        <v>407</v>
      </c>
      <c r="H188" s="63" t="s">
        <v>440</v>
      </c>
      <c r="I188" s="30">
        <v>1</v>
      </c>
      <c r="J188" s="30">
        <v>14</v>
      </c>
      <c r="K188" s="79">
        <v>650000</v>
      </c>
      <c r="L188" s="79">
        <v>650000</v>
      </c>
      <c r="M188" s="26" t="s">
        <v>59</v>
      </c>
      <c r="N188" s="28" t="s">
        <v>638</v>
      </c>
      <c r="O188" s="37" t="s">
        <v>62</v>
      </c>
      <c r="P188" s="68" t="s">
        <v>114</v>
      </c>
      <c r="Q188" s="68" t="s">
        <v>171</v>
      </c>
      <c r="R188" s="68" t="s">
        <v>95</v>
      </c>
    </row>
    <row r="189" spans="1:18" s="31" customFormat="1" ht="27" customHeight="1">
      <c r="A189" s="30">
        <v>178</v>
      </c>
      <c r="B189" s="30" t="s">
        <v>338</v>
      </c>
      <c r="C189" s="30" t="s">
        <v>216</v>
      </c>
      <c r="D189" s="30" t="s">
        <v>102</v>
      </c>
      <c r="E189" s="33" t="s">
        <v>812</v>
      </c>
      <c r="F189" s="34" t="s">
        <v>149</v>
      </c>
      <c r="G189" s="30" t="s">
        <v>408</v>
      </c>
      <c r="H189" s="63" t="s">
        <v>440</v>
      </c>
      <c r="I189" s="30">
        <v>1</v>
      </c>
      <c r="J189" s="30">
        <v>14</v>
      </c>
      <c r="K189" s="79">
        <v>650000</v>
      </c>
      <c r="L189" s="79">
        <v>650000</v>
      </c>
      <c r="M189" s="26" t="s">
        <v>59</v>
      </c>
      <c r="N189" s="28" t="s">
        <v>639</v>
      </c>
      <c r="O189" s="37" t="s">
        <v>62</v>
      </c>
      <c r="P189" s="68" t="s">
        <v>114</v>
      </c>
      <c r="Q189" s="68" t="s">
        <v>171</v>
      </c>
      <c r="R189" s="68" t="s">
        <v>95</v>
      </c>
    </row>
    <row r="190" spans="1:18" s="31" customFormat="1" ht="27" customHeight="1">
      <c r="A190" s="30">
        <v>179</v>
      </c>
      <c r="B190" s="30" t="s">
        <v>339</v>
      </c>
      <c r="C190" s="30" t="s">
        <v>214</v>
      </c>
      <c r="D190" s="30" t="s">
        <v>102</v>
      </c>
      <c r="E190" s="33" t="s">
        <v>813</v>
      </c>
      <c r="F190" s="34" t="s">
        <v>229</v>
      </c>
      <c r="G190" s="30" t="s">
        <v>409</v>
      </c>
      <c r="H190" s="63" t="s">
        <v>440</v>
      </c>
      <c r="I190" s="30">
        <v>1</v>
      </c>
      <c r="J190" s="30">
        <v>14</v>
      </c>
      <c r="K190" s="79">
        <v>650000</v>
      </c>
      <c r="L190" s="79">
        <v>650000</v>
      </c>
      <c r="M190" s="26" t="s">
        <v>59</v>
      </c>
      <c r="N190" s="28" t="s">
        <v>640</v>
      </c>
      <c r="O190" s="38" t="s">
        <v>62</v>
      </c>
      <c r="P190" s="68" t="s">
        <v>114</v>
      </c>
      <c r="Q190" s="68" t="s">
        <v>171</v>
      </c>
      <c r="R190" s="68" t="s">
        <v>95</v>
      </c>
    </row>
    <row r="191" spans="1:18" s="31" customFormat="1" ht="27" customHeight="1">
      <c r="A191" s="30">
        <v>180</v>
      </c>
      <c r="B191" s="30" t="s">
        <v>340</v>
      </c>
      <c r="C191" s="30" t="s">
        <v>214</v>
      </c>
      <c r="D191" s="30" t="s">
        <v>102</v>
      </c>
      <c r="E191" s="33" t="s">
        <v>753</v>
      </c>
      <c r="F191" s="34" t="s">
        <v>814</v>
      </c>
      <c r="G191" s="30" t="s">
        <v>410</v>
      </c>
      <c r="H191" s="63" t="s">
        <v>440</v>
      </c>
      <c r="I191" s="30">
        <v>1</v>
      </c>
      <c r="J191" s="30">
        <v>14</v>
      </c>
      <c r="K191" s="79">
        <v>650000</v>
      </c>
      <c r="L191" s="79">
        <v>650000</v>
      </c>
      <c r="M191" s="26" t="s">
        <v>59</v>
      </c>
      <c r="N191" s="28" t="s">
        <v>641</v>
      </c>
      <c r="O191" s="38" t="s">
        <v>62</v>
      </c>
      <c r="P191" s="68" t="s">
        <v>114</v>
      </c>
      <c r="Q191" s="68" t="s">
        <v>171</v>
      </c>
      <c r="R191" s="68" t="s">
        <v>95</v>
      </c>
    </row>
    <row r="192" spans="1:18" s="31" customFormat="1" ht="27" customHeight="1">
      <c r="A192" s="30">
        <v>181</v>
      </c>
      <c r="B192" s="30" t="s">
        <v>340</v>
      </c>
      <c r="C192" s="30" t="s">
        <v>216</v>
      </c>
      <c r="D192" s="30" t="s">
        <v>102</v>
      </c>
      <c r="E192" s="33" t="s">
        <v>753</v>
      </c>
      <c r="F192" s="34" t="s">
        <v>814</v>
      </c>
      <c r="G192" s="30" t="s">
        <v>410</v>
      </c>
      <c r="H192" s="63" t="s">
        <v>440</v>
      </c>
      <c r="I192" s="30">
        <v>1</v>
      </c>
      <c r="J192" s="30">
        <v>14</v>
      </c>
      <c r="K192" s="79">
        <v>650000</v>
      </c>
      <c r="L192" s="79">
        <v>650000</v>
      </c>
      <c r="M192" s="26" t="s">
        <v>59</v>
      </c>
      <c r="N192" s="28" t="s">
        <v>476</v>
      </c>
      <c r="O192" s="37" t="s">
        <v>62</v>
      </c>
      <c r="P192" s="68" t="s">
        <v>114</v>
      </c>
      <c r="Q192" s="68" t="s">
        <v>171</v>
      </c>
      <c r="R192" s="68" t="s">
        <v>95</v>
      </c>
    </row>
    <row r="193" spans="1:18" s="31" customFormat="1" ht="27" customHeight="1">
      <c r="A193" s="30">
        <v>182</v>
      </c>
      <c r="B193" s="30" t="s">
        <v>341</v>
      </c>
      <c r="C193" s="30" t="s">
        <v>214</v>
      </c>
      <c r="D193" s="30" t="s">
        <v>102</v>
      </c>
      <c r="E193" s="33" t="s">
        <v>152</v>
      </c>
      <c r="F193" s="34" t="s">
        <v>815</v>
      </c>
      <c r="G193" s="30" t="s">
        <v>411</v>
      </c>
      <c r="H193" s="30" t="s">
        <v>465</v>
      </c>
      <c r="I193" s="30">
        <v>1</v>
      </c>
      <c r="J193" s="30">
        <v>6</v>
      </c>
      <c r="K193" s="79">
        <v>400000</v>
      </c>
      <c r="L193" s="79">
        <v>400000</v>
      </c>
      <c r="M193" s="26" t="s">
        <v>58</v>
      </c>
      <c r="N193" s="28" t="s">
        <v>642</v>
      </c>
      <c r="O193" s="37" t="s">
        <v>62</v>
      </c>
      <c r="P193" s="68" t="s">
        <v>114</v>
      </c>
      <c r="Q193" s="68" t="s">
        <v>171</v>
      </c>
      <c r="R193" s="68" t="s">
        <v>95</v>
      </c>
    </row>
    <row r="194" spans="1:18" s="31" customFormat="1" ht="27" customHeight="1">
      <c r="A194" s="30">
        <v>183</v>
      </c>
      <c r="B194" s="30" t="s">
        <v>342</v>
      </c>
      <c r="C194" s="30" t="s">
        <v>212</v>
      </c>
      <c r="D194" s="30" t="s">
        <v>102</v>
      </c>
      <c r="E194" s="33" t="s">
        <v>817</v>
      </c>
      <c r="F194" s="34" t="s">
        <v>818</v>
      </c>
      <c r="G194" s="30" t="s">
        <v>412</v>
      </c>
      <c r="H194" s="63" t="s">
        <v>442</v>
      </c>
      <c r="I194" s="30">
        <v>1</v>
      </c>
      <c r="J194" s="30">
        <v>14</v>
      </c>
      <c r="K194" s="79">
        <v>650000</v>
      </c>
      <c r="L194" s="79">
        <v>650000</v>
      </c>
      <c r="M194" s="26" t="s">
        <v>59</v>
      </c>
      <c r="N194" s="28" t="s">
        <v>643</v>
      </c>
      <c r="O194" s="37" t="s">
        <v>62</v>
      </c>
      <c r="P194" s="68" t="s">
        <v>114</v>
      </c>
      <c r="Q194" s="68" t="s">
        <v>171</v>
      </c>
      <c r="R194" s="68" t="s">
        <v>95</v>
      </c>
    </row>
    <row r="195" spans="1:18" s="31" customFormat="1" ht="27" customHeight="1">
      <c r="A195" s="30">
        <v>184</v>
      </c>
      <c r="B195" s="30" t="s">
        <v>199</v>
      </c>
      <c r="C195" s="30" t="s">
        <v>214</v>
      </c>
      <c r="D195" s="30" t="s">
        <v>102</v>
      </c>
      <c r="E195" s="33" t="s">
        <v>239</v>
      </c>
      <c r="F195" s="34" t="s">
        <v>46</v>
      </c>
      <c r="G195" s="30" t="s">
        <v>413</v>
      </c>
      <c r="H195" s="63" t="s">
        <v>440</v>
      </c>
      <c r="I195" s="30">
        <v>1</v>
      </c>
      <c r="J195" s="30">
        <v>6</v>
      </c>
      <c r="K195" s="79">
        <v>400000</v>
      </c>
      <c r="L195" s="79">
        <v>400000</v>
      </c>
      <c r="M195" s="26" t="s">
        <v>58</v>
      </c>
      <c r="N195" s="28" t="s">
        <v>644</v>
      </c>
      <c r="O195" s="37" t="s">
        <v>62</v>
      </c>
      <c r="P195" s="68" t="s">
        <v>114</v>
      </c>
      <c r="Q195" s="68" t="s">
        <v>171</v>
      </c>
      <c r="R195" s="68" t="s">
        <v>95</v>
      </c>
    </row>
    <row r="196" spans="1:18" s="31" customFormat="1" ht="27" customHeight="1">
      <c r="A196" s="30">
        <v>185</v>
      </c>
      <c r="B196" s="30" t="s">
        <v>199</v>
      </c>
      <c r="C196" s="30" t="s">
        <v>212</v>
      </c>
      <c r="D196" s="30" t="s">
        <v>102</v>
      </c>
      <c r="E196" s="33" t="s">
        <v>239</v>
      </c>
      <c r="F196" s="34" t="s">
        <v>46</v>
      </c>
      <c r="G196" s="30" t="s">
        <v>413</v>
      </c>
      <c r="H196" s="63" t="s">
        <v>440</v>
      </c>
      <c r="I196" s="30">
        <v>1</v>
      </c>
      <c r="J196" s="30">
        <v>20</v>
      </c>
      <c r="K196" s="79">
        <v>1050000</v>
      </c>
      <c r="L196" s="79">
        <v>1050000</v>
      </c>
      <c r="M196" s="26" t="s">
        <v>255</v>
      </c>
      <c r="N196" s="28" t="s">
        <v>645</v>
      </c>
      <c r="O196" s="37" t="s">
        <v>62</v>
      </c>
      <c r="P196" s="68" t="s">
        <v>114</v>
      </c>
      <c r="Q196" s="68" t="s">
        <v>171</v>
      </c>
      <c r="R196" s="68" t="s">
        <v>95</v>
      </c>
    </row>
    <row r="197" spans="1:18" s="31" customFormat="1" ht="27" customHeight="1">
      <c r="A197" s="30">
        <v>186</v>
      </c>
      <c r="B197" s="30" t="s">
        <v>136</v>
      </c>
      <c r="C197" s="30" t="s">
        <v>215</v>
      </c>
      <c r="D197" s="30" t="s">
        <v>102</v>
      </c>
      <c r="E197" s="33" t="s">
        <v>107</v>
      </c>
      <c r="F197" s="34" t="s">
        <v>151</v>
      </c>
      <c r="G197" s="30" t="s">
        <v>414</v>
      </c>
      <c r="H197" s="63" t="s">
        <v>442</v>
      </c>
      <c r="I197" s="30">
        <v>1</v>
      </c>
      <c r="J197" s="30">
        <v>14</v>
      </c>
      <c r="K197" s="79">
        <v>650000</v>
      </c>
      <c r="L197" s="79">
        <v>650000</v>
      </c>
      <c r="M197" s="26" t="s">
        <v>59</v>
      </c>
      <c r="N197" s="28" t="s">
        <v>646</v>
      </c>
      <c r="O197" s="38" t="s">
        <v>62</v>
      </c>
      <c r="P197" s="68" t="s">
        <v>114</v>
      </c>
      <c r="Q197" s="68" t="s">
        <v>171</v>
      </c>
      <c r="R197" s="68" t="s">
        <v>95</v>
      </c>
    </row>
    <row r="198" spans="1:18" s="31" customFormat="1" ht="27" customHeight="1">
      <c r="A198" s="30">
        <v>187</v>
      </c>
      <c r="B198" s="30" t="s">
        <v>136</v>
      </c>
      <c r="C198" s="30" t="s">
        <v>215</v>
      </c>
      <c r="D198" s="30" t="s">
        <v>102</v>
      </c>
      <c r="E198" s="33" t="s">
        <v>107</v>
      </c>
      <c r="F198" s="34" t="s">
        <v>151</v>
      </c>
      <c r="G198" s="68" t="s">
        <v>414</v>
      </c>
      <c r="H198" s="64" t="s">
        <v>442</v>
      </c>
      <c r="I198" s="30">
        <v>1</v>
      </c>
      <c r="J198" s="30">
        <v>6</v>
      </c>
      <c r="K198" s="79">
        <v>400000</v>
      </c>
      <c r="L198" s="79">
        <v>400000</v>
      </c>
      <c r="M198" s="26" t="s">
        <v>58</v>
      </c>
      <c r="N198" s="28" t="s">
        <v>487</v>
      </c>
      <c r="O198" s="38" t="s">
        <v>62</v>
      </c>
      <c r="P198" s="68" t="s">
        <v>114</v>
      </c>
      <c r="Q198" s="68" t="s">
        <v>171</v>
      </c>
      <c r="R198" s="68" t="s">
        <v>95</v>
      </c>
    </row>
    <row r="199" spans="1:18" s="31" customFormat="1" ht="27" customHeight="1">
      <c r="A199" s="30">
        <v>188</v>
      </c>
      <c r="B199" s="30" t="s">
        <v>136</v>
      </c>
      <c r="C199" s="30" t="s">
        <v>215</v>
      </c>
      <c r="D199" s="30" t="s">
        <v>102</v>
      </c>
      <c r="E199" s="33" t="s">
        <v>107</v>
      </c>
      <c r="F199" s="34" t="s">
        <v>151</v>
      </c>
      <c r="G199" s="30" t="s">
        <v>414</v>
      </c>
      <c r="H199" s="63" t="s">
        <v>442</v>
      </c>
      <c r="I199" s="30">
        <v>1</v>
      </c>
      <c r="J199" s="30">
        <v>6</v>
      </c>
      <c r="K199" s="79">
        <v>400000</v>
      </c>
      <c r="L199" s="79">
        <v>400000</v>
      </c>
      <c r="M199" s="26" t="s">
        <v>58</v>
      </c>
      <c r="N199" s="28" t="s">
        <v>647</v>
      </c>
      <c r="O199" s="38" t="s">
        <v>62</v>
      </c>
      <c r="P199" s="68" t="s">
        <v>114</v>
      </c>
      <c r="Q199" s="68" t="s">
        <v>171</v>
      </c>
      <c r="R199" s="68" t="s">
        <v>95</v>
      </c>
    </row>
    <row r="200" spans="1:18" s="31" customFormat="1" ht="27" customHeight="1">
      <c r="A200" s="30">
        <v>189</v>
      </c>
      <c r="B200" s="30" t="s">
        <v>343</v>
      </c>
      <c r="C200" s="30" t="s">
        <v>273</v>
      </c>
      <c r="D200" s="30" t="s">
        <v>102</v>
      </c>
      <c r="E200" s="33" t="s">
        <v>110</v>
      </c>
      <c r="F200" s="34" t="s">
        <v>108</v>
      </c>
      <c r="G200" s="30" t="s">
        <v>415</v>
      </c>
      <c r="H200" s="30" t="s">
        <v>468</v>
      </c>
      <c r="I200" s="30">
        <v>1</v>
      </c>
      <c r="J200" s="30">
        <v>14</v>
      </c>
      <c r="K200" s="79">
        <v>650000</v>
      </c>
      <c r="L200" s="79">
        <v>650000</v>
      </c>
      <c r="M200" s="26" t="s">
        <v>59</v>
      </c>
      <c r="N200" s="28" t="s">
        <v>648</v>
      </c>
      <c r="O200" s="38" t="s">
        <v>62</v>
      </c>
      <c r="P200" s="68" t="s">
        <v>114</v>
      </c>
      <c r="Q200" s="68" t="s">
        <v>171</v>
      </c>
      <c r="R200" s="68" t="s">
        <v>95</v>
      </c>
    </row>
    <row r="201" spans="1:18" s="31" customFormat="1" ht="27" customHeight="1">
      <c r="A201" s="30">
        <v>190</v>
      </c>
      <c r="B201" s="30" t="s">
        <v>343</v>
      </c>
      <c r="C201" s="30" t="s">
        <v>207</v>
      </c>
      <c r="D201" s="30" t="s">
        <v>102</v>
      </c>
      <c r="E201" s="33" t="s">
        <v>110</v>
      </c>
      <c r="F201" s="34" t="s">
        <v>108</v>
      </c>
      <c r="G201" s="30" t="s">
        <v>415</v>
      </c>
      <c r="H201" s="63" t="s">
        <v>468</v>
      </c>
      <c r="I201" s="30">
        <v>1</v>
      </c>
      <c r="J201" s="30">
        <v>14</v>
      </c>
      <c r="K201" s="79">
        <v>650000</v>
      </c>
      <c r="L201" s="79">
        <v>650000</v>
      </c>
      <c r="M201" s="26" t="s">
        <v>59</v>
      </c>
      <c r="N201" s="28" t="s">
        <v>649</v>
      </c>
      <c r="O201" s="37" t="s">
        <v>62</v>
      </c>
      <c r="P201" s="68" t="s">
        <v>114</v>
      </c>
      <c r="Q201" s="68" t="s">
        <v>171</v>
      </c>
      <c r="R201" s="68" t="s">
        <v>95</v>
      </c>
    </row>
    <row r="202" spans="1:18" s="31" customFormat="1" ht="27" customHeight="1">
      <c r="A202" s="30">
        <v>191</v>
      </c>
      <c r="B202" s="30" t="s">
        <v>343</v>
      </c>
      <c r="C202" s="30" t="s">
        <v>273</v>
      </c>
      <c r="D202" s="30" t="s">
        <v>102</v>
      </c>
      <c r="E202" s="33" t="s">
        <v>110</v>
      </c>
      <c r="F202" s="34" t="s">
        <v>108</v>
      </c>
      <c r="G202" s="30" t="s">
        <v>415</v>
      </c>
      <c r="H202" s="30" t="s">
        <v>468</v>
      </c>
      <c r="I202" s="30">
        <v>1</v>
      </c>
      <c r="J202" s="30">
        <v>14</v>
      </c>
      <c r="K202" s="79">
        <v>650000</v>
      </c>
      <c r="L202" s="79">
        <v>650000</v>
      </c>
      <c r="M202" s="26" t="s">
        <v>59</v>
      </c>
      <c r="N202" s="28" t="s">
        <v>650</v>
      </c>
      <c r="O202" s="37" t="s">
        <v>62</v>
      </c>
      <c r="P202" s="68" t="s">
        <v>114</v>
      </c>
      <c r="Q202" s="68" t="s">
        <v>171</v>
      </c>
      <c r="R202" s="68" t="s">
        <v>95</v>
      </c>
    </row>
    <row r="203" spans="1:18" s="31" customFormat="1" ht="27" customHeight="1">
      <c r="A203" s="30">
        <v>192</v>
      </c>
      <c r="B203" s="30" t="s">
        <v>343</v>
      </c>
      <c r="C203" s="30" t="s">
        <v>273</v>
      </c>
      <c r="D203" s="30" t="s">
        <v>102</v>
      </c>
      <c r="E203" s="33" t="s">
        <v>110</v>
      </c>
      <c r="F203" s="34" t="s">
        <v>108</v>
      </c>
      <c r="G203" s="30" t="s">
        <v>415</v>
      </c>
      <c r="H203" s="30" t="s">
        <v>468</v>
      </c>
      <c r="I203" s="30">
        <v>1</v>
      </c>
      <c r="J203" s="30">
        <v>14</v>
      </c>
      <c r="K203" s="79">
        <v>650000</v>
      </c>
      <c r="L203" s="79">
        <v>650000</v>
      </c>
      <c r="M203" s="26" t="s">
        <v>59</v>
      </c>
      <c r="N203" s="28" t="s">
        <v>651</v>
      </c>
      <c r="O203" s="37" t="s">
        <v>62</v>
      </c>
      <c r="P203" s="68" t="s">
        <v>114</v>
      </c>
      <c r="Q203" s="68" t="s">
        <v>171</v>
      </c>
      <c r="R203" s="68" t="s">
        <v>95</v>
      </c>
    </row>
    <row r="204" spans="1:18" s="31" customFormat="1" ht="27" customHeight="1">
      <c r="A204" s="30">
        <v>193</v>
      </c>
      <c r="B204" s="30" t="s">
        <v>343</v>
      </c>
      <c r="C204" s="30" t="s">
        <v>273</v>
      </c>
      <c r="D204" s="30" t="s">
        <v>102</v>
      </c>
      <c r="E204" s="33" t="s">
        <v>110</v>
      </c>
      <c r="F204" s="34" t="s">
        <v>108</v>
      </c>
      <c r="G204" s="30" t="s">
        <v>415</v>
      </c>
      <c r="H204" s="30" t="s">
        <v>468</v>
      </c>
      <c r="I204" s="30">
        <v>1</v>
      </c>
      <c r="J204" s="30">
        <v>14</v>
      </c>
      <c r="K204" s="79">
        <v>650000</v>
      </c>
      <c r="L204" s="79">
        <v>650000</v>
      </c>
      <c r="M204" s="26" t="s">
        <v>59</v>
      </c>
      <c r="N204" s="28" t="s">
        <v>652</v>
      </c>
      <c r="O204" s="37" t="s">
        <v>62</v>
      </c>
      <c r="P204" s="68" t="s">
        <v>114</v>
      </c>
      <c r="Q204" s="68" t="s">
        <v>171</v>
      </c>
      <c r="R204" s="68" t="s">
        <v>95</v>
      </c>
    </row>
    <row r="205" spans="1:18" s="31" customFormat="1" ht="27" customHeight="1">
      <c r="A205" s="30">
        <v>194</v>
      </c>
      <c r="B205" s="30" t="s">
        <v>343</v>
      </c>
      <c r="C205" s="30" t="s">
        <v>207</v>
      </c>
      <c r="D205" s="30" t="s">
        <v>102</v>
      </c>
      <c r="E205" s="33" t="s">
        <v>110</v>
      </c>
      <c r="F205" s="34" t="s">
        <v>108</v>
      </c>
      <c r="G205" s="30" t="s">
        <v>416</v>
      </c>
      <c r="H205" s="63" t="s">
        <v>469</v>
      </c>
      <c r="I205" s="30">
        <v>1</v>
      </c>
      <c r="J205" s="30">
        <v>14</v>
      </c>
      <c r="K205" s="79">
        <v>650000</v>
      </c>
      <c r="L205" s="79">
        <v>650000</v>
      </c>
      <c r="M205" s="26" t="s">
        <v>59</v>
      </c>
      <c r="N205" s="28" t="s">
        <v>653</v>
      </c>
      <c r="O205" s="38" t="s">
        <v>62</v>
      </c>
      <c r="P205" s="68" t="s">
        <v>114</v>
      </c>
      <c r="Q205" s="68" t="s">
        <v>171</v>
      </c>
      <c r="R205" s="68" t="s">
        <v>95</v>
      </c>
    </row>
    <row r="206" spans="1:18" s="31" customFormat="1" ht="27" customHeight="1">
      <c r="A206" s="30">
        <v>195</v>
      </c>
      <c r="B206" s="30" t="s">
        <v>343</v>
      </c>
      <c r="C206" s="30" t="s">
        <v>207</v>
      </c>
      <c r="D206" s="30" t="s">
        <v>102</v>
      </c>
      <c r="E206" s="33" t="s">
        <v>110</v>
      </c>
      <c r="F206" s="34" t="s">
        <v>108</v>
      </c>
      <c r="G206" s="30" t="s">
        <v>417</v>
      </c>
      <c r="H206" s="63" t="s">
        <v>470</v>
      </c>
      <c r="I206" s="30">
        <v>1</v>
      </c>
      <c r="J206" s="30">
        <v>14</v>
      </c>
      <c r="K206" s="79">
        <v>650000</v>
      </c>
      <c r="L206" s="79">
        <v>650000</v>
      </c>
      <c r="M206" s="26" t="s">
        <v>59</v>
      </c>
      <c r="N206" s="28" t="s">
        <v>654</v>
      </c>
      <c r="O206" s="37" t="s">
        <v>62</v>
      </c>
      <c r="P206" s="68" t="s">
        <v>114</v>
      </c>
      <c r="Q206" s="68" t="s">
        <v>171</v>
      </c>
      <c r="R206" s="68" t="s">
        <v>95</v>
      </c>
    </row>
    <row r="207" spans="1:18" s="31" customFormat="1" ht="27" customHeight="1">
      <c r="A207" s="30">
        <v>196</v>
      </c>
      <c r="B207" s="30" t="s">
        <v>344</v>
      </c>
      <c r="C207" s="30" t="s">
        <v>214</v>
      </c>
      <c r="D207" s="30" t="s">
        <v>102</v>
      </c>
      <c r="E207" s="33" t="s">
        <v>819</v>
      </c>
      <c r="F207" s="34" t="s">
        <v>820</v>
      </c>
      <c r="G207" s="30" t="s">
        <v>418</v>
      </c>
      <c r="H207" s="63" t="s">
        <v>471</v>
      </c>
      <c r="I207" s="30">
        <v>1</v>
      </c>
      <c r="J207" s="30">
        <v>14</v>
      </c>
      <c r="K207" s="79">
        <v>650000</v>
      </c>
      <c r="L207" s="79">
        <v>650000</v>
      </c>
      <c r="M207" s="26" t="s">
        <v>59</v>
      </c>
      <c r="N207" s="28" t="s">
        <v>655</v>
      </c>
      <c r="O207" s="37" t="s">
        <v>62</v>
      </c>
      <c r="P207" s="68" t="s">
        <v>114</v>
      </c>
      <c r="Q207" s="68" t="s">
        <v>171</v>
      </c>
      <c r="R207" s="68" t="s">
        <v>95</v>
      </c>
    </row>
    <row r="208" spans="1:18" s="31" customFormat="1" ht="27" customHeight="1">
      <c r="A208" s="30">
        <v>197</v>
      </c>
      <c r="B208" s="30" t="s">
        <v>344</v>
      </c>
      <c r="C208" s="30" t="s">
        <v>214</v>
      </c>
      <c r="D208" s="30" t="s">
        <v>102</v>
      </c>
      <c r="E208" s="33" t="s">
        <v>819</v>
      </c>
      <c r="F208" s="34" t="s">
        <v>820</v>
      </c>
      <c r="G208" s="30" t="s">
        <v>418</v>
      </c>
      <c r="H208" s="63" t="s">
        <v>471</v>
      </c>
      <c r="I208" s="30">
        <v>1</v>
      </c>
      <c r="J208" s="30">
        <v>14</v>
      </c>
      <c r="K208" s="79">
        <v>650000</v>
      </c>
      <c r="L208" s="79">
        <v>650000</v>
      </c>
      <c r="M208" s="26" t="s">
        <v>59</v>
      </c>
      <c r="N208" s="28" t="s">
        <v>656</v>
      </c>
      <c r="O208" s="38" t="s">
        <v>62</v>
      </c>
      <c r="P208" s="68" t="s">
        <v>114</v>
      </c>
      <c r="Q208" s="68" t="s">
        <v>171</v>
      </c>
      <c r="R208" s="68" t="s">
        <v>95</v>
      </c>
    </row>
    <row r="209" spans="1:18" s="31" customFormat="1" ht="27" customHeight="1">
      <c r="A209" s="30">
        <v>198</v>
      </c>
      <c r="B209" s="30" t="s">
        <v>345</v>
      </c>
      <c r="C209" s="30" t="s">
        <v>346</v>
      </c>
      <c r="D209" s="30" t="s">
        <v>102</v>
      </c>
      <c r="E209" s="33" t="s">
        <v>28</v>
      </c>
      <c r="F209" s="34" t="s">
        <v>821</v>
      </c>
      <c r="G209" s="30" t="s">
        <v>419</v>
      </c>
      <c r="H209" s="63" t="s">
        <v>441</v>
      </c>
      <c r="I209" s="30">
        <v>1</v>
      </c>
      <c r="J209" s="30">
        <v>6</v>
      </c>
      <c r="K209" s="79">
        <v>400000</v>
      </c>
      <c r="L209" s="79">
        <v>400000</v>
      </c>
      <c r="M209" s="26" t="s">
        <v>58</v>
      </c>
      <c r="N209" s="28" t="s">
        <v>657</v>
      </c>
      <c r="O209" s="38" t="s">
        <v>62</v>
      </c>
      <c r="P209" s="68" t="s">
        <v>114</v>
      </c>
      <c r="Q209" s="68" t="s">
        <v>171</v>
      </c>
      <c r="R209" s="68" t="s">
        <v>95</v>
      </c>
    </row>
    <row r="210" spans="1:18" s="31" customFormat="1" ht="27" customHeight="1">
      <c r="A210" s="30">
        <v>199</v>
      </c>
      <c r="B210" s="30" t="s">
        <v>345</v>
      </c>
      <c r="C210" s="30" t="s">
        <v>346</v>
      </c>
      <c r="D210" s="30" t="s">
        <v>102</v>
      </c>
      <c r="E210" s="33" t="s">
        <v>28</v>
      </c>
      <c r="F210" s="34" t="s">
        <v>821</v>
      </c>
      <c r="G210" s="30" t="s">
        <v>419</v>
      </c>
      <c r="H210" s="30" t="s">
        <v>441</v>
      </c>
      <c r="I210" s="30">
        <v>1</v>
      </c>
      <c r="J210" s="30">
        <v>6</v>
      </c>
      <c r="K210" s="79">
        <v>400000</v>
      </c>
      <c r="L210" s="79">
        <v>400000</v>
      </c>
      <c r="M210" s="26" t="s">
        <v>58</v>
      </c>
      <c r="N210" s="28" t="s">
        <v>658</v>
      </c>
      <c r="O210" s="38" t="s">
        <v>62</v>
      </c>
      <c r="P210" s="68" t="s">
        <v>114</v>
      </c>
      <c r="Q210" s="68" t="s">
        <v>171</v>
      </c>
      <c r="R210" s="68" t="s">
        <v>95</v>
      </c>
    </row>
    <row r="211" spans="1:18" s="31" customFormat="1" ht="27" customHeight="1">
      <c r="A211" s="30">
        <v>200</v>
      </c>
      <c r="B211" s="30" t="s">
        <v>345</v>
      </c>
      <c r="C211" s="30" t="s">
        <v>346</v>
      </c>
      <c r="D211" s="30" t="s">
        <v>102</v>
      </c>
      <c r="E211" s="33" t="s">
        <v>28</v>
      </c>
      <c r="F211" s="34" t="s">
        <v>821</v>
      </c>
      <c r="G211" s="30" t="s">
        <v>419</v>
      </c>
      <c r="H211" s="63" t="s">
        <v>441</v>
      </c>
      <c r="I211" s="30">
        <v>1</v>
      </c>
      <c r="J211" s="30">
        <v>6</v>
      </c>
      <c r="K211" s="79">
        <v>400000</v>
      </c>
      <c r="L211" s="79">
        <v>400000</v>
      </c>
      <c r="M211" s="26" t="s">
        <v>58</v>
      </c>
      <c r="N211" s="28" t="s">
        <v>659</v>
      </c>
      <c r="O211" s="37" t="s">
        <v>62</v>
      </c>
      <c r="P211" s="68" t="s">
        <v>114</v>
      </c>
      <c r="Q211" s="68" t="s">
        <v>171</v>
      </c>
      <c r="R211" s="68" t="s">
        <v>95</v>
      </c>
    </row>
    <row r="212" spans="1:18" s="31" customFormat="1" ht="27" customHeight="1">
      <c r="A212" s="30">
        <v>201</v>
      </c>
      <c r="B212" s="30" t="s">
        <v>345</v>
      </c>
      <c r="C212" s="30" t="s">
        <v>346</v>
      </c>
      <c r="D212" s="30" t="s">
        <v>102</v>
      </c>
      <c r="E212" s="33" t="s">
        <v>28</v>
      </c>
      <c r="F212" s="34" t="s">
        <v>821</v>
      </c>
      <c r="G212" s="30" t="s">
        <v>419</v>
      </c>
      <c r="H212" s="30" t="s">
        <v>441</v>
      </c>
      <c r="I212" s="30">
        <v>1</v>
      </c>
      <c r="J212" s="30">
        <v>6</v>
      </c>
      <c r="K212" s="79">
        <v>400000</v>
      </c>
      <c r="L212" s="79">
        <v>400000</v>
      </c>
      <c r="M212" s="26" t="s">
        <v>58</v>
      </c>
      <c r="N212" s="28" t="s">
        <v>660</v>
      </c>
      <c r="O212" s="37" t="s">
        <v>62</v>
      </c>
      <c r="P212" s="68" t="s">
        <v>114</v>
      </c>
      <c r="Q212" s="68" t="s">
        <v>171</v>
      </c>
      <c r="R212" s="68" t="s">
        <v>95</v>
      </c>
    </row>
    <row r="213" spans="1:18" s="31" customFormat="1" ht="27" customHeight="1">
      <c r="A213" s="30">
        <v>202</v>
      </c>
      <c r="B213" s="30" t="s">
        <v>345</v>
      </c>
      <c r="C213" s="30" t="s">
        <v>346</v>
      </c>
      <c r="D213" s="30" t="s">
        <v>102</v>
      </c>
      <c r="E213" s="33" t="s">
        <v>28</v>
      </c>
      <c r="F213" s="34" t="s">
        <v>821</v>
      </c>
      <c r="G213" s="30" t="s">
        <v>419</v>
      </c>
      <c r="H213" s="30" t="s">
        <v>441</v>
      </c>
      <c r="I213" s="30">
        <v>1</v>
      </c>
      <c r="J213" s="30">
        <v>6</v>
      </c>
      <c r="K213" s="79">
        <v>400000</v>
      </c>
      <c r="L213" s="79">
        <v>400000</v>
      </c>
      <c r="M213" s="26" t="s">
        <v>58</v>
      </c>
      <c r="N213" s="28" t="s">
        <v>661</v>
      </c>
      <c r="O213" s="37" t="s">
        <v>62</v>
      </c>
      <c r="P213" s="68" t="s">
        <v>114</v>
      </c>
      <c r="Q213" s="68" t="s">
        <v>171</v>
      </c>
      <c r="R213" s="68" t="s">
        <v>95</v>
      </c>
    </row>
    <row r="214" spans="1:18" s="31" customFormat="1" ht="27" customHeight="1">
      <c r="A214" s="30">
        <v>203</v>
      </c>
      <c r="B214" s="30" t="s">
        <v>345</v>
      </c>
      <c r="C214" s="30" t="s">
        <v>346</v>
      </c>
      <c r="D214" s="30" t="s">
        <v>102</v>
      </c>
      <c r="E214" s="33" t="s">
        <v>28</v>
      </c>
      <c r="F214" s="34" t="s">
        <v>821</v>
      </c>
      <c r="G214" s="30" t="s">
        <v>419</v>
      </c>
      <c r="H214" s="30" t="s">
        <v>441</v>
      </c>
      <c r="I214" s="30">
        <v>1</v>
      </c>
      <c r="J214" s="30">
        <v>6</v>
      </c>
      <c r="K214" s="79">
        <v>400000</v>
      </c>
      <c r="L214" s="79">
        <v>400000</v>
      </c>
      <c r="M214" s="26" t="s">
        <v>58</v>
      </c>
      <c r="N214" s="28" t="s">
        <v>662</v>
      </c>
      <c r="O214" s="37" t="s">
        <v>62</v>
      </c>
      <c r="P214" s="68" t="s">
        <v>114</v>
      </c>
      <c r="Q214" s="68" t="s">
        <v>171</v>
      </c>
      <c r="R214" s="68" t="s">
        <v>95</v>
      </c>
    </row>
    <row r="215" spans="1:18" s="31" customFormat="1" ht="27" customHeight="1">
      <c r="A215" s="30">
        <v>204</v>
      </c>
      <c r="B215" s="30" t="s">
        <v>347</v>
      </c>
      <c r="C215" s="30" t="s">
        <v>216</v>
      </c>
      <c r="D215" s="30" t="s">
        <v>102</v>
      </c>
      <c r="E215" s="33" t="s">
        <v>822</v>
      </c>
      <c r="F215" s="34" t="s">
        <v>140</v>
      </c>
      <c r="G215" s="30" t="s">
        <v>420</v>
      </c>
      <c r="H215" s="63" t="s">
        <v>441</v>
      </c>
      <c r="I215" s="30">
        <v>1</v>
      </c>
      <c r="J215" s="30">
        <v>14</v>
      </c>
      <c r="K215" s="79">
        <v>650000</v>
      </c>
      <c r="L215" s="79">
        <v>650000</v>
      </c>
      <c r="M215" s="26" t="s">
        <v>59</v>
      </c>
      <c r="N215" s="28" t="s">
        <v>663</v>
      </c>
      <c r="O215" s="38" t="s">
        <v>62</v>
      </c>
      <c r="P215" s="68" t="s">
        <v>114</v>
      </c>
      <c r="Q215" s="68" t="s">
        <v>171</v>
      </c>
      <c r="R215" s="68" t="s">
        <v>95</v>
      </c>
    </row>
    <row r="216" spans="1:18" s="31" customFormat="1" ht="27" customHeight="1">
      <c r="A216" s="30">
        <v>205</v>
      </c>
      <c r="B216" s="30" t="s">
        <v>347</v>
      </c>
      <c r="C216" s="30" t="s">
        <v>216</v>
      </c>
      <c r="D216" s="30" t="s">
        <v>102</v>
      </c>
      <c r="E216" s="33" t="s">
        <v>822</v>
      </c>
      <c r="F216" s="34" t="s">
        <v>140</v>
      </c>
      <c r="G216" s="30" t="s">
        <v>420</v>
      </c>
      <c r="H216" s="63" t="s">
        <v>441</v>
      </c>
      <c r="I216" s="30">
        <v>1</v>
      </c>
      <c r="J216" s="30">
        <v>14</v>
      </c>
      <c r="K216" s="79">
        <v>650000</v>
      </c>
      <c r="L216" s="79">
        <v>650000</v>
      </c>
      <c r="M216" s="26" t="s">
        <v>59</v>
      </c>
      <c r="N216" s="28" t="s">
        <v>664</v>
      </c>
      <c r="O216" s="37" t="s">
        <v>62</v>
      </c>
      <c r="P216" s="68" t="s">
        <v>114</v>
      </c>
      <c r="Q216" s="68" t="s">
        <v>171</v>
      </c>
      <c r="R216" s="68" t="s">
        <v>95</v>
      </c>
    </row>
    <row r="217" spans="1:18" s="31" customFormat="1" ht="27" customHeight="1">
      <c r="A217" s="30">
        <v>206</v>
      </c>
      <c r="B217" s="30" t="s">
        <v>347</v>
      </c>
      <c r="C217" s="30" t="s">
        <v>215</v>
      </c>
      <c r="D217" s="30" t="s">
        <v>102</v>
      </c>
      <c r="E217" s="33" t="s">
        <v>822</v>
      </c>
      <c r="F217" s="34" t="s">
        <v>140</v>
      </c>
      <c r="G217" s="30" t="s">
        <v>420</v>
      </c>
      <c r="H217" s="63" t="s">
        <v>441</v>
      </c>
      <c r="I217" s="30">
        <v>1</v>
      </c>
      <c r="J217" s="30">
        <v>14</v>
      </c>
      <c r="K217" s="79">
        <v>650000</v>
      </c>
      <c r="L217" s="79">
        <v>650000</v>
      </c>
      <c r="M217" s="26" t="s">
        <v>59</v>
      </c>
      <c r="N217" s="28" t="s">
        <v>665</v>
      </c>
      <c r="O217" s="37" t="s">
        <v>62</v>
      </c>
      <c r="P217" s="68" t="s">
        <v>114</v>
      </c>
      <c r="Q217" s="68" t="s">
        <v>171</v>
      </c>
      <c r="R217" s="68" t="s">
        <v>95</v>
      </c>
    </row>
    <row r="218" spans="1:18" s="31" customFormat="1" ht="27" customHeight="1">
      <c r="A218" s="30">
        <v>207</v>
      </c>
      <c r="B218" s="30" t="s">
        <v>347</v>
      </c>
      <c r="C218" s="30" t="s">
        <v>216</v>
      </c>
      <c r="D218" s="30" t="s">
        <v>102</v>
      </c>
      <c r="E218" s="33" t="s">
        <v>822</v>
      </c>
      <c r="F218" s="34" t="s">
        <v>140</v>
      </c>
      <c r="G218" s="30" t="s">
        <v>420</v>
      </c>
      <c r="H218" s="63" t="s">
        <v>441</v>
      </c>
      <c r="I218" s="30">
        <v>1</v>
      </c>
      <c r="J218" s="30">
        <v>14</v>
      </c>
      <c r="K218" s="79">
        <v>650000</v>
      </c>
      <c r="L218" s="79">
        <v>650000</v>
      </c>
      <c r="M218" s="26" t="s">
        <v>59</v>
      </c>
      <c r="N218" s="28" t="s">
        <v>666</v>
      </c>
      <c r="O218" s="38" t="s">
        <v>62</v>
      </c>
      <c r="P218" s="68" t="s">
        <v>114</v>
      </c>
      <c r="Q218" s="68" t="s">
        <v>171</v>
      </c>
      <c r="R218" s="68" t="s">
        <v>95</v>
      </c>
    </row>
    <row r="219" spans="1:18" s="31" customFormat="1" ht="27" customHeight="1">
      <c r="A219" s="30">
        <v>208</v>
      </c>
      <c r="B219" s="30" t="s">
        <v>347</v>
      </c>
      <c r="C219" s="30" t="s">
        <v>214</v>
      </c>
      <c r="D219" s="30" t="s">
        <v>102</v>
      </c>
      <c r="E219" s="33" t="s">
        <v>822</v>
      </c>
      <c r="F219" s="34" t="s">
        <v>140</v>
      </c>
      <c r="G219" s="68" t="s">
        <v>420</v>
      </c>
      <c r="H219" s="64" t="s">
        <v>441</v>
      </c>
      <c r="I219" s="30">
        <v>1</v>
      </c>
      <c r="J219" s="30">
        <v>14</v>
      </c>
      <c r="K219" s="79">
        <v>650000</v>
      </c>
      <c r="L219" s="79">
        <v>650000</v>
      </c>
      <c r="M219" s="26" t="s">
        <v>59</v>
      </c>
      <c r="N219" s="28" t="s">
        <v>667</v>
      </c>
      <c r="O219" s="38" t="s">
        <v>62</v>
      </c>
      <c r="P219" s="68" t="s">
        <v>114</v>
      </c>
      <c r="Q219" s="68" t="s">
        <v>171</v>
      </c>
      <c r="R219" s="68" t="s">
        <v>95</v>
      </c>
    </row>
    <row r="220" spans="1:18" s="31" customFormat="1" ht="27" customHeight="1">
      <c r="A220" s="30">
        <v>209</v>
      </c>
      <c r="B220" s="30" t="s">
        <v>348</v>
      </c>
      <c r="C220" s="30" t="s">
        <v>214</v>
      </c>
      <c r="D220" s="30" t="s">
        <v>102</v>
      </c>
      <c r="E220" s="33" t="s">
        <v>823</v>
      </c>
      <c r="F220" s="34" t="s">
        <v>786</v>
      </c>
      <c r="G220" s="30" t="s">
        <v>403</v>
      </c>
      <c r="H220" s="63" t="s">
        <v>440</v>
      </c>
      <c r="I220" s="30">
        <v>1</v>
      </c>
      <c r="J220" s="30">
        <v>6</v>
      </c>
      <c r="K220" s="79">
        <v>400000</v>
      </c>
      <c r="L220" s="79">
        <v>400000</v>
      </c>
      <c r="M220" s="26" t="s">
        <v>58</v>
      </c>
      <c r="N220" s="28" t="s">
        <v>668</v>
      </c>
      <c r="O220" s="38" t="s">
        <v>62</v>
      </c>
      <c r="P220" s="68" t="s">
        <v>114</v>
      </c>
      <c r="Q220" s="68" t="s">
        <v>171</v>
      </c>
      <c r="R220" s="68" t="s">
        <v>95</v>
      </c>
    </row>
    <row r="221" spans="1:18" s="31" customFormat="1" ht="27" customHeight="1">
      <c r="A221" s="30">
        <v>210</v>
      </c>
      <c r="B221" s="30" t="s">
        <v>348</v>
      </c>
      <c r="C221" s="30" t="s">
        <v>215</v>
      </c>
      <c r="D221" s="30" t="s">
        <v>102</v>
      </c>
      <c r="E221" s="33" t="s">
        <v>823</v>
      </c>
      <c r="F221" s="34" t="s">
        <v>786</v>
      </c>
      <c r="G221" s="30" t="s">
        <v>403</v>
      </c>
      <c r="H221" s="30" t="s">
        <v>440</v>
      </c>
      <c r="I221" s="30">
        <v>1</v>
      </c>
      <c r="J221" s="30">
        <v>6</v>
      </c>
      <c r="K221" s="79">
        <v>400000</v>
      </c>
      <c r="L221" s="79">
        <v>400000</v>
      </c>
      <c r="M221" s="26" t="s">
        <v>58</v>
      </c>
      <c r="N221" s="28" t="s">
        <v>669</v>
      </c>
      <c r="O221" s="38" t="s">
        <v>62</v>
      </c>
      <c r="P221" s="68" t="s">
        <v>114</v>
      </c>
      <c r="Q221" s="68" t="s">
        <v>171</v>
      </c>
      <c r="R221" s="68" t="s">
        <v>95</v>
      </c>
    </row>
    <row r="222" spans="1:18" s="31" customFormat="1" ht="27" customHeight="1">
      <c r="A222" s="30">
        <v>211</v>
      </c>
      <c r="B222" s="30" t="s">
        <v>36</v>
      </c>
      <c r="C222" s="30" t="s">
        <v>212</v>
      </c>
      <c r="D222" s="30" t="s">
        <v>102</v>
      </c>
      <c r="E222" s="33" t="s">
        <v>52</v>
      </c>
      <c r="F222" s="34" t="s">
        <v>53</v>
      </c>
      <c r="G222" s="30" t="s">
        <v>421</v>
      </c>
      <c r="H222" s="63" t="s">
        <v>442</v>
      </c>
      <c r="I222" s="30">
        <v>1</v>
      </c>
      <c r="J222" s="30">
        <v>20</v>
      </c>
      <c r="K222" s="79">
        <v>1050000</v>
      </c>
      <c r="L222" s="79">
        <v>1050000</v>
      </c>
      <c r="M222" s="26" t="s">
        <v>255</v>
      </c>
      <c r="N222" s="28" t="s">
        <v>662</v>
      </c>
      <c r="O222" s="37" t="s">
        <v>62</v>
      </c>
      <c r="P222" s="68" t="s">
        <v>118</v>
      </c>
      <c r="Q222" s="68" t="s">
        <v>183</v>
      </c>
      <c r="R222" s="68" t="s">
        <v>95</v>
      </c>
    </row>
    <row r="223" spans="1:18" s="31" customFormat="1" ht="27" customHeight="1">
      <c r="A223" s="30">
        <v>212</v>
      </c>
      <c r="B223" s="30" t="s">
        <v>36</v>
      </c>
      <c r="C223" s="30" t="s">
        <v>212</v>
      </c>
      <c r="D223" s="30" t="s">
        <v>102</v>
      </c>
      <c r="E223" s="33" t="s">
        <v>52</v>
      </c>
      <c r="F223" s="34" t="s">
        <v>53</v>
      </c>
      <c r="G223" s="30" t="s">
        <v>421</v>
      </c>
      <c r="H223" s="30" t="s">
        <v>442</v>
      </c>
      <c r="I223" s="30">
        <v>1</v>
      </c>
      <c r="J223" s="30">
        <v>20</v>
      </c>
      <c r="K223" s="79">
        <v>1050000</v>
      </c>
      <c r="L223" s="79">
        <v>1050000</v>
      </c>
      <c r="M223" s="26" t="s">
        <v>255</v>
      </c>
      <c r="N223" s="28" t="s">
        <v>670</v>
      </c>
      <c r="O223" s="37" t="s">
        <v>62</v>
      </c>
      <c r="P223" s="68" t="s">
        <v>118</v>
      </c>
      <c r="Q223" s="68" t="s">
        <v>183</v>
      </c>
      <c r="R223" s="68" t="s">
        <v>95</v>
      </c>
    </row>
    <row r="224" spans="1:18" s="31" customFormat="1" ht="27" customHeight="1">
      <c r="A224" s="30">
        <v>213</v>
      </c>
      <c r="B224" s="30" t="s">
        <v>36</v>
      </c>
      <c r="C224" s="30" t="s">
        <v>216</v>
      </c>
      <c r="D224" s="30" t="s">
        <v>102</v>
      </c>
      <c r="E224" s="33" t="s">
        <v>52</v>
      </c>
      <c r="F224" s="34" t="s">
        <v>53</v>
      </c>
      <c r="G224" s="30" t="s">
        <v>421</v>
      </c>
      <c r="H224" s="30" t="s">
        <v>442</v>
      </c>
      <c r="I224" s="30">
        <v>1</v>
      </c>
      <c r="J224" s="30">
        <v>20</v>
      </c>
      <c r="K224" s="79">
        <v>1050000</v>
      </c>
      <c r="L224" s="79">
        <v>1050000</v>
      </c>
      <c r="M224" s="26" t="s">
        <v>255</v>
      </c>
      <c r="N224" s="28" t="s">
        <v>671</v>
      </c>
      <c r="O224" s="37" t="s">
        <v>62</v>
      </c>
      <c r="P224" s="68" t="s">
        <v>118</v>
      </c>
      <c r="Q224" s="68" t="s">
        <v>183</v>
      </c>
      <c r="R224" s="68" t="s">
        <v>95</v>
      </c>
    </row>
    <row r="225" spans="1:18" s="31" customFormat="1" ht="27" customHeight="1">
      <c r="A225" s="30">
        <v>214</v>
      </c>
      <c r="B225" s="30" t="s">
        <v>36</v>
      </c>
      <c r="C225" s="30" t="s">
        <v>216</v>
      </c>
      <c r="D225" s="30" t="s">
        <v>102</v>
      </c>
      <c r="E225" s="33" t="s">
        <v>52</v>
      </c>
      <c r="F225" s="34" t="s">
        <v>53</v>
      </c>
      <c r="G225" s="30" t="s">
        <v>421</v>
      </c>
      <c r="H225" s="30" t="s">
        <v>442</v>
      </c>
      <c r="I225" s="30">
        <v>1</v>
      </c>
      <c r="J225" s="30">
        <v>20</v>
      </c>
      <c r="K225" s="79">
        <v>1050000</v>
      </c>
      <c r="L225" s="79">
        <v>1050000</v>
      </c>
      <c r="M225" s="26" t="s">
        <v>255</v>
      </c>
      <c r="N225" s="28" t="s">
        <v>672</v>
      </c>
      <c r="O225" s="37" t="s">
        <v>62</v>
      </c>
      <c r="P225" s="68" t="s">
        <v>118</v>
      </c>
      <c r="Q225" s="68" t="s">
        <v>183</v>
      </c>
      <c r="R225" s="68" t="s">
        <v>95</v>
      </c>
    </row>
    <row r="226" spans="1:18" s="31" customFormat="1" ht="27" customHeight="1">
      <c r="A226" s="30">
        <v>215</v>
      </c>
      <c r="B226" s="30" t="s">
        <v>137</v>
      </c>
      <c r="C226" s="30" t="s">
        <v>215</v>
      </c>
      <c r="D226" s="30" t="s">
        <v>102</v>
      </c>
      <c r="E226" s="33" t="s">
        <v>29</v>
      </c>
      <c r="F226" s="34" t="s">
        <v>154</v>
      </c>
      <c r="G226" s="30" t="s">
        <v>422</v>
      </c>
      <c r="H226" s="63" t="s">
        <v>442</v>
      </c>
      <c r="I226" s="30">
        <v>1</v>
      </c>
      <c r="J226" s="30">
        <v>6</v>
      </c>
      <c r="K226" s="79">
        <v>400000</v>
      </c>
      <c r="L226" s="79">
        <v>400000</v>
      </c>
      <c r="M226" s="26" t="s">
        <v>58</v>
      </c>
      <c r="N226" s="28" t="s">
        <v>673</v>
      </c>
      <c r="O226" s="38" t="s">
        <v>62</v>
      </c>
      <c r="P226" s="68" t="s">
        <v>118</v>
      </c>
      <c r="Q226" s="68" t="s">
        <v>183</v>
      </c>
      <c r="R226" s="68" t="s">
        <v>95</v>
      </c>
    </row>
    <row r="227" spans="1:18" s="31" customFormat="1" ht="27" customHeight="1">
      <c r="A227" s="30">
        <v>216</v>
      </c>
      <c r="B227" s="30" t="s">
        <v>137</v>
      </c>
      <c r="C227" s="30" t="s">
        <v>212</v>
      </c>
      <c r="D227" s="30" t="s">
        <v>102</v>
      </c>
      <c r="E227" s="33" t="s">
        <v>29</v>
      </c>
      <c r="F227" s="34" t="s">
        <v>154</v>
      </c>
      <c r="G227" s="30" t="s">
        <v>422</v>
      </c>
      <c r="H227" s="63" t="s">
        <v>442</v>
      </c>
      <c r="I227" s="30">
        <v>1</v>
      </c>
      <c r="J227" s="30">
        <v>20</v>
      </c>
      <c r="K227" s="79">
        <v>1050000</v>
      </c>
      <c r="L227" s="79">
        <v>1050000</v>
      </c>
      <c r="M227" s="26" t="s">
        <v>255</v>
      </c>
      <c r="N227" s="28" t="s">
        <v>674</v>
      </c>
      <c r="O227" s="37" t="s">
        <v>62</v>
      </c>
      <c r="P227" s="68" t="s">
        <v>118</v>
      </c>
      <c r="Q227" s="68" t="s">
        <v>183</v>
      </c>
      <c r="R227" s="68" t="s">
        <v>95</v>
      </c>
    </row>
    <row r="228" spans="1:18" s="31" customFormat="1" ht="27" customHeight="1">
      <c r="A228" s="30">
        <v>217</v>
      </c>
      <c r="B228" s="30" t="s">
        <v>137</v>
      </c>
      <c r="C228" s="30" t="s">
        <v>212</v>
      </c>
      <c r="D228" s="30" t="s">
        <v>102</v>
      </c>
      <c r="E228" s="33" t="s">
        <v>29</v>
      </c>
      <c r="F228" s="34" t="s">
        <v>154</v>
      </c>
      <c r="G228" s="30" t="s">
        <v>422</v>
      </c>
      <c r="H228" s="63" t="s">
        <v>442</v>
      </c>
      <c r="I228" s="30">
        <v>1</v>
      </c>
      <c r="J228" s="30">
        <v>20</v>
      </c>
      <c r="K228" s="79">
        <v>1050000</v>
      </c>
      <c r="L228" s="79">
        <v>1050000</v>
      </c>
      <c r="M228" s="26" t="s">
        <v>255</v>
      </c>
      <c r="N228" s="28" t="s">
        <v>675</v>
      </c>
      <c r="O228" s="37" t="s">
        <v>62</v>
      </c>
      <c r="P228" s="68" t="s">
        <v>118</v>
      </c>
      <c r="Q228" s="68" t="s">
        <v>183</v>
      </c>
      <c r="R228" s="68" t="s">
        <v>95</v>
      </c>
    </row>
    <row r="229" spans="1:18" s="31" customFormat="1" ht="27" customHeight="1">
      <c r="A229" s="30">
        <v>218</v>
      </c>
      <c r="B229" s="30" t="s">
        <v>137</v>
      </c>
      <c r="C229" s="30" t="s">
        <v>212</v>
      </c>
      <c r="D229" s="30" t="s">
        <v>102</v>
      </c>
      <c r="E229" s="33" t="s">
        <v>29</v>
      </c>
      <c r="F229" s="34" t="s">
        <v>154</v>
      </c>
      <c r="G229" s="30" t="s">
        <v>422</v>
      </c>
      <c r="H229" s="63" t="s">
        <v>442</v>
      </c>
      <c r="I229" s="30">
        <v>1</v>
      </c>
      <c r="J229" s="30">
        <v>20</v>
      </c>
      <c r="K229" s="79">
        <v>1050000</v>
      </c>
      <c r="L229" s="79">
        <v>1050000</v>
      </c>
      <c r="M229" s="26" t="s">
        <v>255</v>
      </c>
      <c r="N229" s="28" t="s">
        <v>676</v>
      </c>
      <c r="O229" s="38" t="s">
        <v>62</v>
      </c>
      <c r="P229" s="68" t="s">
        <v>118</v>
      </c>
      <c r="Q229" s="68" t="s">
        <v>183</v>
      </c>
      <c r="R229" s="68" t="s">
        <v>95</v>
      </c>
    </row>
    <row r="230" spans="1:18" s="31" customFormat="1" ht="27" customHeight="1">
      <c r="A230" s="30">
        <v>219</v>
      </c>
      <c r="B230" s="30" t="s">
        <v>123</v>
      </c>
      <c r="C230" s="30" t="s">
        <v>214</v>
      </c>
      <c r="D230" s="30" t="s">
        <v>102</v>
      </c>
      <c r="E230" s="33" t="s">
        <v>126</v>
      </c>
      <c r="F230" s="34" t="s">
        <v>83</v>
      </c>
      <c r="G230" s="30" t="s">
        <v>423</v>
      </c>
      <c r="H230" s="63" t="s">
        <v>440</v>
      </c>
      <c r="I230" s="30">
        <v>1</v>
      </c>
      <c r="J230" s="30">
        <v>14</v>
      </c>
      <c r="K230" s="79">
        <v>650000</v>
      </c>
      <c r="L230" s="79">
        <v>650000</v>
      </c>
      <c r="M230" s="26" t="s">
        <v>59</v>
      </c>
      <c r="N230" s="28" t="s">
        <v>677</v>
      </c>
      <c r="O230" s="38" t="s">
        <v>62</v>
      </c>
      <c r="P230" s="68" t="s">
        <v>121</v>
      </c>
      <c r="Q230" s="68" t="s">
        <v>184</v>
      </c>
      <c r="R230" s="68" t="s">
        <v>95</v>
      </c>
    </row>
    <row r="231" spans="1:18" s="31" customFormat="1" ht="27" customHeight="1">
      <c r="A231" s="30">
        <v>220</v>
      </c>
      <c r="B231" s="30" t="s">
        <v>123</v>
      </c>
      <c r="C231" s="30" t="s">
        <v>215</v>
      </c>
      <c r="D231" s="30" t="s">
        <v>102</v>
      </c>
      <c r="E231" s="33" t="s">
        <v>126</v>
      </c>
      <c r="F231" s="34" t="s">
        <v>83</v>
      </c>
      <c r="G231" s="30" t="s">
        <v>423</v>
      </c>
      <c r="H231" s="63" t="s">
        <v>440</v>
      </c>
      <c r="I231" s="30">
        <v>1</v>
      </c>
      <c r="J231" s="30">
        <v>14</v>
      </c>
      <c r="K231" s="79">
        <v>650000</v>
      </c>
      <c r="L231" s="79">
        <v>650000</v>
      </c>
      <c r="M231" s="26" t="s">
        <v>59</v>
      </c>
      <c r="N231" s="28" t="s">
        <v>678</v>
      </c>
      <c r="O231" s="38" t="s">
        <v>62</v>
      </c>
      <c r="P231" s="68" t="s">
        <v>121</v>
      </c>
      <c r="Q231" s="68" t="s">
        <v>184</v>
      </c>
      <c r="R231" s="68" t="s">
        <v>95</v>
      </c>
    </row>
    <row r="232" spans="1:18" s="31" customFormat="1" ht="27" customHeight="1">
      <c r="A232" s="30">
        <v>221</v>
      </c>
      <c r="B232" s="30" t="s">
        <v>123</v>
      </c>
      <c r="C232" s="30" t="s">
        <v>214</v>
      </c>
      <c r="D232" s="30" t="s">
        <v>102</v>
      </c>
      <c r="E232" s="33" t="s">
        <v>126</v>
      </c>
      <c r="F232" s="34" t="s">
        <v>83</v>
      </c>
      <c r="G232" s="30" t="s">
        <v>423</v>
      </c>
      <c r="H232" s="63" t="s">
        <v>440</v>
      </c>
      <c r="I232" s="30">
        <v>1</v>
      </c>
      <c r="J232" s="30">
        <v>14</v>
      </c>
      <c r="K232" s="79">
        <v>650000</v>
      </c>
      <c r="L232" s="79">
        <v>650000</v>
      </c>
      <c r="M232" s="26" t="s">
        <v>59</v>
      </c>
      <c r="N232" s="28" t="s">
        <v>679</v>
      </c>
      <c r="O232" s="38" t="s">
        <v>62</v>
      </c>
      <c r="P232" s="68" t="s">
        <v>121</v>
      </c>
      <c r="Q232" s="68" t="s">
        <v>184</v>
      </c>
      <c r="R232" s="68" t="s">
        <v>95</v>
      </c>
    </row>
    <row r="233" spans="1:18" s="31" customFormat="1" ht="27" customHeight="1">
      <c r="A233" s="30">
        <v>222</v>
      </c>
      <c r="B233" s="30" t="s">
        <v>123</v>
      </c>
      <c r="C233" s="30" t="s">
        <v>214</v>
      </c>
      <c r="D233" s="30" t="s">
        <v>102</v>
      </c>
      <c r="E233" s="33" t="s">
        <v>126</v>
      </c>
      <c r="F233" s="34" t="s">
        <v>83</v>
      </c>
      <c r="G233" s="30" t="s">
        <v>423</v>
      </c>
      <c r="H233" s="63" t="s">
        <v>440</v>
      </c>
      <c r="I233" s="30">
        <v>1</v>
      </c>
      <c r="J233" s="30">
        <v>6</v>
      </c>
      <c r="K233" s="79">
        <v>400000</v>
      </c>
      <c r="L233" s="79">
        <v>400000</v>
      </c>
      <c r="M233" s="26" t="s">
        <v>58</v>
      </c>
      <c r="N233" s="28" t="s">
        <v>680</v>
      </c>
      <c r="O233" s="38" t="s">
        <v>62</v>
      </c>
      <c r="P233" s="68" t="s">
        <v>121</v>
      </c>
      <c r="Q233" s="68" t="s">
        <v>184</v>
      </c>
      <c r="R233" s="68" t="s">
        <v>95</v>
      </c>
    </row>
    <row r="234" spans="1:18" s="31" customFormat="1" ht="27" customHeight="1">
      <c r="A234" s="30">
        <v>223</v>
      </c>
      <c r="B234" s="30" t="s">
        <v>123</v>
      </c>
      <c r="C234" s="30" t="s">
        <v>212</v>
      </c>
      <c r="D234" s="30" t="s">
        <v>102</v>
      </c>
      <c r="E234" s="33" t="s">
        <v>126</v>
      </c>
      <c r="F234" s="34" t="s">
        <v>83</v>
      </c>
      <c r="G234" s="30" t="s">
        <v>423</v>
      </c>
      <c r="H234" s="63" t="s">
        <v>440</v>
      </c>
      <c r="I234" s="30">
        <v>1</v>
      </c>
      <c r="J234" s="30">
        <v>6</v>
      </c>
      <c r="K234" s="79">
        <v>400000</v>
      </c>
      <c r="L234" s="79">
        <v>400000</v>
      </c>
      <c r="M234" s="26" t="s">
        <v>58</v>
      </c>
      <c r="N234" s="28" t="s">
        <v>681</v>
      </c>
      <c r="O234" s="38" t="s">
        <v>62</v>
      </c>
      <c r="P234" s="68" t="s">
        <v>121</v>
      </c>
      <c r="Q234" s="68" t="s">
        <v>184</v>
      </c>
      <c r="R234" s="68" t="s">
        <v>95</v>
      </c>
    </row>
    <row r="235" spans="1:18" s="31" customFormat="1" ht="27" customHeight="1">
      <c r="A235" s="30">
        <v>224</v>
      </c>
      <c r="B235" s="30" t="s">
        <v>123</v>
      </c>
      <c r="C235" s="30" t="s">
        <v>212</v>
      </c>
      <c r="D235" s="30" t="s">
        <v>102</v>
      </c>
      <c r="E235" s="33" t="s">
        <v>126</v>
      </c>
      <c r="F235" s="34" t="s">
        <v>83</v>
      </c>
      <c r="G235" s="30" t="s">
        <v>423</v>
      </c>
      <c r="H235" s="63" t="s">
        <v>440</v>
      </c>
      <c r="I235" s="30">
        <v>1</v>
      </c>
      <c r="J235" s="30">
        <v>6</v>
      </c>
      <c r="K235" s="79">
        <v>400000</v>
      </c>
      <c r="L235" s="79">
        <v>400000</v>
      </c>
      <c r="M235" s="26" t="s">
        <v>58</v>
      </c>
      <c r="N235" s="28" t="s">
        <v>682</v>
      </c>
      <c r="O235" s="37" t="s">
        <v>62</v>
      </c>
      <c r="P235" s="68" t="s">
        <v>121</v>
      </c>
      <c r="Q235" s="68" t="s">
        <v>184</v>
      </c>
      <c r="R235" s="68" t="s">
        <v>95</v>
      </c>
    </row>
    <row r="236" spans="1:18" s="31" customFormat="1" ht="27" customHeight="1">
      <c r="A236" s="30">
        <v>225</v>
      </c>
      <c r="B236" s="30" t="s">
        <v>349</v>
      </c>
      <c r="C236" s="30" t="s">
        <v>214</v>
      </c>
      <c r="D236" s="30" t="s">
        <v>102</v>
      </c>
      <c r="E236" s="33" t="s">
        <v>824</v>
      </c>
      <c r="F236" s="34" t="s">
        <v>233</v>
      </c>
      <c r="G236" s="30" t="s">
        <v>424</v>
      </c>
      <c r="H236" s="63" t="s">
        <v>441</v>
      </c>
      <c r="I236" s="30">
        <v>1</v>
      </c>
      <c r="J236" s="30">
        <v>14</v>
      </c>
      <c r="K236" s="79">
        <v>650000</v>
      </c>
      <c r="L236" s="79">
        <v>650000</v>
      </c>
      <c r="M236" s="26" t="s">
        <v>59</v>
      </c>
      <c r="N236" s="28" t="s">
        <v>683</v>
      </c>
      <c r="O236" s="38" t="s">
        <v>62</v>
      </c>
      <c r="P236" s="68" t="s">
        <v>121</v>
      </c>
      <c r="Q236" s="68" t="s">
        <v>184</v>
      </c>
      <c r="R236" s="68" t="s">
        <v>95</v>
      </c>
    </row>
    <row r="237" spans="1:18" s="31" customFormat="1" ht="27" customHeight="1">
      <c r="A237" s="30">
        <v>226</v>
      </c>
      <c r="B237" s="30" t="s">
        <v>349</v>
      </c>
      <c r="C237" s="30" t="s">
        <v>214</v>
      </c>
      <c r="D237" s="30" t="s">
        <v>102</v>
      </c>
      <c r="E237" s="33" t="s">
        <v>824</v>
      </c>
      <c r="F237" s="34" t="s">
        <v>233</v>
      </c>
      <c r="G237" s="30" t="s">
        <v>424</v>
      </c>
      <c r="H237" s="63" t="s">
        <v>441</v>
      </c>
      <c r="I237" s="30">
        <v>1</v>
      </c>
      <c r="J237" s="30">
        <v>14</v>
      </c>
      <c r="K237" s="79">
        <v>650000</v>
      </c>
      <c r="L237" s="79">
        <v>650000</v>
      </c>
      <c r="M237" s="26" t="s">
        <v>59</v>
      </c>
      <c r="N237" s="28" t="s">
        <v>684</v>
      </c>
      <c r="O237" s="38" t="s">
        <v>62</v>
      </c>
      <c r="P237" s="68" t="s">
        <v>121</v>
      </c>
      <c r="Q237" s="68" t="s">
        <v>184</v>
      </c>
      <c r="R237" s="68" t="s">
        <v>95</v>
      </c>
    </row>
    <row r="238" spans="1:18" s="31" customFormat="1" ht="27" customHeight="1">
      <c r="A238" s="30">
        <v>227</v>
      </c>
      <c r="B238" s="30" t="s">
        <v>201</v>
      </c>
      <c r="C238" s="30" t="s">
        <v>212</v>
      </c>
      <c r="D238" s="30" t="s">
        <v>102</v>
      </c>
      <c r="E238" s="33" t="s">
        <v>240</v>
      </c>
      <c r="F238" s="34" t="s">
        <v>231</v>
      </c>
      <c r="G238" s="30" t="s">
        <v>425</v>
      </c>
      <c r="H238" s="63" t="s">
        <v>465</v>
      </c>
      <c r="I238" s="30">
        <v>1</v>
      </c>
      <c r="J238" s="30">
        <v>6</v>
      </c>
      <c r="K238" s="79">
        <v>400000</v>
      </c>
      <c r="L238" s="79">
        <v>400000</v>
      </c>
      <c r="M238" s="26" t="s">
        <v>58</v>
      </c>
      <c r="N238" s="28" t="s">
        <v>685</v>
      </c>
      <c r="O238" s="38" t="s">
        <v>62</v>
      </c>
      <c r="P238" s="68" t="s">
        <v>167</v>
      </c>
      <c r="Q238" s="68" t="s">
        <v>185</v>
      </c>
      <c r="R238" s="68" t="s">
        <v>95</v>
      </c>
    </row>
    <row r="239" spans="1:18" s="31" customFormat="1" ht="27" customHeight="1">
      <c r="A239" s="30">
        <v>228</v>
      </c>
      <c r="B239" s="30" t="s">
        <v>201</v>
      </c>
      <c r="C239" s="30" t="s">
        <v>216</v>
      </c>
      <c r="D239" s="30" t="s">
        <v>102</v>
      </c>
      <c r="E239" s="33" t="s">
        <v>240</v>
      </c>
      <c r="F239" s="34" t="s">
        <v>231</v>
      </c>
      <c r="G239" s="30" t="s">
        <v>425</v>
      </c>
      <c r="H239" s="63" t="s">
        <v>465</v>
      </c>
      <c r="I239" s="30">
        <v>1</v>
      </c>
      <c r="J239" s="30">
        <v>6</v>
      </c>
      <c r="K239" s="79">
        <v>400000</v>
      </c>
      <c r="L239" s="79">
        <v>400000</v>
      </c>
      <c r="M239" s="26" t="s">
        <v>58</v>
      </c>
      <c r="N239" s="28" t="s">
        <v>686</v>
      </c>
      <c r="O239" s="37" t="s">
        <v>62</v>
      </c>
      <c r="P239" s="68" t="s">
        <v>167</v>
      </c>
      <c r="Q239" s="68" t="s">
        <v>185</v>
      </c>
      <c r="R239" s="68" t="s">
        <v>95</v>
      </c>
    </row>
    <row r="240" spans="1:18" s="31" customFormat="1" ht="27" customHeight="1">
      <c r="A240" s="30">
        <v>229</v>
      </c>
      <c r="B240" s="30" t="s">
        <v>201</v>
      </c>
      <c r="C240" s="30" t="s">
        <v>212</v>
      </c>
      <c r="D240" s="30" t="s">
        <v>102</v>
      </c>
      <c r="E240" s="33" t="s">
        <v>240</v>
      </c>
      <c r="F240" s="34" t="s">
        <v>231</v>
      </c>
      <c r="G240" s="30" t="s">
        <v>425</v>
      </c>
      <c r="H240" s="63" t="s">
        <v>465</v>
      </c>
      <c r="I240" s="30">
        <v>1</v>
      </c>
      <c r="J240" s="30">
        <v>6</v>
      </c>
      <c r="K240" s="79">
        <v>400000</v>
      </c>
      <c r="L240" s="79">
        <v>400000</v>
      </c>
      <c r="M240" s="26" t="s">
        <v>58</v>
      </c>
      <c r="N240" s="28" t="s">
        <v>687</v>
      </c>
      <c r="O240" s="37" t="s">
        <v>62</v>
      </c>
      <c r="P240" s="68" t="s">
        <v>167</v>
      </c>
      <c r="Q240" s="68" t="s">
        <v>185</v>
      </c>
      <c r="R240" s="68" t="s">
        <v>95</v>
      </c>
    </row>
    <row r="241" spans="1:18" s="31" customFormat="1" ht="27" customHeight="1">
      <c r="A241" s="30">
        <v>230</v>
      </c>
      <c r="B241" s="30" t="s">
        <v>202</v>
      </c>
      <c r="C241" s="30" t="s">
        <v>216</v>
      </c>
      <c r="D241" s="30" t="s">
        <v>102</v>
      </c>
      <c r="E241" s="33" t="s">
        <v>241</v>
      </c>
      <c r="F241" s="34" t="s">
        <v>242</v>
      </c>
      <c r="G241" s="30" t="s">
        <v>426</v>
      </c>
      <c r="H241" s="63" t="s">
        <v>465</v>
      </c>
      <c r="I241" s="30">
        <v>1</v>
      </c>
      <c r="J241" s="30">
        <v>14</v>
      </c>
      <c r="K241" s="79">
        <v>650000</v>
      </c>
      <c r="L241" s="79">
        <v>650000</v>
      </c>
      <c r="M241" s="26" t="s">
        <v>59</v>
      </c>
      <c r="N241" s="28" t="s">
        <v>688</v>
      </c>
      <c r="O241" s="37" t="s">
        <v>62</v>
      </c>
      <c r="P241" s="68" t="s">
        <v>167</v>
      </c>
      <c r="Q241" s="68" t="s">
        <v>185</v>
      </c>
      <c r="R241" s="68" t="s">
        <v>95</v>
      </c>
    </row>
    <row r="242" spans="1:18" s="31" customFormat="1" ht="27" customHeight="1">
      <c r="A242" s="30">
        <v>231</v>
      </c>
      <c r="B242" s="30" t="s">
        <v>350</v>
      </c>
      <c r="C242" s="30" t="s">
        <v>215</v>
      </c>
      <c r="D242" s="30" t="s">
        <v>102</v>
      </c>
      <c r="E242" s="33" t="s">
        <v>753</v>
      </c>
      <c r="F242" s="34" t="s">
        <v>84</v>
      </c>
      <c r="G242" s="30" t="s">
        <v>427</v>
      </c>
      <c r="H242" s="63" t="s">
        <v>442</v>
      </c>
      <c r="I242" s="30">
        <v>1</v>
      </c>
      <c r="J242" s="30">
        <v>14</v>
      </c>
      <c r="K242" s="79">
        <v>650000</v>
      </c>
      <c r="L242" s="79">
        <v>650000</v>
      </c>
      <c r="M242" s="26" t="s">
        <v>59</v>
      </c>
      <c r="N242" s="28" t="s">
        <v>689</v>
      </c>
      <c r="O242" s="38" t="s">
        <v>62</v>
      </c>
      <c r="P242" s="68" t="s">
        <v>167</v>
      </c>
      <c r="Q242" s="68" t="s">
        <v>185</v>
      </c>
      <c r="R242" s="68" t="s">
        <v>95</v>
      </c>
    </row>
    <row r="243" spans="1:18" s="31" customFormat="1" ht="27" customHeight="1">
      <c r="A243" s="30">
        <v>232</v>
      </c>
      <c r="B243" s="30" t="s">
        <v>350</v>
      </c>
      <c r="C243" s="30" t="s">
        <v>216</v>
      </c>
      <c r="D243" s="30" t="s">
        <v>102</v>
      </c>
      <c r="E243" s="33" t="s">
        <v>753</v>
      </c>
      <c r="F243" s="34" t="s">
        <v>84</v>
      </c>
      <c r="G243" s="30" t="s">
        <v>427</v>
      </c>
      <c r="H243" s="63" t="s">
        <v>442</v>
      </c>
      <c r="I243" s="30">
        <v>1</v>
      </c>
      <c r="J243" s="30">
        <v>14</v>
      </c>
      <c r="K243" s="79">
        <v>650000</v>
      </c>
      <c r="L243" s="79">
        <v>650000</v>
      </c>
      <c r="M243" s="26" t="s">
        <v>59</v>
      </c>
      <c r="N243" s="28" t="s">
        <v>690</v>
      </c>
      <c r="O243" s="37" t="s">
        <v>62</v>
      </c>
      <c r="P243" s="68" t="s">
        <v>167</v>
      </c>
      <c r="Q243" s="68" t="s">
        <v>185</v>
      </c>
      <c r="R243" s="68" t="s">
        <v>95</v>
      </c>
    </row>
    <row r="244" spans="1:18" s="31" customFormat="1" ht="27" customHeight="1">
      <c r="A244" s="30">
        <v>233</v>
      </c>
      <c r="B244" s="30" t="s">
        <v>203</v>
      </c>
      <c r="C244" s="30" t="s">
        <v>212</v>
      </c>
      <c r="D244" s="30" t="s">
        <v>102</v>
      </c>
      <c r="E244" s="33" t="s">
        <v>243</v>
      </c>
      <c r="F244" s="34" t="s">
        <v>220</v>
      </c>
      <c r="G244" s="30" t="s">
        <v>428</v>
      </c>
      <c r="H244" s="63" t="s">
        <v>444</v>
      </c>
      <c r="I244" s="30">
        <v>1</v>
      </c>
      <c r="J244" s="30">
        <v>14</v>
      </c>
      <c r="K244" s="79">
        <v>650000</v>
      </c>
      <c r="L244" s="79">
        <v>650000</v>
      </c>
      <c r="M244" s="26" t="s">
        <v>59</v>
      </c>
      <c r="N244" s="28" t="s">
        <v>691</v>
      </c>
      <c r="O244" s="37" t="s">
        <v>62</v>
      </c>
      <c r="P244" s="68" t="s">
        <v>168</v>
      </c>
      <c r="Q244" s="68" t="s">
        <v>186</v>
      </c>
      <c r="R244" s="68" t="s">
        <v>95</v>
      </c>
    </row>
    <row r="245" spans="1:18" s="31" customFormat="1" ht="27" customHeight="1">
      <c r="A245" s="30">
        <v>234</v>
      </c>
      <c r="B245" s="30" t="s">
        <v>203</v>
      </c>
      <c r="C245" s="30" t="s">
        <v>212</v>
      </c>
      <c r="D245" s="30" t="s">
        <v>102</v>
      </c>
      <c r="E245" s="33" t="s">
        <v>243</v>
      </c>
      <c r="F245" s="34" t="s">
        <v>220</v>
      </c>
      <c r="G245" s="30" t="s">
        <v>428</v>
      </c>
      <c r="H245" s="63" t="s">
        <v>444</v>
      </c>
      <c r="I245" s="30">
        <v>1</v>
      </c>
      <c r="J245" s="30">
        <v>14</v>
      </c>
      <c r="K245" s="79">
        <v>650000</v>
      </c>
      <c r="L245" s="79">
        <v>650000</v>
      </c>
      <c r="M245" s="26" t="s">
        <v>59</v>
      </c>
      <c r="N245" s="28" t="s">
        <v>692</v>
      </c>
      <c r="O245" s="37" t="s">
        <v>62</v>
      </c>
      <c r="P245" s="68" t="s">
        <v>168</v>
      </c>
      <c r="Q245" s="68" t="s">
        <v>186</v>
      </c>
      <c r="R245" s="68" t="s">
        <v>95</v>
      </c>
    </row>
    <row r="246" spans="1:18" s="31" customFormat="1" ht="27" customHeight="1">
      <c r="A246" s="30">
        <v>235</v>
      </c>
      <c r="B246" s="30" t="s">
        <v>203</v>
      </c>
      <c r="C246" s="30" t="s">
        <v>214</v>
      </c>
      <c r="D246" s="30" t="s">
        <v>102</v>
      </c>
      <c r="E246" s="33" t="s">
        <v>243</v>
      </c>
      <c r="F246" s="34" t="s">
        <v>220</v>
      </c>
      <c r="G246" s="30" t="s">
        <v>428</v>
      </c>
      <c r="H246" s="63" t="s">
        <v>444</v>
      </c>
      <c r="I246" s="30">
        <v>1</v>
      </c>
      <c r="J246" s="30">
        <v>14</v>
      </c>
      <c r="K246" s="79">
        <v>650000</v>
      </c>
      <c r="L246" s="79">
        <v>650000</v>
      </c>
      <c r="M246" s="26" t="s">
        <v>59</v>
      </c>
      <c r="N246" s="28" t="s">
        <v>693</v>
      </c>
      <c r="O246" s="37" t="s">
        <v>62</v>
      </c>
      <c r="P246" s="68" t="s">
        <v>168</v>
      </c>
      <c r="Q246" s="68" t="s">
        <v>186</v>
      </c>
      <c r="R246" s="68" t="s">
        <v>95</v>
      </c>
    </row>
    <row r="247" spans="1:18" s="31" customFormat="1" ht="27" customHeight="1">
      <c r="A247" s="30">
        <v>236</v>
      </c>
      <c r="B247" s="30" t="s">
        <v>351</v>
      </c>
      <c r="C247" s="30" t="s">
        <v>214</v>
      </c>
      <c r="D247" s="30" t="s">
        <v>102</v>
      </c>
      <c r="E247" s="33" t="s">
        <v>825</v>
      </c>
      <c r="F247" s="34" t="s">
        <v>47</v>
      </c>
      <c r="G247" s="30" t="s">
        <v>429</v>
      </c>
      <c r="H247" s="63" t="s">
        <v>440</v>
      </c>
      <c r="I247" s="30">
        <v>1</v>
      </c>
      <c r="J247" s="30">
        <v>14</v>
      </c>
      <c r="K247" s="79">
        <v>650000</v>
      </c>
      <c r="L247" s="79">
        <v>650000</v>
      </c>
      <c r="M247" s="26" t="s">
        <v>59</v>
      </c>
      <c r="N247" s="28" t="s">
        <v>644</v>
      </c>
      <c r="O247" s="38" t="s">
        <v>62</v>
      </c>
      <c r="P247" s="68" t="s">
        <v>168</v>
      </c>
      <c r="Q247" s="68" t="s">
        <v>186</v>
      </c>
      <c r="R247" s="68" t="s">
        <v>95</v>
      </c>
    </row>
    <row r="248" spans="1:18" s="31" customFormat="1" ht="27" customHeight="1">
      <c r="A248" s="30">
        <v>237</v>
      </c>
      <c r="B248" s="30" t="s">
        <v>351</v>
      </c>
      <c r="C248" s="30" t="s">
        <v>207</v>
      </c>
      <c r="D248" s="30" t="s">
        <v>102</v>
      </c>
      <c r="E248" s="33" t="s">
        <v>825</v>
      </c>
      <c r="F248" s="34" t="s">
        <v>47</v>
      </c>
      <c r="G248" s="30" t="s">
        <v>430</v>
      </c>
      <c r="H248" s="63" t="s">
        <v>468</v>
      </c>
      <c r="I248" s="30">
        <v>1</v>
      </c>
      <c r="J248" s="30">
        <v>14</v>
      </c>
      <c r="K248" s="79">
        <v>650000</v>
      </c>
      <c r="L248" s="79">
        <v>650000</v>
      </c>
      <c r="M248" s="26" t="s">
        <v>59</v>
      </c>
      <c r="N248" s="28" t="s">
        <v>694</v>
      </c>
      <c r="O248" s="38" t="s">
        <v>62</v>
      </c>
      <c r="P248" s="68" t="s">
        <v>168</v>
      </c>
      <c r="Q248" s="68" t="s">
        <v>186</v>
      </c>
      <c r="R248" s="68" t="s">
        <v>95</v>
      </c>
    </row>
    <row r="249" spans="1:18" s="31" customFormat="1" ht="27" customHeight="1">
      <c r="A249" s="30">
        <v>238</v>
      </c>
      <c r="B249" s="30" t="s">
        <v>351</v>
      </c>
      <c r="C249" s="30" t="s">
        <v>207</v>
      </c>
      <c r="D249" s="30" t="s">
        <v>102</v>
      </c>
      <c r="E249" s="33" t="s">
        <v>825</v>
      </c>
      <c r="F249" s="34" t="s">
        <v>47</v>
      </c>
      <c r="G249" s="30" t="s">
        <v>430</v>
      </c>
      <c r="H249" s="63" t="s">
        <v>468</v>
      </c>
      <c r="I249" s="30">
        <v>1</v>
      </c>
      <c r="J249" s="30">
        <v>14</v>
      </c>
      <c r="K249" s="79">
        <v>650000</v>
      </c>
      <c r="L249" s="79">
        <v>650000</v>
      </c>
      <c r="M249" s="26" t="s">
        <v>59</v>
      </c>
      <c r="N249" s="28" t="s">
        <v>695</v>
      </c>
      <c r="O249" s="37" t="s">
        <v>62</v>
      </c>
      <c r="P249" s="68" t="s">
        <v>168</v>
      </c>
      <c r="Q249" s="68" t="s">
        <v>186</v>
      </c>
      <c r="R249" s="68" t="s">
        <v>95</v>
      </c>
    </row>
    <row r="250" spans="1:18" s="31" customFormat="1" ht="27" customHeight="1">
      <c r="A250" s="30">
        <v>239</v>
      </c>
      <c r="B250" s="30" t="s">
        <v>351</v>
      </c>
      <c r="C250" s="30" t="s">
        <v>206</v>
      </c>
      <c r="D250" s="30" t="s">
        <v>102</v>
      </c>
      <c r="E250" s="33" t="s">
        <v>825</v>
      </c>
      <c r="F250" s="34" t="s">
        <v>47</v>
      </c>
      <c r="G250" s="30" t="s">
        <v>430</v>
      </c>
      <c r="H250" s="30" t="s">
        <v>468</v>
      </c>
      <c r="I250" s="30">
        <v>1</v>
      </c>
      <c r="J250" s="30">
        <v>14</v>
      </c>
      <c r="K250" s="79">
        <v>650000</v>
      </c>
      <c r="L250" s="79">
        <v>650000</v>
      </c>
      <c r="M250" s="26" t="s">
        <v>59</v>
      </c>
      <c r="N250" s="28" t="s">
        <v>696</v>
      </c>
      <c r="O250" s="37" t="s">
        <v>62</v>
      </c>
      <c r="P250" s="68" t="s">
        <v>168</v>
      </c>
      <c r="Q250" s="68" t="s">
        <v>186</v>
      </c>
      <c r="R250" s="68" t="s">
        <v>95</v>
      </c>
    </row>
    <row r="251" spans="1:18" s="31" customFormat="1" ht="27" customHeight="1">
      <c r="A251" s="30">
        <v>240</v>
      </c>
      <c r="B251" s="30" t="s">
        <v>351</v>
      </c>
      <c r="C251" s="30" t="s">
        <v>208</v>
      </c>
      <c r="D251" s="30" t="s">
        <v>102</v>
      </c>
      <c r="E251" s="33" t="s">
        <v>825</v>
      </c>
      <c r="F251" s="34" t="s">
        <v>47</v>
      </c>
      <c r="G251" s="30" t="s">
        <v>430</v>
      </c>
      <c r="H251" s="63" t="s">
        <v>468</v>
      </c>
      <c r="I251" s="30">
        <v>1</v>
      </c>
      <c r="J251" s="30">
        <v>14</v>
      </c>
      <c r="K251" s="79">
        <v>650000</v>
      </c>
      <c r="L251" s="79">
        <v>650000</v>
      </c>
      <c r="M251" s="26" t="s">
        <v>59</v>
      </c>
      <c r="N251" s="28" t="s">
        <v>697</v>
      </c>
      <c r="O251" s="37" t="s">
        <v>62</v>
      </c>
      <c r="P251" s="68" t="s">
        <v>168</v>
      </c>
      <c r="Q251" s="68" t="s">
        <v>186</v>
      </c>
      <c r="R251" s="68" t="s">
        <v>95</v>
      </c>
    </row>
    <row r="252" spans="1:18" s="31" customFormat="1" ht="27" customHeight="1">
      <c r="A252" s="30">
        <v>241</v>
      </c>
      <c r="B252" s="30" t="s">
        <v>351</v>
      </c>
      <c r="C252" s="30" t="s">
        <v>352</v>
      </c>
      <c r="D252" s="30" t="s">
        <v>102</v>
      </c>
      <c r="E252" s="33" t="s">
        <v>825</v>
      </c>
      <c r="F252" s="34" t="s">
        <v>47</v>
      </c>
      <c r="G252" s="30" t="s">
        <v>430</v>
      </c>
      <c r="H252" s="63" t="s">
        <v>468</v>
      </c>
      <c r="I252" s="30">
        <v>1</v>
      </c>
      <c r="J252" s="30">
        <v>14</v>
      </c>
      <c r="K252" s="79">
        <v>650000</v>
      </c>
      <c r="L252" s="79">
        <v>650000</v>
      </c>
      <c r="M252" s="26" t="s">
        <v>59</v>
      </c>
      <c r="N252" s="28" t="s">
        <v>698</v>
      </c>
      <c r="O252" s="37" t="s">
        <v>62</v>
      </c>
      <c r="P252" s="68" t="s">
        <v>168</v>
      </c>
      <c r="Q252" s="68" t="s">
        <v>186</v>
      </c>
      <c r="R252" s="68" t="s">
        <v>95</v>
      </c>
    </row>
    <row r="253" spans="1:18" s="31" customFormat="1" ht="27" customHeight="1">
      <c r="A253" s="30">
        <v>242</v>
      </c>
      <c r="B253" s="30" t="s">
        <v>351</v>
      </c>
      <c r="C253" s="30" t="s">
        <v>64</v>
      </c>
      <c r="D253" s="30" t="s">
        <v>64</v>
      </c>
      <c r="E253" s="33" t="s">
        <v>825</v>
      </c>
      <c r="F253" s="34" t="s">
        <v>47</v>
      </c>
      <c r="G253" s="30" t="s">
        <v>431</v>
      </c>
      <c r="H253" s="63" t="s">
        <v>472</v>
      </c>
      <c r="I253" s="30">
        <v>1</v>
      </c>
      <c r="J253" s="30">
        <v>40</v>
      </c>
      <c r="K253" s="79">
        <v>2000000</v>
      </c>
      <c r="L253" s="79">
        <v>2000000</v>
      </c>
      <c r="M253" s="26" t="s">
        <v>55</v>
      </c>
      <c r="N253" s="28" t="s">
        <v>699</v>
      </c>
      <c r="O253" s="37" t="s">
        <v>4</v>
      </c>
      <c r="P253" s="68" t="s">
        <v>168</v>
      </c>
      <c r="Q253" s="68" t="s">
        <v>186</v>
      </c>
      <c r="R253" s="68" t="s">
        <v>95</v>
      </c>
    </row>
    <row r="254" spans="1:18" s="31" customFormat="1" ht="27" customHeight="1">
      <c r="A254" s="30">
        <v>243</v>
      </c>
      <c r="B254" s="30" t="s">
        <v>138</v>
      </c>
      <c r="C254" s="30" t="s">
        <v>214</v>
      </c>
      <c r="D254" s="30" t="s">
        <v>102</v>
      </c>
      <c r="E254" s="33" t="s">
        <v>155</v>
      </c>
      <c r="F254" s="34" t="s">
        <v>156</v>
      </c>
      <c r="G254" s="30" t="s">
        <v>432</v>
      </c>
      <c r="H254" s="63" t="s">
        <v>441</v>
      </c>
      <c r="I254" s="30">
        <v>1</v>
      </c>
      <c r="J254" s="30">
        <v>14</v>
      </c>
      <c r="K254" s="79">
        <v>650000</v>
      </c>
      <c r="L254" s="79">
        <v>650000</v>
      </c>
      <c r="M254" s="26" t="s">
        <v>59</v>
      </c>
      <c r="N254" s="28" t="s">
        <v>700</v>
      </c>
      <c r="O254" s="38" t="s">
        <v>62</v>
      </c>
      <c r="P254" s="68" t="s">
        <v>168</v>
      </c>
      <c r="Q254" s="68" t="s">
        <v>186</v>
      </c>
      <c r="R254" s="68" t="s">
        <v>95</v>
      </c>
    </row>
    <row r="255" spans="1:18" s="31" customFormat="1" ht="27" customHeight="1">
      <c r="A255" s="30">
        <v>244</v>
      </c>
      <c r="B255" s="30" t="s">
        <v>138</v>
      </c>
      <c r="C255" s="30" t="s">
        <v>216</v>
      </c>
      <c r="D255" s="30" t="s">
        <v>102</v>
      </c>
      <c r="E255" s="33" t="s">
        <v>155</v>
      </c>
      <c r="F255" s="34" t="s">
        <v>156</v>
      </c>
      <c r="G255" s="68" t="s">
        <v>432</v>
      </c>
      <c r="H255" s="64" t="s">
        <v>441</v>
      </c>
      <c r="I255" s="30">
        <v>1</v>
      </c>
      <c r="J255" s="30">
        <v>14</v>
      </c>
      <c r="K255" s="79">
        <v>650000</v>
      </c>
      <c r="L255" s="79">
        <v>650000</v>
      </c>
      <c r="M255" s="26" t="s">
        <v>59</v>
      </c>
      <c r="N255" s="28" t="s">
        <v>701</v>
      </c>
      <c r="O255" s="38" t="s">
        <v>62</v>
      </c>
      <c r="P255" s="68" t="s">
        <v>168</v>
      </c>
      <c r="Q255" s="68" t="s">
        <v>186</v>
      </c>
      <c r="R255" s="68" t="s">
        <v>95</v>
      </c>
    </row>
    <row r="256" spans="1:18" s="31" customFormat="1" ht="27" customHeight="1">
      <c r="A256" s="30">
        <v>245</v>
      </c>
      <c r="B256" s="30" t="s">
        <v>138</v>
      </c>
      <c r="C256" s="30" t="s">
        <v>216</v>
      </c>
      <c r="D256" s="30" t="s">
        <v>102</v>
      </c>
      <c r="E256" s="33" t="s">
        <v>155</v>
      </c>
      <c r="F256" s="34" t="s">
        <v>156</v>
      </c>
      <c r="G256" s="30" t="s">
        <v>432</v>
      </c>
      <c r="H256" s="63" t="s">
        <v>441</v>
      </c>
      <c r="I256" s="30">
        <v>1</v>
      </c>
      <c r="J256" s="30">
        <v>14</v>
      </c>
      <c r="K256" s="79">
        <v>650000</v>
      </c>
      <c r="L256" s="79">
        <v>650000</v>
      </c>
      <c r="M256" s="26" t="s">
        <v>59</v>
      </c>
      <c r="N256" s="28" t="s">
        <v>702</v>
      </c>
      <c r="O256" s="38" t="s">
        <v>62</v>
      </c>
      <c r="P256" s="68" t="s">
        <v>168</v>
      </c>
      <c r="Q256" s="68" t="s">
        <v>186</v>
      </c>
      <c r="R256" s="68" t="s">
        <v>95</v>
      </c>
    </row>
    <row r="257" spans="1:18" s="31" customFormat="1" ht="27" customHeight="1">
      <c r="A257" s="30">
        <v>246</v>
      </c>
      <c r="B257" s="30" t="s">
        <v>138</v>
      </c>
      <c r="C257" s="30" t="s">
        <v>216</v>
      </c>
      <c r="D257" s="30" t="s">
        <v>102</v>
      </c>
      <c r="E257" s="33" t="s">
        <v>155</v>
      </c>
      <c r="F257" s="34" t="s">
        <v>156</v>
      </c>
      <c r="G257" s="30" t="s">
        <v>432</v>
      </c>
      <c r="H257" s="30" t="s">
        <v>441</v>
      </c>
      <c r="I257" s="30">
        <v>1</v>
      </c>
      <c r="J257" s="30">
        <v>14</v>
      </c>
      <c r="K257" s="79">
        <v>650000</v>
      </c>
      <c r="L257" s="79">
        <v>650000</v>
      </c>
      <c r="M257" s="26" t="s">
        <v>59</v>
      </c>
      <c r="N257" s="28" t="s">
        <v>703</v>
      </c>
      <c r="O257" s="38" t="s">
        <v>62</v>
      </c>
      <c r="P257" s="68" t="s">
        <v>168</v>
      </c>
      <c r="Q257" s="68" t="s">
        <v>186</v>
      </c>
      <c r="R257" s="68" t="s">
        <v>95</v>
      </c>
    </row>
    <row r="258" spans="1:18" s="31" customFormat="1" ht="27" customHeight="1">
      <c r="A258" s="30">
        <v>247</v>
      </c>
      <c r="B258" s="30" t="s">
        <v>138</v>
      </c>
      <c r="C258" s="30" t="s">
        <v>215</v>
      </c>
      <c r="D258" s="30" t="s">
        <v>102</v>
      </c>
      <c r="E258" s="33" t="s">
        <v>155</v>
      </c>
      <c r="F258" s="34" t="s">
        <v>156</v>
      </c>
      <c r="G258" s="30" t="s">
        <v>432</v>
      </c>
      <c r="H258" s="63" t="s">
        <v>441</v>
      </c>
      <c r="I258" s="30">
        <v>1</v>
      </c>
      <c r="J258" s="30">
        <v>14</v>
      </c>
      <c r="K258" s="79">
        <v>650000</v>
      </c>
      <c r="L258" s="79">
        <v>650000</v>
      </c>
      <c r="M258" s="26" t="s">
        <v>59</v>
      </c>
      <c r="N258" s="28" t="s">
        <v>704</v>
      </c>
      <c r="O258" s="37" t="s">
        <v>62</v>
      </c>
      <c r="P258" s="68" t="s">
        <v>168</v>
      </c>
      <c r="Q258" s="68" t="s">
        <v>186</v>
      </c>
      <c r="R258" s="68" t="s">
        <v>95</v>
      </c>
    </row>
    <row r="259" spans="1:18" s="31" customFormat="1" ht="27" customHeight="1">
      <c r="A259" s="30">
        <v>248</v>
      </c>
      <c r="B259" s="30" t="s">
        <v>353</v>
      </c>
      <c r="C259" s="30" t="s">
        <v>215</v>
      </c>
      <c r="D259" s="30" t="s">
        <v>102</v>
      </c>
      <c r="E259" s="33" t="s">
        <v>826</v>
      </c>
      <c r="F259" s="34" t="s">
        <v>827</v>
      </c>
      <c r="G259" s="30" t="s">
        <v>433</v>
      </c>
      <c r="H259" s="30" t="s">
        <v>441</v>
      </c>
      <c r="I259" s="30">
        <v>1</v>
      </c>
      <c r="J259" s="30">
        <v>14</v>
      </c>
      <c r="K259" s="79">
        <v>650000</v>
      </c>
      <c r="L259" s="79">
        <v>650000</v>
      </c>
      <c r="M259" s="26" t="s">
        <v>59</v>
      </c>
      <c r="N259" s="28" t="s">
        <v>705</v>
      </c>
      <c r="O259" s="37" t="s">
        <v>62</v>
      </c>
      <c r="P259" s="68" t="s">
        <v>168</v>
      </c>
      <c r="Q259" s="68" t="s">
        <v>186</v>
      </c>
      <c r="R259" s="68" t="s">
        <v>95</v>
      </c>
    </row>
    <row r="260" spans="1:18" s="31" customFormat="1" ht="27" customHeight="1">
      <c r="A260" s="30">
        <v>249</v>
      </c>
      <c r="B260" s="30" t="s">
        <v>353</v>
      </c>
      <c r="C260" s="30" t="s">
        <v>215</v>
      </c>
      <c r="D260" s="30" t="s">
        <v>102</v>
      </c>
      <c r="E260" s="33" t="s">
        <v>826</v>
      </c>
      <c r="F260" s="34" t="s">
        <v>827</v>
      </c>
      <c r="G260" s="30" t="s">
        <v>433</v>
      </c>
      <c r="H260" s="30" t="s">
        <v>441</v>
      </c>
      <c r="I260" s="30">
        <v>1</v>
      </c>
      <c r="J260" s="30">
        <v>14</v>
      </c>
      <c r="K260" s="79">
        <v>650000</v>
      </c>
      <c r="L260" s="79">
        <v>650000</v>
      </c>
      <c r="M260" s="26" t="s">
        <v>59</v>
      </c>
      <c r="N260" s="28" t="s">
        <v>706</v>
      </c>
      <c r="O260" s="37" t="s">
        <v>62</v>
      </c>
      <c r="P260" s="68" t="s">
        <v>168</v>
      </c>
      <c r="Q260" s="68" t="s">
        <v>186</v>
      </c>
      <c r="R260" s="68" t="s">
        <v>95</v>
      </c>
    </row>
    <row r="261" spans="1:18" s="31" customFormat="1" ht="27" customHeight="1">
      <c r="A261" s="30">
        <v>250</v>
      </c>
      <c r="B261" s="30" t="s">
        <v>353</v>
      </c>
      <c r="C261" s="30" t="s">
        <v>215</v>
      </c>
      <c r="D261" s="30" t="s">
        <v>102</v>
      </c>
      <c r="E261" s="33" t="s">
        <v>826</v>
      </c>
      <c r="F261" s="34" t="s">
        <v>827</v>
      </c>
      <c r="G261" s="30" t="s">
        <v>433</v>
      </c>
      <c r="H261" s="30" t="s">
        <v>441</v>
      </c>
      <c r="I261" s="30">
        <v>1</v>
      </c>
      <c r="J261" s="30">
        <v>14</v>
      </c>
      <c r="K261" s="79">
        <v>650000</v>
      </c>
      <c r="L261" s="79">
        <v>650000</v>
      </c>
      <c r="M261" s="26" t="s">
        <v>59</v>
      </c>
      <c r="N261" s="28" t="s">
        <v>707</v>
      </c>
      <c r="O261" s="37" t="s">
        <v>62</v>
      </c>
      <c r="P261" s="68" t="s">
        <v>168</v>
      </c>
      <c r="Q261" s="68" t="s">
        <v>186</v>
      </c>
      <c r="R261" s="68" t="s">
        <v>95</v>
      </c>
    </row>
    <row r="262" spans="1:18" s="31" customFormat="1" ht="27" customHeight="1">
      <c r="A262" s="30">
        <v>251</v>
      </c>
      <c r="B262" s="30" t="s">
        <v>353</v>
      </c>
      <c r="C262" s="30" t="s">
        <v>215</v>
      </c>
      <c r="D262" s="30" t="s">
        <v>102</v>
      </c>
      <c r="E262" s="33" t="s">
        <v>826</v>
      </c>
      <c r="F262" s="34" t="s">
        <v>827</v>
      </c>
      <c r="G262" s="30" t="s">
        <v>433</v>
      </c>
      <c r="H262" s="63" t="s">
        <v>441</v>
      </c>
      <c r="I262" s="30">
        <v>1</v>
      </c>
      <c r="J262" s="30">
        <v>14</v>
      </c>
      <c r="K262" s="79">
        <v>650000</v>
      </c>
      <c r="L262" s="79">
        <v>650000</v>
      </c>
      <c r="M262" s="26" t="s">
        <v>59</v>
      </c>
      <c r="N262" s="28" t="s">
        <v>708</v>
      </c>
      <c r="O262" s="38" t="s">
        <v>62</v>
      </c>
      <c r="P262" s="68" t="s">
        <v>168</v>
      </c>
      <c r="Q262" s="68" t="s">
        <v>186</v>
      </c>
      <c r="R262" s="68" t="s">
        <v>95</v>
      </c>
    </row>
    <row r="263" spans="1:18" s="31" customFormat="1" ht="27" customHeight="1">
      <c r="A263" s="30">
        <v>252</v>
      </c>
      <c r="B263" s="30" t="s">
        <v>353</v>
      </c>
      <c r="C263" s="30" t="s">
        <v>215</v>
      </c>
      <c r="D263" s="30" t="s">
        <v>102</v>
      </c>
      <c r="E263" s="33" t="s">
        <v>826</v>
      </c>
      <c r="F263" s="34" t="s">
        <v>827</v>
      </c>
      <c r="G263" s="30" t="s">
        <v>433</v>
      </c>
      <c r="H263" s="63" t="s">
        <v>441</v>
      </c>
      <c r="I263" s="30">
        <v>1</v>
      </c>
      <c r="J263" s="30">
        <v>14</v>
      </c>
      <c r="K263" s="79">
        <v>650000</v>
      </c>
      <c r="L263" s="79">
        <v>650000</v>
      </c>
      <c r="M263" s="26" t="s">
        <v>59</v>
      </c>
      <c r="N263" s="28" t="s">
        <v>709</v>
      </c>
      <c r="O263" s="37" t="s">
        <v>62</v>
      </c>
      <c r="P263" s="68" t="s">
        <v>168</v>
      </c>
      <c r="Q263" s="68" t="s">
        <v>186</v>
      </c>
      <c r="R263" s="68" t="s">
        <v>95</v>
      </c>
    </row>
    <row r="264" spans="1:18" s="31" customFormat="1" ht="27" customHeight="1">
      <c r="A264" s="30">
        <v>253</v>
      </c>
      <c r="B264" s="30" t="s">
        <v>354</v>
      </c>
      <c r="C264" s="30" t="s">
        <v>212</v>
      </c>
      <c r="D264" s="30" t="s">
        <v>102</v>
      </c>
      <c r="E264" s="33" t="s">
        <v>828</v>
      </c>
      <c r="F264" s="34" t="s">
        <v>829</v>
      </c>
      <c r="G264" s="30" t="s">
        <v>434</v>
      </c>
      <c r="H264" s="63" t="s">
        <v>473</v>
      </c>
      <c r="I264" s="30">
        <v>1</v>
      </c>
      <c r="J264" s="30">
        <v>14</v>
      </c>
      <c r="K264" s="79">
        <v>650000</v>
      </c>
      <c r="L264" s="79">
        <v>650000</v>
      </c>
      <c r="M264" s="26" t="s">
        <v>59</v>
      </c>
      <c r="N264" s="28" t="s">
        <v>710</v>
      </c>
      <c r="O264" s="37" t="s">
        <v>62</v>
      </c>
      <c r="P264" s="68" t="s">
        <v>168</v>
      </c>
      <c r="Q264" s="68" t="s">
        <v>186</v>
      </c>
      <c r="R264" s="68" t="s">
        <v>95</v>
      </c>
    </row>
    <row r="265" spans="1:18" s="31" customFormat="1" ht="27" customHeight="1">
      <c r="A265" s="30">
        <v>254</v>
      </c>
      <c r="B265" s="30" t="s">
        <v>355</v>
      </c>
      <c r="C265" s="30" t="s">
        <v>212</v>
      </c>
      <c r="D265" s="30" t="s">
        <v>102</v>
      </c>
      <c r="E265" s="33" t="s">
        <v>157</v>
      </c>
      <c r="F265" s="34" t="s">
        <v>158</v>
      </c>
      <c r="G265" s="30" t="s">
        <v>403</v>
      </c>
      <c r="H265" s="63" t="s">
        <v>440</v>
      </c>
      <c r="I265" s="30">
        <v>1</v>
      </c>
      <c r="J265" s="30">
        <v>14</v>
      </c>
      <c r="K265" s="79">
        <v>650000</v>
      </c>
      <c r="L265" s="79">
        <v>650000</v>
      </c>
      <c r="M265" s="26" t="s">
        <v>59</v>
      </c>
      <c r="N265" s="28" t="s">
        <v>711</v>
      </c>
      <c r="O265" s="38" t="s">
        <v>62</v>
      </c>
      <c r="P265" s="68" t="s">
        <v>169</v>
      </c>
      <c r="Q265" s="68" t="s">
        <v>187</v>
      </c>
      <c r="R265" s="68" t="s">
        <v>95</v>
      </c>
    </row>
    <row r="266" spans="1:18" s="31" customFormat="1" ht="27" customHeight="1">
      <c r="A266" s="30">
        <v>255</v>
      </c>
      <c r="B266" s="30" t="s">
        <v>355</v>
      </c>
      <c r="C266" s="30" t="s">
        <v>212</v>
      </c>
      <c r="D266" s="30" t="s">
        <v>102</v>
      </c>
      <c r="E266" s="33" t="s">
        <v>157</v>
      </c>
      <c r="F266" s="34" t="s">
        <v>158</v>
      </c>
      <c r="G266" s="30" t="s">
        <v>403</v>
      </c>
      <c r="H266" s="63" t="s">
        <v>440</v>
      </c>
      <c r="I266" s="30">
        <v>1</v>
      </c>
      <c r="J266" s="30">
        <v>6</v>
      </c>
      <c r="K266" s="79">
        <v>400000</v>
      </c>
      <c r="L266" s="79">
        <v>400000</v>
      </c>
      <c r="M266" s="26" t="s">
        <v>58</v>
      </c>
      <c r="N266" s="28" t="s">
        <v>712</v>
      </c>
      <c r="O266" s="38" t="s">
        <v>62</v>
      </c>
      <c r="P266" s="68" t="s">
        <v>169</v>
      </c>
      <c r="Q266" s="68" t="s">
        <v>187</v>
      </c>
      <c r="R266" s="68" t="s">
        <v>95</v>
      </c>
    </row>
    <row r="267" spans="1:18" s="31" customFormat="1" ht="27" customHeight="1">
      <c r="A267" s="30">
        <v>256</v>
      </c>
      <c r="B267" s="30" t="s">
        <v>139</v>
      </c>
      <c r="C267" s="30" t="s">
        <v>212</v>
      </c>
      <c r="D267" s="30" t="s">
        <v>102</v>
      </c>
      <c r="E267" s="33" t="s">
        <v>159</v>
      </c>
      <c r="F267" s="34" t="s">
        <v>160</v>
      </c>
      <c r="G267" s="30" t="s">
        <v>435</v>
      </c>
      <c r="H267" s="30" t="s">
        <v>471</v>
      </c>
      <c r="I267" s="30">
        <v>1</v>
      </c>
      <c r="J267" s="30">
        <v>14</v>
      </c>
      <c r="K267" s="79">
        <v>650000</v>
      </c>
      <c r="L267" s="79">
        <v>650000</v>
      </c>
      <c r="M267" s="26" t="s">
        <v>59</v>
      </c>
      <c r="N267" s="28" t="s">
        <v>713</v>
      </c>
      <c r="O267" s="38" t="s">
        <v>62</v>
      </c>
      <c r="P267" s="68" t="s">
        <v>169</v>
      </c>
      <c r="Q267" s="68" t="s">
        <v>187</v>
      </c>
      <c r="R267" s="68" t="s">
        <v>95</v>
      </c>
    </row>
    <row r="268" spans="1:18" s="31" customFormat="1" ht="27" customHeight="1">
      <c r="A268" s="30">
        <v>257</v>
      </c>
      <c r="B268" s="30" t="s">
        <v>139</v>
      </c>
      <c r="C268" s="30" t="s">
        <v>215</v>
      </c>
      <c r="D268" s="30" t="s">
        <v>102</v>
      </c>
      <c r="E268" s="33" t="s">
        <v>159</v>
      </c>
      <c r="F268" s="34" t="s">
        <v>160</v>
      </c>
      <c r="G268" s="30" t="s">
        <v>435</v>
      </c>
      <c r="H268" s="63" t="s">
        <v>471</v>
      </c>
      <c r="I268" s="30">
        <v>1</v>
      </c>
      <c r="J268" s="30">
        <v>14</v>
      </c>
      <c r="K268" s="79">
        <v>650000</v>
      </c>
      <c r="L268" s="79">
        <v>650000</v>
      </c>
      <c r="M268" s="26" t="s">
        <v>59</v>
      </c>
      <c r="N268" s="28" t="s">
        <v>714</v>
      </c>
      <c r="O268" s="37" t="s">
        <v>62</v>
      </c>
      <c r="P268" s="68" t="s">
        <v>169</v>
      </c>
      <c r="Q268" s="68" t="s">
        <v>187</v>
      </c>
      <c r="R268" s="68" t="s">
        <v>95</v>
      </c>
    </row>
    <row r="269" spans="1:18" s="31" customFormat="1" ht="27" customHeight="1">
      <c r="A269" s="30">
        <v>258</v>
      </c>
      <c r="B269" s="30" t="s">
        <v>139</v>
      </c>
      <c r="C269" s="30" t="s">
        <v>212</v>
      </c>
      <c r="D269" s="30" t="s">
        <v>102</v>
      </c>
      <c r="E269" s="33" t="s">
        <v>159</v>
      </c>
      <c r="F269" s="34" t="s">
        <v>160</v>
      </c>
      <c r="G269" s="30" t="s">
        <v>403</v>
      </c>
      <c r="H269" s="30" t="s">
        <v>440</v>
      </c>
      <c r="I269" s="30">
        <v>1</v>
      </c>
      <c r="J269" s="30">
        <v>14</v>
      </c>
      <c r="K269" s="79">
        <v>650000</v>
      </c>
      <c r="L269" s="79">
        <v>650000</v>
      </c>
      <c r="M269" s="26" t="s">
        <v>59</v>
      </c>
      <c r="N269" s="28" t="s">
        <v>715</v>
      </c>
      <c r="O269" s="37" t="s">
        <v>62</v>
      </c>
      <c r="P269" s="68" t="s">
        <v>169</v>
      </c>
      <c r="Q269" s="68" t="s">
        <v>187</v>
      </c>
      <c r="R269" s="68" t="s">
        <v>95</v>
      </c>
    </row>
    <row r="270" spans="1:18" s="31" customFormat="1" ht="27" customHeight="1">
      <c r="A270" s="30">
        <v>259</v>
      </c>
      <c r="B270" s="30" t="s">
        <v>139</v>
      </c>
      <c r="C270" s="30" t="s">
        <v>212</v>
      </c>
      <c r="D270" s="30" t="s">
        <v>102</v>
      </c>
      <c r="E270" s="33" t="s">
        <v>159</v>
      </c>
      <c r="F270" s="34" t="s">
        <v>160</v>
      </c>
      <c r="G270" s="30" t="s">
        <v>436</v>
      </c>
      <c r="H270" s="30" t="s">
        <v>441</v>
      </c>
      <c r="I270" s="30">
        <v>1</v>
      </c>
      <c r="J270" s="30">
        <v>14</v>
      </c>
      <c r="K270" s="79">
        <v>650000</v>
      </c>
      <c r="L270" s="79">
        <v>650000</v>
      </c>
      <c r="M270" s="26" t="s">
        <v>59</v>
      </c>
      <c r="N270" s="28" t="s">
        <v>716</v>
      </c>
      <c r="O270" s="37" t="s">
        <v>62</v>
      </c>
      <c r="P270" s="68" t="s">
        <v>169</v>
      </c>
      <c r="Q270" s="68" t="s">
        <v>187</v>
      </c>
      <c r="R270" s="68" t="s">
        <v>95</v>
      </c>
    </row>
    <row r="271" spans="1:18" s="31" customFormat="1" ht="27" customHeight="1">
      <c r="A271" s="30">
        <v>260</v>
      </c>
      <c r="B271" s="30" t="s">
        <v>200</v>
      </c>
      <c r="C271" s="30" t="s">
        <v>214</v>
      </c>
      <c r="D271" s="30" t="s">
        <v>102</v>
      </c>
      <c r="E271" s="33" t="s">
        <v>142</v>
      </c>
      <c r="F271" s="34" t="s">
        <v>141</v>
      </c>
      <c r="G271" s="30" t="s">
        <v>437</v>
      </c>
      <c r="H271" s="30" t="s">
        <v>441</v>
      </c>
      <c r="I271" s="30">
        <v>1</v>
      </c>
      <c r="J271" s="30">
        <v>14</v>
      </c>
      <c r="K271" s="79">
        <v>650000</v>
      </c>
      <c r="L271" s="79">
        <v>650000</v>
      </c>
      <c r="M271" s="26" t="s">
        <v>59</v>
      </c>
      <c r="N271" s="28" t="s">
        <v>717</v>
      </c>
      <c r="O271" s="37" t="s">
        <v>62</v>
      </c>
      <c r="P271" s="68" t="s">
        <v>169</v>
      </c>
      <c r="Q271" s="68" t="s">
        <v>187</v>
      </c>
      <c r="R271" s="68" t="s">
        <v>95</v>
      </c>
    </row>
    <row r="272" spans="1:18" s="31" customFormat="1" ht="27" customHeight="1">
      <c r="A272" s="30">
        <v>261</v>
      </c>
      <c r="B272" s="30" t="s">
        <v>200</v>
      </c>
      <c r="C272" s="30" t="s">
        <v>214</v>
      </c>
      <c r="D272" s="30" t="s">
        <v>102</v>
      </c>
      <c r="E272" s="33" t="s">
        <v>142</v>
      </c>
      <c r="F272" s="34" t="s">
        <v>141</v>
      </c>
      <c r="G272" s="30" t="s">
        <v>437</v>
      </c>
      <c r="H272" s="63" t="s">
        <v>441</v>
      </c>
      <c r="I272" s="30">
        <v>1</v>
      </c>
      <c r="J272" s="30">
        <v>14</v>
      </c>
      <c r="K272" s="79">
        <v>650000</v>
      </c>
      <c r="L272" s="79">
        <v>650000</v>
      </c>
      <c r="M272" s="26" t="s">
        <v>59</v>
      </c>
      <c r="N272" s="28" t="s">
        <v>718</v>
      </c>
      <c r="O272" s="38" t="s">
        <v>62</v>
      </c>
      <c r="P272" s="68" t="s">
        <v>169</v>
      </c>
      <c r="Q272" s="68" t="s">
        <v>187</v>
      </c>
      <c r="R272" s="68" t="s">
        <v>95</v>
      </c>
    </row>
    <row r="273" spans="1:18" s="31" customFormat="1" ht="27" customHeight="1">
      <c r="A273" s="30">
        <v>262</v>
      </c>
      <c r="B273" s="30" t="s">
        <v>200</v>
      </c>
      <c r="C273" s="30" t="s">
        <v>356</v>
      </c>
      <c r="D273" s="30" t="s">
        <v>102</v>
      </c>
      <c r="E273" s="33" t="s">
        <v>142</v>
      </c>
      <c r="F273" s="34" t="s">
        <v>141</v>
      </c>
      <c r="G273" s="30" t="s">
        <v>437</v>
      </c>
      <c r="H273" s="63" t="s">
        <v>441</v>
      </c>
      <c r="I273" s="30">
        <v>1</v>
      </c>
      <c r="J273" s="30">
        <v>28</v>
      </c>
      <c r="K273" s="79">
        <v>1300000</v>
      </c>
      <c r="L273" s="79">
        <v>1300000</v>
      </c>
      <c r="M273" s="26" t="s">
        <v>163</v>
      </c>
      <c r="N273" s="28" t="s">
        <v>719</v>
      </c>
      <c r="O273" s="37" t="s">
        <v>62</v>
      </c>
      <c r="P273" s="68" t="s">
        <v>169</v>
      </c>
      <c r="Q273" s="68" t="s">
        <v>187</v>
      </c>
      <c r="R273" s="68" t="s">
        <v>95</v>
      </c>
    </row>
    <row r="274" spans="1:18" s="31" customFormat="1" ht="27" customHeight="1">
      <c r="A274" s="30">
        <v>263</v>
      </c>
      <c r="B274" s="30" t="s">
        <v>204</v>
      </c>
      <c r="C274" s="30" t="s">
        <v>64</v>
      </c>
      <c r="D274" s="30" t="s">
        <v>64</v>
      </c>
      <c r="E274" s="33" t="s">
        <v>244</v>
      </c>
      <c r="F274" s="34" t="s">
        <v>242</v>
      </c>
      <c r="G274" s="30" t="s">
        <v>248</v>
      </c>
      <c r="H274" s="63" t="s">
        <v>253</v>
      </c>
      <c r="I274" s="30">
        <v>1</v>
      </c>
      <c r="J274" s="30">
        <v>10</v>
      </c>
      <c r="K274" s="79">
        <v>500000</v>
      </c>
      <c r="L274" s="79">
        <v>500000</v>
      </c>
      <c r="M274" s="26" t="s">
        <v>56</v>
      </c>
      <c r="N274" s="28" t="s">
        <v>257</v>
      </c>
      <c r="O274" s="37" t="s">
        <v>62</v>
      </c>
      <c r="P274" s="68" t="s">
        <v>261</v>
      </c>
      <c r="Q274" s="68" t="s">
        <v>748</v>
      </c>
      <c r="R274" s="68" t="s">
        <v>740</v>
      </c>
    </row>
    <row r="275" spans="1:18" s="31" customFormat="1" ht="27" customHeight="1">
      <c r="A275" s="30">
        <v>264</v>
      </c>
      <c r="B275" s="30" t="s">
        <v>198</v>
      </c>
      <c r="C275" s="30" t="s">
        <v>213</v>
      </c>
      <c r="D275" s="30" t="s">
        <v>63</v>
      </c>
      <c r="E275" s="33" t="s">
        <v>237</v>
      </c>
      <c r="F275" s="34" t="s">
        <v>238</v>
      </c>
      <c r="G275" s="30" t="s">
        <v>438</v>
      </c>
      <c r="H275" s="63" t="s">
        <v>252</v>
      </c>
      <c r="I275" s="30">
        <v>1</v>
      </c>
      <c r="J275" s="30">
        <v>40</v>
      </c>
      <c r="K275" s="79">
        <v>2000000</v>
      </c>
      <c r="L275" s="79">
        <v>2000000</v>
      </c>
      <c r="M275" s="26" t="s">
        <v>37</v>
      </c>
      <c r="N275" s="28" t="s">
        <v>720</v>
      </c>
      <c r="O275" s="38" t="s">
        <v>62</v>
      </c>
      <c r="P275" s="68" t="s">
        <v>261</v>
      </c>
      <c r="Q275" s="68" t="s">
        <v>748</v>
      </c>
      <c r="R275" s="68" t="s">
        <v>740</v>
      </c>
    </row>
    <row r="276" spans="1:18" s="31" customFormat="1" ht="27" customHeight="1">
      <c r="A276" s="30">
        <v>265</v>
      </c>
      <c r="B276" s="30" t="s">
        <v>198</v>
      </c>
      <c r="C276" s="30" t="s">
        <v>213</v>
      </c>
      <c r="D276" s="30" t="s">
        <v>63</v>
      </c>
      <c r="E276" s="33" t="s">
        <v>237</v>
      </c>
      <c r="F276" s="34" t="s">
        <v>238</v>
      </c>
      <c r="G276" s="68" t="s">
        <v>438</v>
      </c>
      <c r="H276" s="64" t="s">
        <v>252</v>
      </c>
      <c r="I276" s="30">
        <v>1</v>
      </c>
      <c r="J276" s="30">
        <v>40</v>
      </c>
      <c r="K276" s="79">
        <v>2000000</v>
      </c>
      <c r="L276" s="79">
        <v>2000000</v>
      </c>
      <c r="M276" s="26" t="s">
        <v>37</v>
      </c>
      <c r="N276" s="28" t="s">
        <v>721</v>
      </c>
      <c r="O276" s="38" t="s">
        <v>62</v>
      </c>
      <c r="P276" s="68" t="s">
        <v>261</v>
      </c>
      <c r="Q276" s="68" t="s">
        <v>748</v>
      </c>
      <c r="R276" s="68" t="s">
        <v>740</v>
      </c>
    </row>
    <row r="277" spans="1:18" s="31" customFormat="1" ht="27" customHeight="1">
      <c r="A277" s="30">
        <v>266</v>
      </c>
      <c r="B277" s="30" t="s">
        <v>198</v>
      </c>
      <c r="C277" s="30" t="s">
        <v>213</v>
      </c>
      <c r="D277" s="30" t="s">
        <v>63</v>
      </c>
      <c r="E277" s="33" t="s">
        <v>237</v>
      </c>
      <c r="F277" s="34" t="s">
        <v>238</v>
      </c>
      <c r="G277" s="30" t="s">
        <v>438</v>
      </c>
      <c r="H277" s="63" t="s">
        <v>252</v>
      </c>
      <c r="I277" s="30">
        <v>1</v>
      </c>
      <c r="J277" s="30">
        <v>40</v>
      </c>
      <c r="K277" s="79">
        <v>2000000</v>
      </c>
      <c r="L277" s="79">
        <v>2000000</v>
      </c>
      <c r="M277" s="26" t="s">
        <v>37</v>
      </c>
      <c r="N277" s="28" t="s">
        <v>722</v>
      </c>
      <c r="O277" s="38" t="s">
        <v>62</v>
      </c>
      <c r="P277" s="68" t="s">
        <v>261</v>
      </c>
      <c r="Q277" s="68" t="s">
        <v>748</v>
      </c>
      <c r="R277" s="68" t="s">
        <v>740</v>
      </c>
    </row>
    <row r="278" spans="1:18" s="31" customFormat="1" ht="27" customHeight="1">
      <c r="A278" s="30">
        <v>267</v>
      </c>
      <c r="B278" s="30" t="s">
        <v>198</v>
      </c>
      <c r="C278" s="30" t="s">
        <v>213</v>
      </c>
      <c r="D278" s="30" t="s">
        <v>63</v>
      </c>
      <c r="E278" s="33" t="s">
        <v>237</v>
      </c>
      <c r="F278" s="34" t="s">
        <v>238</v>
      </c>
      <c r="G278" s="30" t="s">
        <v>438</v>
      </c>
      <c r="H278" s="30" t="s">
        <v>252</v>
      </c>
      <c r="I278" s="30">
        <v>1</v>
      </c>
      <c r="J278" s="30">
        <v>40</v>
      </c>
      <c r="K278" s="79">
        <v>2000000</v>
      </c>
      <c r="L278" s="79">
        <v>2000000</v>
      </c>
      <c r="M278" s="26" t="s">
        <v>37</v>
      </c>
      <c r="N278" s="28" t="s">
        <v>723</v>
      </c>
      <c r="O278" s="38" t="s">
        <v>62</v>
      </c>
      <c r="P278" s="68" t="s">
        <v>261</v>
      </c>
      <c r="Q278" s="68" t="s">
        <v>748</v>
      </c>
      <c r="R278" s="68" t="s">
        <v>740</v>
      </c>
    </row>
    <row r="279" spans="1:18" s="31" customFormat="1" ht="27" customHeight="1">
      <c r="A279" s="30">
        <v>268</v>
      </c>
      <c r="B279" s="30" t="s">
        <v>357</v>
      </c>
      <c r="C279" s="30" t="s">
        <v>358</v>
      </c>
      <c r="D279" s="30" t="s">
        <v>63</v>
      </c>
      <c r="E279" s="33" t="s">
        <v>106</v>
      </c>
      <c r="F279" s="34" t="s">
        <v>830</v>
      </c>
      <c r="G279" s="30" t="s">
        <v>439</v>
      </c>
      <c r="H279" s="63" t="s">
        <v>474</v>
      </c>
      <c r="I279" s="30">
        <v>1</v>
      </c>
      <c r="J279" s="30">
        <v>28</v>
      </c>
      <c r="K279" s="79">
        <v>1400000</v>
      </c>
      <c r="L279" s="79">
        <v>1400000</v>
      </c>
      <c r="M279" s="26" t="s">
        <v>85</v>
      </c>
      <c r="N279" s="28" t="s">
        <v>724</v>
      </c>
      <c r="O279" s="37" t="s">
        <v>62</v>
      </c>
      <c r="P279" s="68" t="s">
        <v>736</v>
      </c>
      <c r="Q279" s="68" t="s">
        <v>171</v>
      </c>
      <c r="R279" s="68" t="s">
        <v>99</v>
      </c>
    </row>
    <row r="280" spans="1:18" s="31" customFormat="1" ht="27" customHeight="1">
      <c r="A280" s="30">
        <v>269</v>
      </c>
      <c r="B280" s="30" t="s">
        <v>359</v>
      </c>
      <c r="C280" s="30" t="s">
        <v>360</v>
      </c>
      <c r="D280" s="30" t="s">
        <v>63</v>
      </c>
      <c r="E280" s="33" t="s">
        <v>831</v>
      </c>
      <c r="F280" s="34" t="s">
        <v>832</v>
      </c>
      <c r="G280" s="30" t="s">
        <v>439</v>
      </c>
      <c r="H280" s="30" t="s">
        <v>474</v>
      </c>
      <c r="I280" s="30">
        <v>1</v>
      </c>
      <c r="J280" s="30">
        <v>28</v>
      </c>
      <c r="K280" s="79">
        <v>1400000</v>
      </c>
      <c r="L280" s="79">
        <v>1400000</v>
      </c>
      <c r="M280" s="26" t="s">
        <v>85</v>
      </c>
      <c r="N280" s="28" t="s">
        <v>725</v>
      </c>
      <c r="O280" s="37" t="s">
        <v>62</v>
      </c>
      <c r="P280" s="68" t="s">
        <v>736</v>
      </c>
      <c r="Q280" s="68" t="s">
        <v>171</v>
      </c>
      <c r="R280" s="68" t="s">
        <v>99</v>
      </c>
    </row>
    <row r="281" spans="1:18" s="31" customFormat="1" ht="27" customHeight="1">
      <c r="A281" s="30">
        <v>270</v>
      </c>
      <c r="B281" s="30" t="s">
        <v>361</v>
      </c>
      <c r="C281" s="30" t="s">
        <v>358</v>
      </c>
      <c r="D281" s="30" t="s">
        <v>63</v>
      </c>
      <c r="E281" s="33" t="s">
        <v>833</v>
      </c>
      <c r="F281" s="34" t="s">
        <v>834</v>
      </c>
      <c r="G281" s="30" t="s">
        <v>439</v>
      </c>
      <c r="H281" s="30" t="s">
        <v>474</v>
      </c>
      <c r="I281" s="30">
        <v>1</v>
      </c>
      <c r="J281" s="30">
        <v>28</v>
      </c>
      <c r="K281" s="79">
        <v>1400000</v>
      </c>
      <c r="L281" s="79">
        <v>1400000</v>
      </c>
      <c r="M281" s="26" t="s">
        <v>85</v>
      </c>
      <c r="N281" s="28" t="s">
        <v>726</v>
      </c>
      <c r="O281" s="37" t="s">
        <v>62</v>
      </c>
      <c r="P281" s="68" t="s">
        <v>737</v>
      </c>
      <c r="Q281" s="68" t="s">
        <v>188</v>
      </c>
      <c r="R281" s="68" t="s">
        <v>99</v>
      </c>
    </row>
    <row r="282" spans="1:18" s="31" customFormat="1" ht="27" customHeight="1">
      <c r="A282" s="30">
        <v>271</v>
      </c>
      <c r="B282" s="30" t="s">
        <v>362</v>
      </c>
      <c r="C282" s="30" t="s">
        <v>358</v>
      </c>
      <c r="D282" s="30" t="s">
        <v>63</v>
      </c>
      <c r="E282" s="33" t="s">
        <v>835</v>
      </c>
      <c r="F282" s="34" t="s">
        <v>161</v>
      </c>
      <c r="G282" s="30" t="s">
        <v>439</v>
      </c>
      <c r="H282" s="30" t="s">
        <v>474</v>
      </c>
      <c r="I282" s="30">
        <v>1</v>
      </c>
      <c r="J282" s="30">
        <v>28</v>
      </c>
      <c r="K282" s="79">
        <v>1400000</v>
      </c>
      <c r="L282" s="79">
        <v>1400000</v>
      </c>
      <c r="M282" s="26" t="s">
        <v>85</v>
      </c>
      <c r="N282" s="28" t="s">
        <v>727</v>
      </c>
      <c r="O282" s="37" t="s">
        <v>62</v>
      </c>
      <c r="P282" s="68" t="s">
        <v>737</v>
      </c>
      <c r="Q282" s="68" t="s">
        <v>188</v>
      </c>
      <c r="R282" s="68" t="s">
        <v>99</v>
      </c>
    </row>
    <row r="283" spans="1:18">
      <c r="A283" s="80"/>
      <c r="B283" s="80"/>
      <c r="C283" s="106"/>
      <c r="D283" s="80"/>
      <c r="E283" s="107"/>
      <c r="F283" s="108"/>
      <c r="G283" s="80"/>
      <c r="H283" s="80"/>
      <c r="I283" s="80"/>
      <c r="J283" s="80"/>
      <c r="K283" s="109"/>
      <c r="L283" s="109"/>
      <c r="M283" s="82"/>
      <c r="N283" s="110"/>
      <c r="O283" s="111"/>
      <c r="P283" s="112"/>
      <c r="Q283" s="117"/>
      <c r="R283" s="117"/>
    </row>
    <row r="284" spans="1:18" s="31" customFormat="1" ht="26.25" customHeight="1">
      <c r="A284" s="44"/>
      <c r="B284" s="44"/>
      <c r="C284" s="69"/>
      <c r="D284" s="44"/>
      <c r="E284" s="138" t="s">
        <v>71</v>
      </c>
      <c r="F284" s="138"/>
      <c r="G284" s="46"/>
      <c r="H284" s="46"/>
      <c r="I284" s="46">
        <f>SUBTOTAL(9,I12:I283)</f>
        <v>271</v>
      </c>
      <c r="J284" s="46">
        <f>SUBTOTAL(9,J12:J283)</f>
        <v>5440</v>
      </c>
      <c r="K284" s="58"/>
      <c r="L284" s="59">
        <f>SUBTOTAL(9,L12:L283)</f>
        <v>274750000</v>
      </c>
      <c r="M284" s="45"/>
      <c r="N284" s="47"/>
      <c r="O284" s="48"/>
      <c r="P284" s="96"/>
      <c r="Q284" s="96"/>
      <c r="R284" s="96"/>
    </row>
    <row r="285" spans="1:18" s="31" customFormat="1" ht="15">
      <c r="A285" s="50"/>
      <c r="B285" s="50"/>
      <c r="C285" s="70"/>
      <c r="D285" s="50"/>
      <c r="E285" s="51"/>
      <c r="F285" s="51"/>
      <c r="G285" s="53"/>
      <c r="H285" s="53"/>
      <c r="I285" s="53"/>
      <c r="J285" s="53"/>
      <c r="K285" s="52"/>
      <c r="L285" s="54"/>
      <c r="M285" s="52"/>
      <c r="N285" s="55"/>
      <c r="O285" s="56"/>
    </row>
    <row r="286" spans="1:18" s="31" customFormat="1" ht="15">
      <c r="A286" s="50"/>
      <c r="B286" s="50"/>
      <c r="C286" s="57"/>
      <c r="D286" s="67"/>
      <c r="E286" s="57" t="s">
        <v>45</v>
      </c>
      <c r="F286" s="57"/>
      <c r="G286" s="71">
        <f>L284</f>
        <v>274750000</v>
      </c>
      <c r="H286" s="50" t="s">
        <v>44</v>
      </c>
      <c r="I286" s="53"/>
      <c r="J286" s="53"/>
      <c r="K286" s="52"/>
      <c r="L286" s="54"/>
      <c r="M286" s="52"/>
      <c r="N286" s="55"/>
      <c r="O286" s="56"/>
    </row>
    <row r="287" spans="1:18">
      <c r="E287" s="135" t="s">
        <v>76</v>
      </c>
      <c r="F287" s="135"/>
      <c r="G287" s="139" t="str">
        <f>tien_so!C6</f>
        <v>Hai trăm bảy mươi bốn triệu bảy trăm năm mươi ngàn đồng./.</v>
      </c>
      <c r="H287" s="139"/>
      <c r="I287" s="139"/>
      <c r="J287" s="139"/>
      <c r="K287" s="139"/>
      <c r="L287" s="139"/>
    </row>
    <row r="288" spans="1:18" ht="18.75">
      <c r="L288" s="128"/>
      <c r="M288" s="128"/>
      <c r="N288" s="128"/>
      <c r="O288" s="36"/>
    </row>
    <row r="289" spans="12:15" ht="18.75">
      <c r="M289" s="24"/>
      <c r="N289" s="29"/>
      <c r="O289" s="36"/>
    </row>
    <row r="292" spans="12:15">
      <c r="L292" s="27"/>
    </row>
    <row r="294" spans="12:15" ht="18.75">
      <c r="L294" s="128"/>
      <c r="M294" s="128"/>
      <c r="N294" s="128"/>
      <c r="O294" s="36"/>
    </row>
  </sheetData>
  <autoFilter ref="A11:R282"/>
  <mergeCells count="26">
    <mergeCell ref="B8:B9"/>
    <mergeCell ref="E8:E9"/>
    <mergeCell ref="A6:O6"/>
    <mergeCell ref="O8:O9"/>
    <mergeCell ref="Q8:Q9"/>
    <mergeCell ref="R8:R9"/>
    <mergeCell ref="D8:D9"/>
    <mergeCell ref="C8:C9"/>
    <mergeCell ref="I8:J8"/>
    <mergeCell ref="P8:P9"/>
    <mergeCell ref="E287:F287"/>
    <mergeCell ref="G8:H8"/>
    <mergeCell ref="F8:F9"/>
    <mergeCell ref="E284:F284"/>
    <mergeCell ref="G287:L287"/>
    <mergeCell ref="A1:F1"/>
    <mergeCell ref="A2:F2"/>
    <mergeCell ref="A4:O4"/>
    <mergeCell ref="A5:O5"/>
    <mergeCell ref="A8:A9"/>
    <mergeCell ref="L294:N294"/>
    <mergeCell ref="L288:N288"/>
    <mergeCell ref="K8:K9"/>
    <mergeCell ref="L8:L9"/>
    <mergeCell ref="M8:M9"/>
    <mergeCell ref="N8:N9"/>
  </mergeCells>
  <phoneticPr fontId="2" type="noConversion"/>
  <conditionalFormatting sqref="A12:Q282">
    <cfRule type="expression" dxfId="0" priority="1" stopIfTrue="1">
      <formula>MOD(ROW(),2)=1</formula>
    </cfRule>
  </conditionalFormatting>
  <pageMargins left="0.38" right="0.17" top="0.59" bottom="0.59" header="0.23" footer="0.31"/>
  <pageSetup paperSize="9" scale="70" orientation="landscape" r:id="rId1"/>
  <headerFooter alignWithMargins="0"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Ma_Khoa</vt:lpstr>
      <vt:lpstr>tien_so</vt:lpstr>
      <vt:lpstr>Tong hop</vt:lpstr>
      <vt:lpstr>huong_dan_ky_II_2021_2022</vt:lpstr>
      <vt:lpstr>huong_dan_ky_II_2021_2022!Print_Area</vt:lpstr>
      <vt:lpstr>'Tong hop'!Print_Area</vt:lpstr>
      <vt:lpstr>huong_dan_ky_II_2021_2022!Print_Titles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2022-08-18T07:44:39Z</cp:lastPrinted>
  <dcterms:created xsi:type="dcterms:W3CDTF">2017-01-17T02:59:09Z</dcterms:created>
  <dcterms:modified xsi:type="dcterms:W3CDTF">2022-08-18T10:15:54Z</dcterms:modified>
</cp:coreProperties>
</file>