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5_2026\Ky_1_2025_2026\01_Co huu\"/>
    </mc:Choice>
  </mc:AlternateContent>
  <xr:revisionPtr revIDLastSave="0" documentId="13_ncr:1_{48829E0E-A1BB-4488-A161-3B3871C66BF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ien_so" sheetId="5" state="hidden" r:id="rId1"/>
    <sheet name="Tong hop" sheetId="1" r:id="rId2"/>
    <sheet name="Sheet1" sheetId="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tien_so!#REF!</definedName>
    <definedName name="_xlnm._FilterDatabase" localSheetId="1" hidden="1">'Tong hop'!$A$8:$BQ$632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1">'Tong hop'!$A$1:$BF$631</definedName>
    <definedName name="_xlnm.Print_Titles" localSheetId="0">tien_so!#REF!</definedName>
    <definedName name="_xlnm.Print_Titles" localSheetId="1">'Tong hop'!$3:$6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651" i="1" l="1"/>
  <c r="BK651" i="1"/>
  <c r="BK637" i="1"/>
  <c r="BK638" i="1"/>
  <c r="BK639" i="1"/>
  <c r="BK640" i="1"/>
  <c r="BK641" i="1"/>
  <c r="BK642" i="1"/>
  <c r="BK643" i="1"/>
  <c r="BK644" i="1"/>
  <c r="BK645" i="1"/>
  <c r="BK646" i="1"/>
  <c r="BK647" i="1"/>
  <c r="BK648" i="1"/>
  <c r="BK649" i="1"/>
  <c r="BK650" i="1"/>
  <c r="BK636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O107" i="1"/>
  <c r="BO108" i="1"/>
  <c r="BO109" i="1"/>
  <c r="BO110" i="1"/>
  <c r="BO111" i="1"/>
  <c r="BO112" i="1"/>
  <c r="BO113" i="1"/>
  <c r="BO114" i="1"/>
  <c r="BO115" i="1"/>
  <c r="BO116" i="1"/>
  <c r="BO117" i="1"/>
  <c r="BO118" i="1"/>
  <c r="BO119" i="1"/>
  <c r="BO120" i="1"/>
  <c r="BO121" i="1"/>
  <c r="BO122" i="1"/>
  <c r="BO123" i="1"/>
  <c r="BO124" i="1"/>
  <c r="BO125" i="1"/>
  <c r="BO126" i="1"/>
  <c r="BO127" i="1"/>
  <c r="BO128" i="1"/>
  <c r="BO129" i="1"/>
  <c r="BO130" i="1"/>
  <c r="BO131" i="1"/>
  <c r="BO132" i="1"/>
  <c r="BO133" i="1"/>
  <c r="BO134" i="1"/>
  <c r="BO135" i="1"/>
  <c r="BO136" i="1"/>
  <c r="BO137" i="1"/>
  <c r="BO138" i="1"/>
  <c r="BO139" i="1"/>
  <c r="BO140" i="1"/>
  <c r="BO141" i="1"/>
  <c r="BO142" i="1"/>
  <c r="BO143" i="1"/>
  <c r="BO144" i="1"/>
  <c r="BO145" i="1"/>
  <c r="BO146" i="1"/>
  <c r="BO147" i="1"/>
  <c r="BO148" i="1"/>
  <c r="BO149" i="1"/>
  <c r="BO150" i="1"/>
  <c r="BO151" i="1"/>
  <c r="BO152" i="1"/>
  <c r="BO153" i="1"/>
  <c r="BO154" i="1"/>
  <c r="BO155" i="1"/>
  <c r="BO156" i="1"/>
  <c r="BO157" i="1"/>
  <c r="BO158" i="1"/>
  <c r="BO159" i="1"/>
  <c r="BO160" i="1"/>
  <c r="BO161" i="1"/>
  <c r="BO162" i="1"/>
  <c r="BO163" i="1"/>
  <c r="BO164" i="1"/>
  <c r="BO165" i="1"/>
  <c r="BO166" i="1"/>
  <c r="BO167" i="1"/>
  <c r="BO168" i="1"/>
  <c r="BO169" i="1"/>
  <c r="BO170" i="1"/>
  <c r="BO171" i="1"/>
  <c r="BO172" i="1"/>
  <c r="BO173" i="1"/>
  <c r="BO174" i="1"/>
  <c r="BO175" i="1"/>
  <c r="BO176" i="1"/>
  <c r="BO177" i="1"/>
  <c r="BO178" i="1"/>
  <c r="BO179" i="1"/>
  <c r="BO180" i="1"/>
  <c r="BO181" i="1"/>
  <c r="BO182" i="1"/>
  <c r="BO183" i="1"/>
  <c r="BO184" i="1"/>
  <c r="BO185" i="1"/>
  <c r="BO186" i="1"/>
  <c r="BO187" i="1"/>
  <c r="BO188" i="1"/>
  <c r="BO189" i="1"/>
  <c r="BO190" i="1"/>
  <c r="BO191" i="1"/>
  <c r="BO192" i="1"/>
  <c r="BO193" i="1"/>
  <c r="BO194" i="1"/>
  <c r="BO195" i="1"/>
  <c r="BO196" i="1"/>
  <c r="BO197" i="1"/>
  <c r="BO198" i="1"/>
  <c r="BO199" i="1"/>
  <c r="BO200" i="1"/>
  <c r="BO201" i="1"/>
  <c r="BO202" i="1"/>
  <c r="BO203" i="1"/>
  <c r="BO204" i="1"/>
  <c r="BO205" i="1"/>
  <c r="BO206" i="1"/>
  <c r="BO207" i="1"/>
  <c r="BO208" i="1"/>
  <c r="BO209" i="1"/>
  <c r="BO210" i="1"/>
  <c r="BO211" i="1"/>
  <c r="BO212" i="1"/>
  <c r="BO213" i="1"/>
  <c r="BO214" i="1"/>
  <c r="BO215" i="1"/>
  <c r="BO216" i="1"/>
  <c r="BO217" i="1"/>
  <c r="BO218" i="1"/>
  <c r="BO219" i="1"/>
  <c r="BO220" i="1"/>
  <c r="BO221" i="1"/>
  <c r="BO222" i="1"/>
  <c r="BO223" i="1"/>
  <c r="BO224" i="1"/>
  <c r="BO225" i="1"/>
  <c r="BO226" i="1"/>
  <c r="BO227" i="1"/>
  <c r="BO228" i="1"/>
  <c r="BO229" i="1"/>
  <c r="BO230" i="1"/>
  <c r="BO231" i="1"/>
  <c r="BO232" i="1"/>
  <c r="BO233" i="1"/>
  <c r="BO234" i="1"/>
  <c r="BO235" i="1"/>
  <c r="BO236" i="1"/>
  <c r="BO237" i="1"/>
  <c r="BO238" i="1"/>
  <c r="BO239" i="1"/>
  <c r="BO240" i="1"/>
  <c r="BO241" i="1"/>
  <c r="BO242" i="1"/>
  <c r="BO243" i="1"/>
  <c r="BO244" i="1"/>
  <c r="BO245" i="1"/>
  <c r="BO246" i="1"/>
  <c r="BO247" i="1"/>
  <c r="BO248" i="1"/>
  <c r="BO249" i="1"/>
  <c r="BO250" i="1"/>
  <c r="BO251" i="1"/>
  <c r="BO252" i="1"/>
  <c r="BO253" i="1"/>
  <c r="BO254" i="1"/>
  <c r="BO255" i="1"/>
  <c r="BO256" i="1"/>
  <c r="BO257" i="1"/>
  <c r="BO258" i="1"/>
  <c r="BO259" i="1"/>
  <c r="BO260" i="1"/>
  <c r="BO261" i="1"/>
  <c r="BO262" i="1"/>
  <c r="BO263" i="1"/>
  <c r="BO264" i="1"/>
  <c r="BO265" i="1"/>
  <c r="BO266" i="1"/>
  <c r="BO267" i="1"/>
  <c r="BO268" i="1"/>
  <c r="BO269" i="1"/>
  <c r="BO270" i="1"/>
  <c r="BO271" i="1"/>
  <c r="BO272" i="1"/>
  <c r="BO273" i="1"/>
  <c r="BO274" i="1"/>
  <c r="BO275" i="1"/>
  <c r="BO276" i="1"/>
  <c r="BO277" i="1"/>
  <c r="BO278" i="1"/>
  <c r="BO279" i="1"/>
  <c r="BO280" i="1"/>
  <c r="BO281" i="1"/>
  <c r="BO282" i="1"/>
  <c r="BO283" i="1"/>
  <c r="BO284" i="1"/>
  <c r="BO285" i="1"/>
  <c r="BO286" i="1"/>
  <c r="BO287" i="1"/>
  <c r="BO288" i="1"/>
  <c r="BO289" i="1"/>
  <c r="BO290" i="1"/>
  <c r="BO291" i="1"/>
  <c r="BO292" i="1"/>
  <c r="BO293" i="1"/>
  <c r="BO294" i="1"/>
  <c r="BO295" i="1"/>
  <c r="BO296" i="1"/>
  <c r="BO297" i="1"/>
  <c r="BO298" i="1"/>
  <c r="BO299" i="1"/>
  <c r="BO300" i="1"/>
  <c r="BO301" i="1"/>
  <c r="BO302" i="1"/>
  <c r="BO303" i="1"/>
  <c r="BO304" i="1"/>
  <c r="BO305" i="1"/>
  <c r="BO306" i="1"/>
  <c r="BO307" i="1"/>
  <c r="BO308" i="1"/>
  <c r="BO309" i="1"/>
  <c r="BO310" i="1"/>
  <c r="BO311" i="1"/>
  <c r="BO312" i="1"/>
  <c r="BO313" i="1"/>
  <c r="BO314" i="1"/>
  <c r="BO315" i="1"/>
  <c r="BO316" i="1"/>
  <c r="BO317" i="1"/>
  <c r="BO318" i="1"/>
  <c r="BO319" i="1"/>
  <c r="BO320" i="1"/>
  <c r="BO321" i="1"/>
  <c r="BO322" i="1"/>
  <c r="BO323" i="1"/>
  <c r="BO324" i="1"/>
  <c r="BO325" i="1"/>
  <c r="BO326" i="1"/>
  <c r="BO327" i="1"/>
  <c r="BO328" i="1"/>
  <c r="BO329" i="1"/>
  <c r="BO330" i="1"/>
  <c r="BO331" i="1"/>
  <c r="BO332" i="1"/>
  <c r="BO333" i="1"/>
  <c r="BO334" i="1"/>
  <c r="BO335" i="1"/>
  <c r="BO336" i="1"/>
  <c r="BO337" i="1"/>
  <c r="BO338" i="1"/>
  <c r="BO339" i="1"/>
  <c r="BO340" i="1"/>
  <c r="BO341" i="1"/>
  <c r="BO342" i="1"/>
  <c r="BO343" i="1"/>
  <c r="BO344" i="1"/>
  <c r="BO345" i="1"/>
  <c r="BO346" i="1"/>
  <c r="BO347" i="1"/>
  <c r="BO348" i="1"/>
  <c r="BO349" i="1"/>
  <c r="BO350" i="1"/>
  <c r="BO351" i="1"/>
  <c r="BO352" i="1"/>
  <c r="BO353" i="1"/>
  <c r="BO354" i="1"/>
  <c r="BO355" i="1"/>
  <c r="BO356" i="1"/>
  <c r="BO357" i="1"/>
  <c r="BO358" i="1"/>
  <c r="BO359" i="1"/>
  <c r="BO360" i="1"/>
  <c r="BO361" i="1"/>
  <c r="BO362" i="1"/>
  <c r="BO363" i="1"/>
  <c r="BO364" i="1"/>
  <c r="BO365" i="1"/>
  <c r="BO366" i="1"/>
  <c r="BO367" i="1"/>
  <c r="BO368" i="1"/>
  <c r="BO369" i="1"/>
  <c r="BO370" i="1"/>
  <c r="BO371" i="1"/>
  <c r="BO372" i="1"/>
  <c r="BO373" i="1"/>
  <c r="BO374" i="1"/>
  <c r="BO375" i="1"/>
  <c r="BO376" i="1"/>
  <c r="BO377" i="1"/>
  <c r="BO378" i="1"/>
  <c r="BO379" i="1"/>
  <c r="BO380" i="1"/>
  <c r="BO381" i="1"/>
  <c r="BO382" i="1"/>
  <c r="BO383" i="1"/>
  <c r="BO384" i="1"/>
  <c r="BO385" i="1"/>
  <c r="BO386" i="1"/>
  <c r="BO387" i="1"/>
  <c r="BO388" i="1"/>
  <c r="BO389" i="1"/>
  <c r="BO390" i="1"/>
  <c r="BO391" i="1"/>
  <c r="BO392" i="1"/>
  <c r="BO393" i="1"/>
  <c r="BO394" i="1"/>
  <c r="BO395" i="1"/>
  <c r="BO396" i="1"/>
  <c r="BO397" i="1"/>
  <c r="BO398" i="1"/>
  <c r="BO399" i="1"/>
  <c r="BO400" i="1"/>
  <c r="BO401" i="1"/>
  <c r="BO402" i="1"/>
  <c r="BO403" i="1"/>
  <c r="BO404" i="1"/>
  <c r="BO405" i="1"/>
  <c r="BO406" i="1"/>
  <c r="BO407" i="1"/>
  <c r="BO408" i="1"/>
  <c r="BO409" i="1"/>
  <c r="BO410" i="1"/>
  <c r="BO411" i="1"/>
  <c r="BO412" i="1"/>
  <c r="BO413" i="1"/>
  <c r="BO414" i="1"/>
  <c r="BO415" i="1"/>
  <c r="BO416" i="1"/>
  <c r="BO417" i="1"/>
  <c r="BO418" i="1"/>
  <c r="BO419" i="1"/>
  <c r="BO420" i="1"/>
  <c r="BO421" i="1"/>
  <c r="BO422" i="1"/>
  <c r="BO423" i="1"/>
  <c r="BO424" i="1"/>
  <c r="BO425" i="1"/>
  <c r="BO426" i="1"/>
  <c r="BO427" i="1"/>
  <c r="BO428" i="1"/>
  <c r="BO429" i="1"/>
  <c r="BO430" i="1"/>
  <c r="BO431" i="1"/>
  <c r="BO432" i="1"/>
  <c r="BO433" i="1"/>
  <c r="BO434" i="1"/>
  <c r="BO435" i="1"/>
  <c r="BO436" i="1"/>
  <c r="BO437" i="1"/>
  <c r="BO438" i="1"/>
  <c r="BO439" i="1"/>
  <c r="BO440" i="1"/>
  <c r="BO441" i="1"/>
  <c r="BO442" i="1"/>
  <c r="BO443" i="1"/>
  <c r="BO444" i="1"/>
  <c r="BO445" i="1"/>
  <c r="BO446" i="1"/>
  <c r="BO447" i="1"/>
  <c r="BO448" i="1"/>
  <c r="BO449" i="1"/>
  <c r="BO450" i="1"/>
  <c r="BO451" i="1"/>
  <c r="BO452" i="1"/>
  <c r="BO453" i="1"/>
  <c r="BO454" i="1"/>
  <c r="BO455" i="1"/>
  <c r="BO456" i="1"/>
  <c r="BO457" i="1"/>
  <c r="BO458" i="1"/>
  <c r="BO459" i="1"/>
  <c r="BO460" i="1"/>
  <c r="BO461" i="1"/>
  <c r="BO462" i="1"/>
  <c r="BO463" i="1"/>
  <c r="BO464" i="1"/>
  <c r="BO465" i="1"/>
  <c r="BO466" i="1"/>
  <c r="BO467" i="1"/>
  <c r="BO468" i="1"/>
  <c r="BO469" i="1"/>
  <c r="BO470" i="1"/>
  <c r="BO471" i="1"/>
  <c r="BO472" i="1"/>
  <c r="BO473" i="1"/>
  <c r="BO474" i="1"/>
  <c r="BO475" i="1"/>
  <c r="BO476" i="1"/>
  <c r="BO477" i="1"/>
  <c r="BO478" i="1"/>
  <c r="BO479" i="1"/>
  <c r="BO480" i="1"/>
  <c r="BO481" i="1"/>
  <c r="BO482" i="1"/>
  <c r="BO483" i="1"/>
  <c r="BO484" i="1"/>
  <c r="BO485" i="1"/>
  <c r="BO486" i="1"/>
  <c r="BO487" i="1"/>
  <c r="BO488" i="1"/>
  <c r="BO489" i="1"/>
  <c r="BO490" i="1"/>
  <c r="BO491" i="1"/>
  <c r="BO492" i="1"/>
  <c r="BO493" i="1"/>
  <c r="BO494" i="1"/>
  <c r="BO495" i="1"/>
  <c r="BO496" i="1"/>
  <c r="BO497" i="1"/>
  <c r="BO498" i="1"/>
  <c r="BO499" i="1"/>
  <c r="BO500" i="1"/>
  <c r="BO501" i="1"/>
  <c r="BO502" i="1"/>
  <c r="BO503" i="1"/>
  <c r="BO504" i="1"/>
  <c r="BO505" i="1"/>
  <c r="BO506" i="1"/>
  <c r="BO507" i="1"/>
  <c r="BO508" i="1"/>
  <c r="BO509" i="1"/>
  <c r="BO510" i="1"/>
  <c r="BO511" i="1"/>
  <c r="BO512" i="1"/>
  <c r="BO513" i="1"/>
  <c r="BO514" i="1"/>
  <c r="BO515" i="1"/>
  <c r="BO516" i="1"/>
  <c r="BO517" i="1"/>
  <c r="BO518" i="1"/>
  <c r="BO519" i="1"/>
  <c r="BO520" i="1"/>
  <c r="BO521" i="1"/>
  <c r="BO522" i="1"/>
  <c r="BO523" i="1"/>
  <c r="BO524" i="1"/>
  <c r="BO525" i="1"/>
  <c r="BO526" i="1"/>
  <c r="BO527" i="1"/>
  <c r="BO528" i="1"/>
  <c r="BO529" i="1"/>
  <c r="BO530" i="1"/>
  <c r="BO531" i="1"/>
  <c r="BO532" i="1"/>
  <c r="BO533" i="1"/>
  <c r="BO534" i="1"/>
  <c r="BO535" i="1"/>
  <c r="BO536" i="1"/>
  <c r="BO537" i="1"/>
  <c r="BO538" i="1"/>
  <c r="BO539" i="1"/>
  <c r="BO540" i="1"/>
  <c r="BO541" i="1"/>
  <c r="BO542" i="1"/>
  <c r="BO543" i="1"/>
  <c r="BO544" i="1"/>
  <c r="BO545" i="1"/>
  <c r="BO546" i="1"/>
  <c r="BO547" i="1"/>
  <c r="BO548" i="1"/>
  <c r="BO549" i="1"/>
  <c r="BO550" i="1"/>
  <c r="BO551" i="1"/>
  <c r="BO552" i="1"/>
  <c r="BO553" i="1"/>
  <c r="BO554" i="1"/>
  <c r="BO555" i="1"/>
  <c r="BO556" i="1"/>
  <c r="BO557" i="1"/>
  <c r="BO558" i="1"/>
  <c r="BO559" i="1"/>
  <c r="BO560" i="1"/>
  <c r="BO561" i="1"/>
  <c r="BO562" i="1"/>
  <c r="BO563" i="1"/>
  <c r="BO564" i="1"/>
  <c r="BO565" i="1"/>
  <c r="BO566" i="1"/>
  <c r="BO567" i="1"/>
  <c r="BO568" i="1"/>
  <c r="BO569" i="1"/>
  <c r="BO570" i="1"/>
  <c r="BO571" i="1"/>
  <c r="BO572" i="1"/>
  <c r="BO573" i="1"/>
  <c r="BO574" i="1"/>
  <c r="BO575" i="1"/>
  <c r="BO576" i="1"/>
  <c r="BO577" i="1"/>
  <c r="BO578" i="1"/>
  <c r="BO579" i="1"/>
  <c r="BO580" i="1"/>
  <c r="BO581" i="1"/>
  <c r="BO582" i="1"/>
  <c r="BO583" i="1"/>
  <c r="BO584" i="1"/>
  <c r="BO585" i="1"/>
  <c r="BO586" i="1"/>
  <c r="BO587" i="1"/>
  <c r="BO588" i="1"/>
  <c r="BO589" i="1"/>
  <c r="BO590" i="1"/>
  <c r="BO591" i="1"/>
  <c r="BO592" i="1"/>
  <c r="BO593" i="1"/>
  <c r="BO594" i="1"/>
  <c r="BO595" i="1"/>
  <c r="BO596" i="1"/>
  <c r="BO597" i="1"/>
  <c r="BO598" i="1"/>
  <c r="BO599" i="1"/>
  <c r="BO600" i="1"/>
  <c r="BO601" i="1"/>
  <c r="BO602" i="1"/>
  <c r="BO603" i="1"/>
  <c r="BO604" i="1"/>
  <c r="BO605" i="1"/>
  <c r="BO606" i="1"/>
  <c r="BO607" i="1"/>
  <c r="BO608" i="1"/>
  <c r="BO609" i="1"/>
  <c r="BO610" i="1"/>
  <c r="BO611" i="1"/>
  <c r="BO612" i="1"/>
  <c r="BO613" i="1"/>
  <c r="BO614" i="1"/>
  <c r="BO615" i="1"/>
  <c r="BO616" i="1"/>
  <c r="BO617" i="1"/>
  <c r="BO618" i="1"/>
  <c r="BO619" i="1"/>
  <c r="BO620" i="1"/>
  <c r="BO621" i="1"/>
  <c r="BO622" i="1"/>
  <c r="BO623" i="1"/>
  <c r="BO624" i="1"/>
  <c r="BO625" i="1"/>
  <c r="BO626" i="1"/>
  <c r="BO627" i="1"/>
  <c r="BO628" i="1"/>
  <c r="BO629" i="1"/>
  <c r="G4" i="6" l="1"/>
  <c r="F4" i="6"/>
  <c r="E4" i="6"/>
  <c r="D4" i="6"/>
  <c r="C4" i="6"/>
  <c r="B4" i="6"/>
  <c r="B7" i="6"/>
  <c r="C7" i="6"/>
  <c r="D7" i="6"/>
  <c r="E7" i="6"/>
  <c r="F7" i="6"/>
  <c r="G7" i="6"/>
  <c r="G6" i="6"/>
  <c r="F6" i="6"/>
  <c r="E6" i="6"/>
  <c r="D6" i="6"/>
  <c r="C6" i="6"/>
  <c r="B6" i="6"/>
  <c r="G5" i="6"/>
  <c r="F5" i="6"/>
  <c r="E5" i="6"/>
  <c r="D5" i="6"/>
  <c r="C5" i="6"/>
  <c r="B5" i="6"/>
  <c r="H4" i="6" l="1"/>
  <c r="H5" i="6"/>
  <c r="H6" i="6"/>
  <c r="H7" i="6"/>
  <c r="G8" i="6" l="1"/>
  <c r="F8" i="6"/>
  <c r="E8" i="6"/>
  <c r="D8" i="6"/>
  <c r="C8" i="6"/>
  <c r="B8" i="6"/>
  <c r="BP630" i="1"/>
  <c r="BQ630" i="1"/>
  <c r="BJ630" i="1"/>
  <c r="BK630" i="1" s="1"/>
  <c r="H8" i="6" l="1"/>
  <c r="BN630" i="1"/>
  <c r="AE630" i="1"/>
  <c r="AE631" i="1" s="1"/>
  <c r="AE632" i="1" s="1"/>
  <c r="AF630" i="1"/>
  <c r="AG630" i="1"/>
  <c r="AH630" i="1"/>
  <c r="BP566" i="1" l="1"/>
  <c r="BP558" i="1"/>
  <c r="BP550" i="1"/>
  <c r="BP542" i="1"/>
  <c r="BP534" i="1"/>
  <c r="BP526" i="1"/>
  <c r="BP518" i="1"/>
  <c r="BP510" i="1"/>
  <c r="BP502" i="1"/>
  <c r="BP494" i="1"/>
  <c r="BP486" i="1"/>
  <c r="BP478" i="1"/>
  <c r="BP470" i="1"/>
  <c r="BP462" i="1"/>
  <c r="BP454" i="1"/>
  <c r="BP446" i="1"/>
  <c r="BP438" i="1"/>
  <c r="BP430" i="1"/>
  <c r="BP422" i="1"/>
  <c r="BP414" i="1"/>
  <c r="BP406" i="1"/>
  <c r="BP398" i="1"/>
  <c r="BP390" i="1"/>
  <c r="BP382" i="1"/>
  <c r="BP374" i="1"/>
  <c r="BP366" i="1"/>
  <c r="BP358" i="1"/>
  <c r="BP350" i="1"/>
  <c r="BP342" i="1"/>
  <c r="BP334" i="1"/>
  <c r="BP326" i="1"/>
  <c r="BP318" i="1"/>
  <c r="BP310" i="1"/>
  <c r="BP302" i="1"/>
  <c r="BP294" i="1"/>
  <c r="BP286" i="1"/>
  <c r="BP278" i="1"/>
  <c r="BP270" i="1"/>
  <c r="BP262" i="1"/>
  <c r="BP254" i="1"/>
  <c r="BP246" i="1"/>
  <c r="BP238" i="1"/>
  <c r="BP230" i="1"/>
  <c r="BP222" i="1"/>
  <c r="BP214" i="1"/>
  <c r="BP206" i="1"/>
  <c r="BP198" i="1"/>
  <c r="BP190" i="1"/>
  <c r="BP182" i="1"/>
  <c r="BP174" i="1"/>
  <c r="BP166" i="1"/>
  <c r="BP158" i="1"/>
  <c r="BP150" i="1"/>
  <c r="BP142" i="1"/>
  <c r="BP134" i="1"/>
  <c r="BP126" i="1"/>
  <c r="BP118" i="1"/>
  <c r="BP110" i="1"/>
  <c r="BP102" i="1"/>
  <c r="BP94" i="1"/>
  <c r="BP86" i="1"/>
  <c r="BP78" i="1"/>
  <c r="BP70" i="1"/>
  <c r="BP62" i="1"/>
  <c r="BP54" i="1"/>
  <c r="BP46" i="1"/>
  <c r="BP38" i="1"/>
  <c r="BP30" i="1"/>
  <c r="BP22" i="1"/>
  <c r="BP14" i="1"/>
  <c r="BP606" i="1"/>
  <c r="BP598" i="1"/>
  <c r="BP627" i="1"/>
  <c r="BP619" i="1"/>
  <c r="BP611" i="1"/>
  <c r="BP603" i="1"/>
  <c r="BP595" i="1"/>
  <c r="BP587" i="1"/>
  <c r="BP579" i="1"/>
  <c r="BP571" i="1"/>
  <c r="BP563" i="1"/>
  <c r="BP555" i="1"/>
  <c r="BP547" i="1"/>
  <c r="BP539" i="1"/>
  <c r="BP531" i="1"/>
  <c r="BP523" i="1"/>
  <c r="BP515" i="1"/>
  <c r="BP507" i="1"/>
  <c r="BP499" i="1"/>
  <c r="BP491" i="1"/>
  <c r="BP483" i="1"/>
  <c r="BP475" i="1"/>
  <c r="BP467" i="1"/>
  <c r="BP459" i="1"/>
  <c r="BP451" i="1"/>
  <c r="BP443" i="1"/>
  <c r="BP435" i="1"/>
  <c r="BP427" i="1"/>
  <c r="BP419" i="1"/>
  <c r="BP411" i="1"/>
  <c r="BP403" i="1"/>
  <c r="BP395" i="1"/>
  <c r="BP387" i="1"/>
  <c r="BP379" i="1"/>
  <c r="BP371" i="1"/>
  <c r="BP363" i="1"/>
  <c r="BP355" i="1"/>
  <c r="BP347" i="1"/>
  <c r="BP339" i="1"/>
  <c r="BP331" i="1"/>
  <c r="BP323" i="1"/>
  <c r="BP315" i="1"/>
  <c r="BP307" i="1"/>
  <c r="BP299" i="1"/>
  <c r="BP291" i="1"/>
  <c r="BP283" i="1"/>
  <c r="BP275" i="1"/>
  <c r="BP267" i="1"/>
  <c r="BP259" i="1"/>
  <c r="BP251" i="1"/>
  <c r="BP243" i="1"/>
  <c r="BP235" i="1"/>
  <c r="BP227" i="1"/>
  <c r="BP219" i="1"/>
  <c r="BP211" i="1"/>
  <c r="BP203" i="1"/>
  <c r="BP195" i="1"/>
  <c r="BP187" i="1"/>
  <c r="BP179" i="1"/>
  <c r="BP171" i="1"/>
  <c r="BP163" i="1"/>
  <c r="BP155" i="1"/>
  <c r="BP147" i="1"/>
  <c r="BP139" i="1"/>
  <c r="BP131" i="1"/>
  <c r="BP123" i="1"/>
  <c r="BP115" i="1"/>
  <c r="BP107" i="1"/>
  <c r="BP99" i="1"/>
  <c r="BP91" i="1"/>
  <c r="BP83" i="1"/>
  <c r="BP75" i="1"/>
  <c r="BP67" i="1"/>
  <c r="BP59" i="1"/>
  <c r="BP51" i="1"/>
  <c r="BP43" i="1"/>
  <c r="BP35" i="1"/>
  <c r="BP27" i="1"/>
  <c r="BP19" i="1"/>
  <c r="BP11" i="1"/>
  <c r="BP574" i="1"/>
  <c r="BP624" i="1"/>
  <c r="BP616" i="1"/>
  <c r="BP608" i="1"/>
  <c r="BP600" i="1"/>
  <c r="BP592" i="1"/>
  <c r="BP584" i="1"/>
  <c r="BP576" i="1"/>
  <c r="BP568" i="1"/>
  <c r="BP560" i="1"/>
  <c r="BP552" i="1"/>
  <c r="BP544" i="1"/>
  <c r="BP536" i="1"/>
  <c r="BP528" i="1"/>
  <c r="BP520" i="1"/>
  <c r="BP512" i="1"/>
  <c r="BP504" i="1"/>
  <c r="BP496" i="1"/>
  <c r="BP488" i="1"/>
  <c r="BP480" i="1"/>
  <c r="BP472" i="1"/>
  <c r="BP464" i="1"/>
  <c r="BP456" i="1"/>
  <c r="BP448" i="1"/>
  <c r="BP440" i="1"/>
  <c r="BP432" i="1"/>
  <c r="BP424" i="1"/>
  <c r="BP416" i="1"/>
  <c r="BP408" i="1"/>
  <c r="BP400" i="1"/>
  <c r="BP392" i="1"/>
  <c r="BP384" i="1"/>
  <c r="BP376" i="1"/>
  <c r="BP368" i="1"/>
  <c r="BP360" i="1"/>
  <c r="BP352" i="1"/>
  <c r="BP344" i="1"/>
  <c r="BP336" i="1"/>
  <c r="BP328" i="1"/>
  <c r="BP320" i="1"/>
  <c r="BP312" i="1"/>
  <c r="BP304" i="1"/>
  <c r="BP296" i="1"/>
  <c r="BP288" i="1"/>
  <c r="BP280" i="1"/>
  <c r="BP272" i="1"/>
  <c r="BP264" i="1"/>
  <c r="BP256" i="1"/>
  <c r="BP248" i="1"/>
  <c r="BP240" i="1"/>
  <c r="BP232" i="1"/>
  <c r="BP224" i="1"/>
  <c r="BP216" i="1"/>
  <c r="BP208" i="1"/>
  <c r="BP200" i="1"/>
  <c r="BP192" i="1"/>
  <c r="BP184" i="1"/>
  <c r="BP176" i="1"/>
  <c r="BP168" i="1"/>
  <c r="BP160" i="1"/>
  <c r="BP152" i="1"/>
  <c r="BP144" i="1"/>
  <c r="BP136" i="1"/>
  <c r="BP128" i="1"/>
  <c r="BP120" i="1"/>
  <c r="BP112" i="1"/>
  <c r="BP104" i="1"/>
  <c r="BP96" i="1"/>
  <c r="BP88" i="1"/>
  <c r="BP80" i="1"/>
  <c r="BP72" i="1"/>
  <c r="BP64" i="1"/>
  <c r="BP56" i="1"/>
  <c r="BP48" i="1"/>
  <c r="BP40" i="1"/>
  <c r="BP32" i="1"/>
  <c r="BP24" i="1"/>
  <c r="BP16" i="1"/>
  <c r="BP629" i="1"/>
  <c r="BP621" i="1"/>
  <c r="BP613" i="1"/>
  <c r="BP605" i="1"/>
  <c r="BP597" i="1"/>
  <c r="BP589" i="1"/>
  <c r="BP581" i="1"/>
  <c r="BP573" i="1"/>
  <c r="BP565" i="1"/>
  <c r="BP557" i="1"/>
  <c r="BP549" i="1"/>
  <c r="BP541" i="1"/>
  <c r="BP533" i="1"/>
  <c r="BP525" i="1"/>
  <c r="BP517" i="1"/>
  <c r="BP509" i="1"/>
  <c r="BP501" i="1"/>
  <c r="BP493" i="1"/>
  <c r="BP485" i="1"/>
  <c r="BP477" i="1"/>
  <c r="BP469" i="1"/>
  <c r="BP461" i="1"/>
  <c r="BP453" i="1"/>
  <c r="BP445" i="1"/>
  <c r="BP437" i="1"/>
  <c r="BP429" i="1"/>
  <c r="BP421" i="1"/>
  <c r="BP413" i="1"/>
  <c r="BP405" i="1"/>
  <c r="BP397" i="1"/>
  <c r="BP389" i="1"/>
  <c r="BP381" i="1"/>
  <c r="BP373" i="1"/>
  <c r="BP365" i="1"/>
  <c r="BP357" i="1"/>
  <c r="BP349" i="1"/>
  <c r="BP341" i="1"/>
  <c r="BP333" i="1"/>
  <c r="BP325" i="1"/>
  <c r="BP317" i="1"/>
  <c r="BP309" i="1"/>
  <c r="BP301" i="1"/>
  <c r="BP293" i="1"/>
  <c r="BP285" i="1"/>
  <c r="BP277" i="1"/>
  <c r="BP269" i="1"/>
  <c r="BP261" i="1"/>
  <c r="BP253" i="1"/>
  <c r="BP245" i="1"/>
  <c r="BP237" i="1"/>
  <c r="BP229" i="1"/>
  <c r="BP221" i="1"/>
  <c r="BP213" i="1"/>
  <c r="BP205" i="1"/>
  <c r="BP197" i="1"/>
  <c r="BP189" i="1"/>
  <c r="BP181" i="1"/>
  <c r="BP173" i="1"/>
  <c r="BP165" i="1"/>
  <c r="BP157" i="1"/>
  <c r="BP149" i="1"/>
  <c r="BP141" i="1"/>
  <c r="BP133" i="1"/>
  <c r="BP125" i="1"/>
  <c r="BP117" i="1"/>
  <c r="BP109" i="1"/>
  <c r="BP101" i="1"/>
  <c r="BP93" i="1"/>
  <c r="BP85" i="1"/>
  <c r="BP77" i="1"/>
  <c r="BP69" i="1"/>
  <c r="BP61" i="1"/>
  <c r="BP53" i="1"/>
  <c r="BP45" i="1"/>
  <c r="BP37" i="1"/>
  <c r="BP29" i="1"/>
  <c r="BP21" i="1"/>
  <c r="BP13" i="1"/>
  <c r="BP590" i="1"/>
  <c r="BP582" i="1"/>
  <c r="BP626" i="1"/>
  <c r="BP618" i="1"/>
  <c r="BP610" i="1"/>
  <c r="BP602" i="1"/>
  <c r="BP594" i="1"/>
  <c r="BP586" i="1"/>
  <c r="BP578" i="1"/>
  <c r="BP570" i="1"/>
  <c r="BP562" i="1"/>
  <c r="BP554" i="1"/>
  <c r="BP546" i="1"/>
  <c r="BP538" i="1"/>
  <c r="BP530" i="1"/>
  <c r="BP522" i="1"/>
  <c r="BP514" i="1"/>
  <c r="BP506" i="1"/>
  <c r="BP498" i="1"/>
  <c r="BP490" i="1"/>
  <c r="BP482" i="1"/>
  <c r="BP474" i="1"/>
  <c r="BP466" i="1"/>
  <c r="BP458" i="1"/>
  <c r="BP450" i="1"/>
  <c r="BP442" i="1"/>
  <c r="BP434" i="1"/>
  <c r="BP426" i="1"/>
  <c r="BP418" i="1"/>
  <c r="BP410" i="1"/>
  <c r="BP402" i="1"/>
  <c r="BP394" i="1"/>
  <c r="BP386" i="1"/>
  <c r="BP378" i="1"/>
  <c r="BP370" i="1"/>
  <c r="BP362" i="1"/>
  <c r="BP354" i="1"/>
  <c r="BP346" i="1"/>
  <c r="BP338" i="1"/>
  <c r="BP330" i="1"/>
  <c r="BP322" i="1"/>
  <c r="BP314" i="1"/>
  <c r="BP306" i="1"/>
  <c r="BP298" i="1"/>
  <c r="BP290" i="1"/>
  <c r="BP282" i="1"/>
  <c r="BP274" i="1"/>
  <c r="BP266" i="1"/>
  <c r="BP258" i="1"/>
  <c r="BP250" i="1"/>
  <c r="BP242" i="1"/>
  <c r="BP234" i="1"/>
  <c r="BP226" i="1"/>
  <c r="BP218" i="1"/>
  <c r="BP210" i="1"/>
  <c r="BP202" i="1"/>
  <c r="BP194" i="1"/>
  <c r="BP186" i="1"/>
  <c r="BP178" i="1"/>
  <c r="BP170" i="1"/>
  <c r="BP162" i="1"/>
  <c r="BP154" i="1"/>
  <c r="BP146" i="1"/>
  <c r="BP138" i="1"/>
  <c r="BP130" i="1"/>
  <c r="BP122" i="1"/>
  <c r="BP114" i="1"/>
  <c r="BP106" i="1"/>
  <c r="BP98" i="1"/>
  <c r="BP90" i="1"/>
  <c r="BP82" i="1"/>
  <c r="BP74" i="1"/>
  <c r="BP66" i="1"/>
  <c r="BP58" i="1"/>
  <c r="BP50" i="1"/>
  <c r="BP42" i="1"/>
  <c r="BP34" i="1"/>
  <c r="BP26" i="1"/>
  <c r="BP18" i="1"/>
  <c r="BP10" i="1"/>
  <c r="BP622" i="1"/>
  <c r="BP623" i="1"/>
  <c r="BP615" i="1"/>
  <c r="BP607" i="1"/>
  <c r="BP599" i="1"/>
  <c r="BP591" i="1"/>
  <c r="BP583" i="1"/>
  <c r="BP575" i="1"/>
  <c r="BP567" i="1"/>
  <c r="BP559" i="1"/>
  <c r="BP551" i="1"/>
  <c r="BP543" i="1"/>
  <c r="BP535" i="1"/>
  <c r="BP527" i="1"/>
  <c r="BP519" i="1"/>
  <c r="BP511" i="1"/>
  <c r="BP503" i="1"/>
  <c r="BP495" i="1"/>
  <c r="BP487" i="1"/>
  <c r="BP479" i="1"/>
  <c r="BP471" i="1"/>
  <c r="BP463" i="1"/>
  <c r="BP455" i="1"/>
  <c r="BP447" i="1"/>
  <c r="BP439" i="1"/>
  <c r="BP431" i="1"/>
  <c r="BP423" i="1"/>
  <c r="BP415" i="1"/>
  <c r="BP407" i="1"/>
  <c r="BP399" i="1"/>
  <c r="BP391" i="1"/>
  <c r="BP383" i="1"/>
  <c r="BP375" i="1"/>
  <c r="BP367" i="1"/>
  <c r="BP359" i="1"/>
  <c r="BP351" i="1"/>
  <c r="BP343" i="1"/>
  <c r="BP335" i="1"/>
  <c r="BP327" i="1"/>
  <c r="BP319" i="1"/>
  <c r="BP311" i="1"/>
  <c r="BP303" i="1"/>
  <c r="BP295" i="1"/>
  <c r="BP287" i="1"/>
  <c r="BP279" i="1"/>
  <c r="BP271" i="1"/>
  <c r="BP263" i="1"/>
  <c r="BP255" i="1"/>
  <c r="BP247" i="1"/>
  <c r="BP239" i="1"/>
  <c r="BP231" i="1"/>
  <c r="BP223" i="1"/>
  <c r="BP215" i="1"/>
  <c r="BP207" i="1"/>
  <c r="BP199" i="1"/>
  <c r="BP191" i="1"/>
  <c r="BP183" i="1"/>
  <c r="BP175" i="1"/>
  <c r="BP167" i="1"/>
  <c r="BP159" i="1"/>
  <c r="BP151" i="1"/>
  <c r="BP143" i="1"/>
  <c r="BP135" i="1"/>
  <c r="BP127" i="1"/>
  <c r="BP119" i="1"/>
  <c r="BP111" i="1"/>
  <c r="BP103" i="1"/>
  <c r="BP95" i="1"/>
  <c r="BP87" i="1"/>
  <c r="BP79" i="1"/>
  <c r="BP71" i="1"/>
  <c r="BP63" i="1"/>
  <c r="BP55" i="1"/>
  <c r="BP47" i="1"/>
  <c r="BP39" i="1"/>
  <c r="BP31" i="1"/>
  <c r="BP23" i="1"/>
  <c r="BP15" i="1"/>
  <c r="BP9" i="1"/>
  <c r="BP628" i="1"/>
  <c r="BP620" i="1"/>
  <c r="BP612" i="1"/>
  <c r="BP604" i="1"/>
  <c r="BP596" i="1"/>
  <c r="BP588" i="1"/>
  <c r="BP580" i="1"/>
  <c r="BP572" i="1"/>
  <c r="BP564" i="1"/>
  <c r="BP556" i="1"/>
  <c r="BP548" i="1"/>
  <c r="BP540" i="1"/>
  <c r="BP532" i="1"/>
  <c r="BP524" i="1"/>
  <c r="BP516" i="1"/>
  <c r="BP508" i="1"/>
  <c r="BP500" i="1"/>
  <c r="BP492" i="1"/>
  <c r="BP484" i="1"/>
  <c r="BP476" i="1"/>
  <c r="BP468" i="1"/>
  <c r="BP460" i="1"/>
  <c r="BP452" i="1"/>
  <c r="BP444" i="1"/>
  <c r="BP436" i="1"/>
  <c r="BP428" i="1"/>
  <c r="BP420" i="1"/>
  <c r="BP412" i="1"/>
  <c r="BP404" i="1"/>
  <c r="BP396" i="1"/>
  <c r="BP388" i="1"/>
  <c r="BP380" i="1"/>
  <c r="BP372" i="1"/>
  <c r="BP364" i="1"/>
  <c r="BP356" i="1"/>
  <c r="BP348" i="1"/>
  <c r="BP340" i="1"/>
  <c r="BP332" i="1"/>
  <c r="BP324" i="1"/>
  <c r="BP316" i="1"/>
  <c r="BP308" i="1"/>
  <c r="BP300" i="1"/>
  <c r="BP292" i="1"/>
  <c r="BP284" i="1"/>
  <c r="BP276" i="1"/>
  <c r="BP268" i="1"/>
  <c r="BP260" i="1"/>
  <c r="BP252" i="1"/>
  <c r="BP244" i="1"/>
  <c r="BP236" i="1"/>
  <c r="BP228" i="1"/>
  <c r="BP220" i="1"/>
  <c r="BP212" i="1"/>
  <c r="BP204" i="1"/>
  <c r="BP196" i="1"/>
  <c r="BP188" i="1"/>
  <c r="BP180" i="1"/>
  <c r="BP172" i="1"/>
  <c r="BP164" i="1"/>
  <c r="BP156" i="1"/>
  <c r="BP148" i="1"/>
  <c r="BP140" i="1"/>
  <c r="BP132" i="1"/>
  <c r="BP124" i="1"/>
  <c r="BP116" i="1"/>
  <c r="BP108" i="1"/>
  <c r="BP100" i="1"/>
  <c r="BP92" i="1"/>
  <c r="BP84" i="1"/>
  <c r="BP76" i="1"/>
  <c r="BP68" i="1"/>
  <c r="BP60" i="1"/>
  <c r="BP52" i="1"/>
  <c r="BP44" i="1"/>
  <c r="BP36" i="1"/>
  <c r="BP28" i="1"/>
  <c r="BP20" i="1"/>
  <c r="BP12" i="1"/>
  <c r="BP614" i="1"/>
  <c r="BP625" i="1"/>
  <c r="BP617" i="1"/>
  <c r="BP609" i="1"/>
  <c r="BP601" i="1"/>
  <c r="BP593" i="1"/>
  <c r="BP585" i="1"/>
  <c r="BP577" i="1"/>
  <c r="BP569" i="1"/>
  <c r="BP561" i="1"/>
  <c r="BP553" i="1"/>
  <c r="BP545" i="1"/>
  <c r="BP537" i="1"/>
  <c r="BP529" i="1"/>
  <c r="BP521" i="1"/>
  <c r="BP513" i="1"/>
  <c r="BP505" i="1"/>
  <c r="BP497" i="1"/>
  <c r="BP489" i="1"/>
  <c r="BP481" i="1"/>
  <c r="BP473" i="1"/>
  <c r="BP465" i="1"/>
  <c r="BP457" i="1"/>
  <c r="BP449" i="1"/>
  <c r="BP441" i="1"/>
  <c r="BP433" i="1"/>
  <c r="BP425" i="1"/>
  <c r="BP417" i="1"/>
  <c r="BP409" i="1"/>
  <c r="BP401" i="1"/>
  <c r="BP393" i="1"/>
  <c r="BP385" i="1"/>
  <c r="BP377" i="1"/>
  <c r="BP369" i="1"/>
  <c r="BP361" i="1"/>
  <c r="BP353" i="1"/>
  <c r="BP345" i="1"/>
  <c r="BP337" i="1"/>
  <c r="BP329" i="1"/>
  <c r="BP321" i="1"/>
  <c r="BP313" i="1"/>
  <c r="BP305" i="1"/>
  <c r="BP297" i="1"/>
  <c r="BP289" i="1"/>
  <c r="BP281" i="1"/>
  <c r="BP273" i="1"/>
  <c r="BP265" i="1"/>
  <c r="BP257" i="1"/>
  <c r="BP249" i="1"/>
  <c r="BP241" i="1"/>
  <c r="BP233" i="1"/>
  <c r="BP225" i="1"/>
  <c r="BP217" i="1"/>
  <c r="BP209" i="1"/>
  <c r="BP201" i="1"/>
  <c r="BP193" i="1"/>
  <c r="BP185" i="1"/>
  <c r="BP177" i="1"/>
  <c r="BP169" i="1"/>
  <c r="BP161" i="1"/>
  <c r="BP153" i="1"/>
  <c r="BP145" i="1"/>
  <c r="BP137" i="1"/>
  <c r="BP129" i="1"/>
  <c r="BP121" i="1"/>
  <c r="BP113" i="1"/>
  <c r="BP105" i="1"/>
  <c r="BP97" i="1"/>
  <c r="BP89" i="1"/>
  <c r="BP81" i="1"/>
  <c r="BP73" i="1"/>
  <c r="BP65" i="1"/>
  <c r="BP57" i="1"/>
  <c r="BP49" i="1"/>
  <c r="BP41" i="1"/>
  <c r="BP33" i="1"/>
  <c r="BP25" i="1"/>
  <c r="BP17" i="1"/>
  <c r="AQ658" i="1"/>
  <c r="AQ666" i="1"/>
  <c r="AQ659" i="1"/>
  <c r="AQ667" i="1"/>
  <c r="AQ675" i="1"/>
  <c r="AQ683" i="1"/>
  <c r="AQ691" i="1"/>
  <c r="AQ699" i="1"/>
  <c r="AQ707" i="1"/>
  <c r="AQ715" i="1"/>
  <c r="AQ723" i="1"/>
  <c r="AQ731" i="1"/>
  <c r="AQ739" i="1"/>
  <c r="AQ660" i="1"/>
  <c r="AQ668" i="1"/>
  <c r="AQ676" i="1"/>
  <c r="AQ684" i="1"/>
  <c r="AQ692" i="1"/>
  <c r="AQ700" i="1"/>
  <c r="AQ708" i="1"/>
  <c r="AQ716" i="1"/>
  <c r="AQ724" i="1"/>
  <c r="AQ732" i="1"/>
  <c r="AQ740" i="1"/>
  <c r="AQ674" i="1"/>
  <c r="AQ714" i="1"/>
  <c r="AQ661" i="1"/>
  <c r="AQ669" i="1"/>
  <c r="AQ677" i="1"/>
  <c r="AQ685" i="1"/>
  <c r="AQ693" i="1"/>
  <c r="AQ701" i="1"/>
  <c r="AQ709" i="1"/>
  <c r="AQ717" i="1"/>
  <c r="AQ725" i="1"/>
  <c r="AQ733" i="1"/>
  <c r="AQ741" i="1"/>
  <c r="AQ690" i="1"/>
  <c r="AQ738" i="1"/>
  <c r="AQ662" i="1"/>
  <c r="AQ670" i="1"/>
  <c r="AQ678" i="1"/>
  <c r="AQ686" i="1"/>
  <c r="AQ694" i="1"/>
  <c r="AQ702" i="1"/>
  <c r="AQ710" i="1"/>
  <c r="AQ718" i="1"/>
  <c r="AQ726" i="1"/>
  <c r="AQ734" i="1"/>
  <c r="AQ706" i="1"/>
  <c r="AQ663" i="1"/>
  <c r="AQ671" i="1"/>
  <c r="AQ679" i="1"/>
  <c r="AQ687" i="1"/>
  <c r="AQ695" i="1"/>
  <c r="AQ703" i="1"/>
  <c r="AQ711" i="1"/>
  <c r="AQ719" i="1"/>
  <c r="AQ727" i="1"/>
  <c r="AQ735" i="1"/>
  <c r="AQ698" i="1"/>
  <c r="AQ664" i="1"/>
  <c r="AQ672" i="1"/>
  <c r="AQ680" i="1"/>
  <c r="AQ688" i="1"/>
  <c r="AQ696" i="1"/>
  <c r="AQ704" i="1"/>
  <c r="AQ712" i="1"/>
  <c r="AQ720" i="1"/>
  <c r="AQ728" i="1"/>
  <c r="AQ736" i="1"/>
  <c r="AQ682" i="1"/>
  <c r="AQ722" i="1"/>
  <c r="AQ665" i="1"/>
  <c r="AQ673" i="1"/>
  <c r="AQ681" i="1"/>
  <c r="AQ689" i="1"/>
  <c r="AQ697" i="1"/>
  <c r="AQ705" i="1"/>
  <c r="AQ713" i="1"/>
  <c r="AQ721" i="1"/>
  <c r="AQ729" i="1"/>
  <c r="AQ737" i="1"/>
  <c r="AQ730" i="1"/>
  <c r="AH739" i="1"/>
  <c r="AH740" i="1"/>
  <c r="AG740" i="1"/>
  <c r="AG739" i="1"/>
  <c r="AG649" i="1"/>
  <c r="AG699" i="1"/>
  <c r="AG698" i="1"/>
  <c r="AF721" i="1"/>
  <c r="AF720" i="1"/>
  <c r="AF717" i="1"/>
  <c r="AF715" i="1"/>
  <c r="AF712" i="1"/>
  <c r="AF698" i="1"/>
  <c r="AF740" i="1"/>
  <c r="AF739" i="1"/>
  <c r="AF728" i="1"/>
  <c r="AE740" i="1"/>
  <c r="AE739" i="1"/>
  <c r="AE730" i="1"/>
  <c r="AE728" i="1"/>
  <c r="AE721" i="1"/>
  <c r="AE720" i="1"/>
  <c r="AE717" i="1"/>
  <c r="AE715" i="1"/>
  <c r="AE712" i="1"/>
  <c r="AE698" i="1"/>
  <c r="AH738" i="1"/>
  <c r="AH699" i="1"/>
  <c r="AF730" i="1"/>
  <c r="AH650" i="1"/>
  <c r="AG650" i="1"/>
  <c r="AG738" i="1"/>
  <c r="AF722" i="1"/>
  <c r="AF719" i="1"/>
  <c r="AF718" i="1"/>
  <c r="AF716" i="1"/>
  <c r="AF714" i="1"/>
  <c r="AF713" i="1"/>
  <c r="AF699" i="1"/>
  <c r="AF738" i="1"/>
  <c r="AF727" i="1"/>
  <c r="AE650" i="1"/>
  <c r="AE738" i="1"/>
  <c r="AE727" i="1"/>
  <c r="AE722" i="1"/>
  <c r="AE719" i="1"/>
  <c r="AE718" i="1"/>
  <c r="AE716" i="1"/>
  <c r="AE714" i="1"/>
  <c r="AE713" i="1"/>
  <c r="AE699" i="1"/>
  <c r="AF650" i="1"/>
  <c r="AH698" i="1"/>
  <c r="AH649" i="1"/>
  <c r="AF649" i="1"/>
  <c r="AE649" i="1"/>
  <c r="AF644" i="1"/>
  <c r="AE644" i="1"/>
  <c r="AE729" i="1"/>
  <c r="AF711" i="1"/>
  <c r="AG721" i="1"/>
  <c r="AE681" i="1"/>
  <c r="AE683" i="1"/>
  <c r="AE697" i="1"/>
  <c r="AF681" i="1"/>
  <c r="AF683" i="1"/>
  <c r="AF729" i="1" l="1"/>
  <c r="AF697" i="1"/>
  <c r="AE686" i="1"/>
  <c r="AE711" i="1"/>
  <c r="AE741" i="1"/>
  <c r="AF741" i="1"/>
  <c r="AF686" i="1"/>
  <c r="AH721" i="1"/>
  <c r="AF657" i="1"/>
  <c r="AE679" i="1"/>
  <c r="AF687" i="1"/>
  <c r="AE701" i="1"/>
  <c r="AE660" i="1"/>
  <c r="AF706" i="1"/>
  <c r="AF707" i="1"/>
  <c r="AF645" i="1"/>
  <c r="AE677" i="1"/>
  <c r="AF680" i="1"/>
  <c r="AF679" i="1"/>
  <c r="AF669" i="1"/>
  <c r="AF734" i="1"/>
  <c r="AF736" i="1"/>
  <c r="AF685" i="1"/>
  <c r="AF682" i="1"/>
  <c r="AF670" i="1"/>
  <c r="AE700" i="1"/>
  <c r="AE696" i="1"/>
  <c r="AE695" i="1"/>
  <c r="AE689" i="1"/>
  <c r="AE680" i="1"/>
  <c r="AE675" i="1"/>
  <c r="AE672" i="1"/>
  <c r="AF662" i="1"/>
  <c r="AE706" i="1"/>
  <c r="AE707" i="1"/>
  <c r="AE723" i="1"/>
  <c r="AE734" i="1"/>
  <c r="AE736" i="1"/>
  <c r="AF693" i="1"/>
  <c r="AE694" i="1"/>
  <c r="AE640" i="1"/>
  <c r="AE669" i="1"/>
  <c r="AE659" i="1"/>
  <c r="AE663" i="1"/>
  <c r="AE664" i="1"/>
  <c r="AE665" i="1"/>
  <c r="AE708" i="1"/>
  <c r="AE724" i="1"/>
  <c r="AE735" i="1"/>
  <c r="AF703" i="1"/>
  <c r="AF696" i="1"/>
  <c r="AF695" i="1"/>
  <c r="AF689" i="1"/>
  <c r="AF675" i="1"/>
  <c r="AF672" i="1"/>
  <c r="AF668" i="1"/>
  <c r="AE692" i="1"/>
  <c r="AE676" i="1"/>
  <c r="AE671" i="1"/>
  <c r="AF666" i="1"/>
  <c r="AF637" i="1"/>
  <c r="AF704" i="1"/>
  <c r="AF709" i="1"/>
  <c r="AF710" i="1"/>
  <c r="AF732" i="1"/>
  <c r="AF733" i="1"/>
  <c r="AF700" i="1"/>
  <c r="AF702" i="1"/>
  <c r="AF690" i="1"/>
  <c r="AF639" i="1"/>
  <c r="AF677" i="1"/>
  <c r="AF673" i="1"/>
  <c r="AE678" i="1"/>
  <c r="AE674" i="1"/>
  <c r="AF661" i="1"/>
  <c r="AE666" i="1"/>
  <c r="AE667" i="1"/>
  <c r="AE704" i="1"/>
  <c r="AE709" i="1"/>
  <c r="AE710" i="1"/>
  <c r="AE732" i="1"/>
  <c r="AE733" i="1"/>
  <c r="AF701" i="1"/>
  <c r="AF691" i="1"/>
  <c r="AE703" i="1"/>
  <c r="AE685" i="1"/>
  <c r="AE682" i="1"/>
  <c r="AE670" i="1"/>
  <c r="AF658" i="1"/>
  <c r="AE661" i="1"/>
  <c r="AF705" i="1"/>
  <c r="AF646" i="1"/>
  <c r="AF726" i="1"/>
  <c r="AF647" i="1"/>
  <c r="AF694" i="1"/>
  <c r="AF692" i="1"/>
  <c r="AF676" i="1"/>
  <c r="AF671" i="1"/>
  <c r="AE688" i="1"/>
  <c r="AE657" i="1"/>
  <c r="AE658" i="1"/>
  <c r="AF660" i="1"/>
  <c r="AE705" i="1"/>
  <c r="AE646" i="1"/>
  <c r="AE726" i="1"/>
  <c r="AE647" i="1"/>
  <c r="AF678" i="1"/>
  <c r="AF674" i="1"/>
  <c r="AE693" i="1"/>
  <c r="AE687" i="1"/>
  <c r="AF737" i="1"/>
  <c r="AE668" i="1"/>
  <c r="AE737" i="1"/>
  <c r="AF688" i="1"/>
  <c r="AE702" i="1"/>
  <c r="AE690" i="1"/>
  <c r="AE639" i="1"/>
  <c r="AE638" i="1"/>
  <c r="AF659" i="1"/>
  <c r="AE662" i="1"/>
  <c r="AF663" i="1"/>
  <c r="AF664" i="1"/>
  <c r="AF665" i="1"/>
  <c r="AF708" i="1"/>
  <c r="AF724" i="1"/>
  <c r="AF648" i="1"/>
  <c r="AE641" i="1"/>
  <c r="AF641" i="1"/>
  <c r="AF731" i="1"/>
  <c r="AE731" i="1"/>
  <c r="AF638" i="1"/>
  <c r="AF723" i="1"/>
  <c r="AE642" i="1"/>
  <c r="AE673" i="1"/>
  <c r="AE643" i="1"/>
  <c r="AF643" i="1"/>
  <c r="AE648" i="1"/>
  <c r="AF640" i="1"/>
  <c r="AF631" i="1"/>
  <c r="AF632" i="1" s="1"/>
  <c r="AE691" i="1"/>
  <c r="AE645" i="1"/>
  <c r="AF642" i="1"/>
  <c r="AE725" i="1"/>
  <c r="AF725" i="1"/>
  <c r="AF735" i="1"/>
  <c r="AF684" i="1"/>
  <c r="AF667" i="1"/>
  <c r="AE636" i="1"/>
  <c r="AF636" i="1"/>
  <c r="AE684" i="1"/>
  <c r="AE637" i="1"/>
  <c r="AG719" i="1"/>
  <c r="AH719" i="1"/>
  <c r="AH720" i="1"/>
  <c r="AG669" i="1"/>
  <c r="AG681" i="1"/>
  <c r="AG683" i="1"/>
  <c r="AH681" i="1"/>
  <c r="AH683" i="1"/>
  <c r="AG697" i="1"/>
  <c r="AG720" i="1" l="1"/>
  <c r="AH741" i="1"/>
  <c r="AH686" i="1"/>
  <c r="AG686" i="1"/>
  <c r="AG741" i="1"/>
  <c r="AH697" i="1"/>
  <c r="AH687" i="1"/>
  <c r="AG713" i="1"/>
  <c r="AG701" i="1"/>
  <c r="AH685" i="1"/>
  <c r="AG679" i="1"/>
  <c r="AG685" i="1"/>
  <c r="AF651" i="1"/>
  <c r="AH674" i="1"/>
  <c r="AG709" i="1"/>
  <c r="AH682" i="1"/>
  <c r="AH723" i="1"/>
  <c r="AG696" i="1"/>
  <c r="AH680" i="1"/>
  <c r="AG715" i="1"/>
  <c r="AE742" i="1"/>
  <c r="AG689" i="1"/>
  <c r="AG737" i="1"/>
  <c r="AE651" i="1"/>
  <c r="AG671" i="1"/>
  <c r="AG710" i="1"/>
  <c r="AG680" i="1"/>
  <c r="AG711" i="1"/>
  <c r="AH716" i="1"/>
  <c r="AG645" i="1"/>
  <c r="AH737" i="1"/>
  <c r="AF742" i="1"/>
  <c r="AH726" i="1"/>
  <c r="AH728" i="1"/>
  <c r="AG660" i="1"/>
  <c r="AG730" i="1"/>
  <c r="AH711" i="1"/>
  <c r="AH647" i="1"/>
  <c r="AH646" i="1"/>
  <c r="AH725" i="1"/>
  <c r="AH706" i="1"/>
  <c r="AH692" i="1"/>
  <c r="AG695" i="1"/>
  <c r="AG693" i="1"/>
  <c r="AG703" i="1"/>
  <c r="AH688" i="1"/>
  <c r="AH676" i="1"/>
  <c r="AG687" i="1"/>
  <c r="AG678" i="1"/>
  <c r="AG637" i="1"/>
  <c r="AG667" i="1"/>
  <c r="AG666" i="1"/>
  <c r="AH672" i="1"/>
  <c r="AH714" i="1"/>
  <c r="AH722" i="1"/>
  <c r="AH669" i="1"/>
  <c r="AG647" i="1"/>
  <c r="AG661" i="1"/>
  <c r="AH707" i="1"/>
  <c r="AH643" i="1"/>
  <c r="AH736" i="1"/>
  <c r="AG736" i="1"/>
  <c r="AG705" i="1"/>
  <c r="AH675" i="1"/>
  <c r="AG675" i="1"/>
  <c r="AG672" i="1"/>
  <c r="AH671" i="1"/>
  <c r="AG731" i="1"/>
  <c r="AH730" i="1"/>
  <c r="AH700" i="1"/>
  <c r="AH641" i="1"/>
  <c r="AH661" i="1"/>
  <c r="AG723" i="1"/>
  <c r="AH708" i="1"/>
  <c r="AG691" i="1"/>
  <c r="AG640" i="1"/>
  <c r="AH668" i="1"/>
  <c r="AG639" i="1"/>
  <c r="AG684" i="1"/>
  <c r="AH658" i="1"/>
  <c r="AH673" i="1"/>
  <c r="AH638" i="1"/>
  <c r="AH662" i="1"/>
  <c r="AG659" i="1"/>
  <c r="AG658" i="1"/>
  <c r="AG728" i="1"/>
  <c r="AG716" i="1"/>
  <c r="AH715" i="1"/>
  <c r="AG663" i="1"/>
  <c r="AG714" i="1"/>
  <c r="AG717" i="1"/>
  <c r="AH717" i="1"/>
  <c r="AH713" i="1"/>
  <c r="AH712" i="1"/>
  <c r="AH644" i="1"/>
  <c r="AH645" i="1"/>
  <c r="AH696" i="1"/>
  <c r="AH701" i="1"/>
  <c r="AH734" i="1"/>
  <c r="AH704" i="1"/>
  <c r="AG733" i="1"/>
  <c r="AH724" i="1"/>
  <c r="AH693" i="1"/>
  <c r="AH660" i="1"/>
  <c r="AH637" i="1"/>
  <c r="AH667" i="1"/>
  <c r="AG670" i="1"/>
  <c r="AG690" i="1"/>
  <c r="AH690" i="1"/>
  <c r="AH679" i="1"/>
  <c r="AG664" i="1"/>
  <c r="AG726" i="1"/>
  <c r="AH648" i="1"/>
  <c r="AH735" i="1"/>
  <c r="AH694" i="1"/>
  <c r="AG668" i="1"/>
  <c r="AG641" i="1"/>
  <c r="AG700" i="1"/>
  <c r="AH670" i="1"/>
  <c r="AH664" i="1"/>
  <c r="AG722" i="1"/>
  <c r="AG724" i="1"/>
  <c r="AH709" i="1"/>
  <c r="AG706" i="1"/>
  <c r="AG707" i="1"/>
  <c r="AG643" i="1"/>
  <c r="AG708" i="1"/>
  <c r="AH705" i="1"/>
  <c r="AG732" i="1"/>
  <c r="AG646" i="1"/>
  <c r="AG725" i="1"/>
  <c r="AH666" i="1"/>
  <c r="AG674" i="1"/>
  <c r="AH665" i="1"/>
  <c r="AH639" i="1"/>
  <c r="AH684" i="1"/>
  <c r="AH678" i="1"/>
  <c r="AG662" i="1"/>
  <c r="AG642" i="1"/>
  <c r="AG702" i="1"/>
  <c r="AG682" i="1"/>
  <c r="AG688" i="1"/>
  <c r="AG665" i="1"/>
  <c r="AG718" i="1"/>
  <c r="AG729" i="1"/>
  <c r="AH733" i="1"/>
  <c r="AH710" i="1"/>
  <c r="AH732" i="1"/>
  <c r="AG704" i="1"/>
  <c r="AH695" i="1"/>
  <c r="AH663" i="1"/>
  <c r="AG694" i="1"/>
  <c r="AH657" i="1"/>
  <c r="AH631" i="1"/>
  <c r="AH632" i="1" s="1"/>
  <c r="AH636" i="1"/>
  <c r="AH689" i="1"/>
  <c r="AH642" i="1"/>
  <c r="AH702" i="1"/>
  <c r="AG677" i="1"/>
  <c r="AH677" i="1"/>
  <c r="AH731" i="1"/>
  <c r="AG673" i="1"/>
  <c r="AG638" i="1"/>
  <c r="AH703" i="1"/>
  <c r="AG735" i="1"/>
  <c r="AG648" i="1"/>
  <c r="AG734" i="1"/>
  <c r="AG657" i="1"/>
  <c r="AG631" i="1"/>
  <c r="AG632" i="1" s="1"/>
  <c r="AG636" i="1"/>
  <c r="AH691" i="1"/>
  <c r="AH640" i="1"/>
  <c r="AH659" i="1"/>
  <c r="AG676" i="1"/>
  <c r="AH729" i="1"/>
  <c r="AG644" i="1"/>
  <c r="AG712" i="1"/>
  <c r="AG692" i="1"/>
  <c r="AH727" i="1"/>
  <c r="AG727" i="1"/>
  <c r="AH718" i="1"/>
  <c r="AG651" i="1" l="1"/>
  <c r="AH651" i="1"/>
  <c r="AH742" i="1"/>
  <c r="AG742" i="1"/>
  <c r="AY630" i="1" l="1"/>
  <c r="AZ630" i="1"/>
  <c r="BA630" i="1"/>
  <c r="S631" i="1" l="1"/>
  <c r="S632" i="1" s="1"/>
  <c r="J630" i="1" l="1"/>
  <c r="K630" i="1" l="1"/>
  <c r="BL630" i="1" s="1"/>
  <c r="L630" i="1"/>
  <c r="M630" i="1"/>
  <c r="K631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9" i="1"/>
  <c r="R726" i="1" l="1"/>
  <c r="AI737" i="1"/>
  <c r="U698" i="1"/>
  <c r="K725" i="1"/>
  <c r="AI713" i="1"/>
  <c r="T740" i="1"/>
  <c r="S717" i="1"/>
  <c r="AC723" i="1"/>
  <c r="M739" i="1"/>
  <c r="L716" i="1"/>
  <c r="AJ728" i="1"/>
  <c r="J734" i="1"/>
  <c r="L659" i="1"/>
  <c r="U731" i="1"/>
  <c r="S739" i="1"/>
  <c r="L738" i="1"/>
  <c r="AD736" i="1"/>
  <c r="T730" i="1"/>
  <c r="M729" i="1"/>
  <c r="AI727" i="1"/>
  <c r="J724" i="1"/>
  <c r="U721" i="1"/>
  <c r="AJ718" i="1"/>
  <c r="R716" i="1"/>
  <c r="K709" i="1"/>
  <c r="K706" i="1"/>
  <c r="J699" i="1"/>
  <c r="AD692" i="1"/>
  <c r="AR705" i="1"/>
  <c r="AJ691" i="1"/>
  <c r="T673" i="1"/>
  <c r="R740" i="1"/>
  <c r="K739" i="1"/>
  <c r="AC737" i="1"/>
  <c r="S731" i="1"/>
  <c r="L730" i="1"/>
  <c r="AD728" i="1"/>
  <c r="T722" i="1"/>
  <c r="M721" i="1"/>
  <c r="AI719" i="1"/>
  <c r="J716" i="1"/>
  <c r="T708" i="1"/>
  <c r="AD701" i="1"/>
  <c r="AD697" i="1"/>
  <c r="J691" i="1"/>
  <c r="S682" i="1"/>
  <c r="M672" i="1"/>
  <c r="AN737" i="1"/>
  <c r="U658" i="1"/>
  <c r="AD660" i="1"/>
  <c r="AD671" i="1"/>
  <c r="L673" i="1"/>
  <c r="S674" i="1"/>
  <c r="AC680" i="1"/>
  <c r="K682" i="1"/>
  <c r="R683" i="1"/>
  <c r="AJ685" i="1"/>
  <c r="R688" i="1"/>
  <c r="L689" i="1"/>
  <c r="AJ690" i="1"/>
  <c r="U693" i="1"/>
  <c r="L695" i="1"/>
  <c r="J696" i="1"/>
  <c r="AC696" i="1"/>
  <c r="AJ698" i="1"/>
  <c r="T699" i="1"/>
  <c r="AJ699" i="1"/>
  <c r="U700" i="1"/>
  <c r="AI700" i="1"/>
  <c r="M702" i="1"/>
  <c r="J703" i="1"/>
  <c r="T703" i="1"/>
  <c r="AD703" i="1"/>
  <c r="L705" i="1"/>
  <c r="S706" i="1"/>
  <c r="AI706" i="1"/>
  <c r="AJ710" i="1"/>
  <c r="AI711" i="1"/>
  <c r="AD712" i="1"/>
  <c r="M713" i="1"/>
  <c r="U713" i="1"/>
  <c r="AC713" i="1"/>
  <c r="L714" i="1"/>
  <c r="T714" i="1"/>
  <c r="K715" i="1"/>
  <c r="S715" i="1"/>
  <c r="S741" i="1"/>
  <c r="L740" i="1"/>
  <c r="AD738" i="1"/>
  <c r="T732" i="1"/>
  <c r="M731" i="1"/>
  <c r="AI729" i="1"/>
  <c r="J726" i="1"/>
  <c r="U723" i="1"/>
  <c r="AJ720" i="1"/>
  <c r="R718" i="1"/>
  <c r="K717" i="1"/>
  <c r="AC715" i="1"/>
  <c r="K708" i="1"/>
  <c r="AC704" i="1"/>
  <c r="T701" i="1"/>
  <c r="J697" i="1"/>
  <c r="L681" i="1"/>
  <c r="AI670" i="1"/>
  <c r="AZ741" i="1"/>
  <c r="J740" i="1"/>
  <c r="U737" i="1"/>
  <c r="AJ734" i="1"/>
  <c r="R732" i="1"/>
  <c r="K731" i="1"/>
  <c r="AC729" i="1"/>
  <c r="S723" i="1"/>
  <c r="L722" i="1"/>
  <c r="AD720" i="1"/>
  <c r="U715" i="1"/>
  <c r="AJ712" i="1"/>
  <c r="R710" i="1"/>
  <c r="S704" i="1"/>
  <c r="M696" i="1"/>
  <c r="R689" i="1"/>
  <c r="AD679" i="1"/>
  <c r="AU738" i="1"/>
  <c r="K741" i="1"/>
  <c r="AC739" i="1"/>
  <c r="S733" i="1"/>
  <c r="L732" i="1"/>
  <c r="AD730" i="1"/>
  <c r="T724" i="1"/>
  <c r="M723" i="1"/>
  <c r="AI721" i="1"/>
  <c r="J718" i="1"/>
  <c r="M715" i="1"/>
  <c r="J710" i="1"/>
  <c r="S695" i="1"/>
  <c r="U688" i="1"/>
  <c r="K668" i="1"/>
  <c r="AR733" i="1"/>
  <c r="T738" i="1"/>
  <c r="M737" i="1"/>
  <c r="AI735" i="1"/>
  <c r="J732" i="1"/>
  <c r="U729" i="1"/>
  <c r="AJ726" i="1"/>
  <c r="R724" i="1"/>
  <c r="K723" i="1"/>
  <c r="AC721" i="1"/>
  <c r="AD714" i="1"/>
  <c r="K700" i="1"/>
  <c r="U694" i="1"/>
  <c r="S666" i="1"/>
  <c r="AR726" i="1"/>
  <c r="U739" i="1"/>
  <c r="AJ736" i="1"/>
  <c r="R734" i="1"/>
  <c r="K733" i="1"/>
  <c r="AC731" i="1"/>
  <c r="S725" i="1"/>
  <c r="L724" i="1"/>
  <c r="AD722" i="1"/>
  <c r="T716" i="1"/>
  <c r="S709" i="1"/>
  <c r="L703" i="1"/>
  <c r="AN717" i="1"/>
  <c r="R741" i="1"/>
  <c r="J741" i="1"/>
  <c r="S740" i="1"/>
  <c r="K740" i="1"/>
  <c r="T739" i="1"/>
  <c r="L739" i="1"/>
  <c r="AC738" i="1"/>
  <c r="U738" i="1"/>
  <c r="M738" i="1"/>
  <c r="AD737" i="1"/>
  <c r="AI736" i="1"/>
  <c r="AJ735" i="1"/>
  <c r="R733" i="1"/>
  <c r="J733" i="1"/>
  <c r="S732" i="1"/>
  <c r="K732" i="1"/>
  <c r="T731" i="1"/>
  <c r="L731" i="1"/>
  <c r="AC730" i="1"/>
  <c r="U730" i="1"/>
  <c r="M730" i="1"/>
  <c r="AD729" i="1"/>
  <c r="AI728" i="1"/>
  <c r="AJ727" i="1"/>
  <c r="R725" i="1"/>
  <c r="J725" i="1"/>
  <c r="S724" i="1"/>
  <c r="K724" i="1"/>
  <c r="T723" i="1"/>
  <c r="L723" i="1"/>
  <c r="AC722" i="1"/>
  <c r="U722" i="1"/>
  <c r="M722" i="1"/>
  <c r="AD721" i="1"/>
  <c r="AI720" i="1"/>
  <c r="AJ719" i="1"/>
  <c r="R717" i="1"/>
  <c r="J717" i="1"/>
  <c r="S716" i="1"/>
  <c r="K716" i="1"/>
  <c r="T715" i="1"/>
  <c r="L715" i="1"/>
  <c r="AC714" i="1"/>
  <c r="U714" i="1"/>
  <c r="M714" i="1"/>
  <c r="AD713" i="1"/>
  <c r="AI712" i="1"/>
  <c r="AJ711" i="1"/>
  <c r="R709" i="1"/>
  <c r="J709" i="1"/>
  <c r="S708" i="1"/>
  <c r="AJ706" i="1"/>
  <c r="U706" i="1"/>
  <c r="J706" i="1"/>
  <c r="R704" i="1"/>
  <c r="AJ703" i="1"/>
  <c r="U703" i="1"/>
  <c r="K703" i="1"/>
  <c r="AC701" i="1"/>
  <c r="R701" i="1"/>
  <c r="AJ700" i="1"/>
  <c r="S698" i="1"/>
  <c r="K696" i="1"/>
  <c r="T694" i="1"/>
  <c r="AI691" i="1"/>
  <c r="K690" i="1"/>
  <c r="S688" i="1"/>
  <c r="T687" i="1"/>
  <c r="M686" i="1"/>
  <c r="AI684" i="1"/>
  <c r="J681" i="1"/>
  <c r="U678" i="1"/>
  <c r="AJ675" i="1"/>
  <c r="R673" i="1"/>
  <c r="K672" i="1"/>
  <c r="AC670" i="1"/>
  <c r="U669" i="1"/>
  <c r="AI662" i="1"/>
  <c r="M661" i="1"/>
  <c r="AV741" i="1"/>
  <c r="AM738" i="1"/>
  <c r="AW716" i="1"/>
  <c r="AJ741" i="1"/>
  <c r="R739" i="1"/>
  <c r="J739" i="1"/>
  <c r="S738" i="1"/>
  <c r="K738" i="1"/>
  <c r="T737" i="1"/>
  <c r="L737" i="1"/>
  <c r="AC736" i="1"/>
  <c r="U736" i="1"/>
  <c r="M736" i="1"/>
  <c r="AD735" i="1"/>
  <c r="AI734" i="1"/>
  <c r="AJ733" i="1"/>
  <c r="R731" i="1"/>
  <c r="J731" i="1"/>
  <c r="S730" i="1"/>
  <c r="K730" i="1"/>
  <c r="T729" i="1"/>
  <c r="L729" i="1"/>
  <c r="AC728" i="1"/>
  <c r="U728" i="1"/>
  <c r="M728" i="1"/>
  <c r="AD727" i="1"/>
  <c r="AI726" i="1"/>
  <c r="AJ725" i="1"/>
  <c r="R723" i="1"/>
  <c r="J723" i="1"/>
  <c r="S722" i="1"/>
  <c r="K722" i="1"/>
  <c r="T721" i="1"/>
  <c r="L721" i="1"/>
  <c r="AC720" i="1"/>
  <c r="U720" i="1"/>
  <c r="M720" i="1"/>
  <c r="AD719" i="1"/>
  <c r="AI718" i="1"/>
  <c r="AJ717" i="1"/>
  <c r="R715" i="1"/>
  <c r="J715" i="1"/>
  <c r="S714" i="1"/>
  <c r="K714" i="1"/>
  <c r="T713" i="1"/>
  <c r="L713" i="1"/>
  <c r="AC712" i="1"/>
  <c r="U712" i="1"/>
  <c r="M712" i="1"/>
  <c r="AD711" i="1"/>
  <c r="AI710" i="1"/>
  <c r="AJ709" i="1"/>
  <c r="AJ707" i="1"/>
  <c r="AC706" i="1"/>
  <c r="R706" i="1"/>
  <c r="K705" i="1"/>
  <c r="AC703" i="1"/>
  <c r="S703" i="1"/>
  <c r="L702" i="1"/>
  <c r="AD700" i="1"/>
  <c r="S700" i="1"/>
  <c r="AI699" i="1"/>
  <c r="R699" i="1"/>
  <c r="AI698" i="1"/>
  <c r="AD695" i="1"/>
  <c r="K695" i="1"/>
  <c r="M694" i="1"/>
  <c r="J689" i="1"/>
  <c r="M688" i="1"/>
  <c r="L687" i="1"/>
  <c r="AD685" i="1"/>
  <c r="T679" i="1"/>
  <c r="M678" i="1"/>
  <c r="AI676" i="1"/>
  <c r="J673" i="1"/>
  <c r="U670" i="1"/>
  <c r="L669" i="1"/>
  <c r="AD665" i="1"/>
  <c r="M664" i="1"/>
  <c r="T662" i="1"/>
  <c r="AY731" i="1"/>
  <c r="AU723" i="1"/>
  <c r="AM712" i="1"/>
  <c r="AI741" i="1"/>
  <c r="AJ740" i="1"/>
  <c r="R738" i="1"/>
  <c r="J738" i="1"/>
  <c r="S737" i="1"/>
  <c r="K737" i="1"/>
  <c r="T736" i="1"/>
  <c r="L736" i="1"/>
  <c r="AC735" i="1"/>
  <c r="U735" i="1"/>
  <c r="M735" i="1"/>
  <c r="AD734" i="1"/>
  <c r="AI733" i="1"/>
  <c r="AJ732" i="1"/>
  <c r="R730" i="1"/>
  <c r="J730" i="1"/>
  <c r="S729" i="1"/>
  <c r="K729" i="1"/>
  <c r="T728" i="1"/>
  <c r="L728" i="1"/>
  <c r="AC727" i="1"/>
  <c r="U727" i="1"/>
  <c r="M727" i="1"/>
  <c r="AD726" i="1"/>
  <c r="AI725" i="1"/>
  <c r="AJ724" i="1"/>
  <c r="R722" i="1"/>
  <c r="J722" i="1"/>
  <c r="S721" i="1"/>
  <c r="K721" i="1"/>
  <c r="T720" i="1"/>
  <c r="L720" i="1"/>
  <c r="AC719" i="1"/>
  <c r="U719" i="1"/>
  <c r="M719" i="1"/>
  <c r="AD718" i="1"/>
  <c r="AI717" i="1"/>
  <c r="AJ716" i="1"/>
  <c r="R714" i="1"/>
  <c r="J714" i="1"/>
  <c r="S713" i="1"/>
  <c r="K713" i="1"/>
  <c r="T712" i="1"/>
  <c r="L712" i="1"/>
  <c r="AC711" i="1"/>
  <c r="U711" i="1"/>
  <c r="M711" i="1"/>
  <c r="AD710" i="1"/>
  <c r="AI709" i="1"/>
  <c r="AJ708" i="1"/>
  <c r="AI707" i="1"/>
  <c r="M707" i="1"/>
  <c r="AJ705" i="1"/>
  <c r="T705" i="1"/>
  <c r="J705" i="1"/>
  <c r="M704" i="1"/>
  <c r="R703" i="1"/>
  <c r="AI702" i="1"/>
  <c r="U702" i="1"/>
  <c r="K702" i="1"/>
  <c r="AC700" i="1"/>
  <c r="AD699" i="1"/>
  <c r="AC698" i="1"/>
  <c r="M698" i="1"/>
  <c r="T697" i="1"/>
  <c r="AI694" i="1"/>
  <c r="L694" i="1"/>
  <c r="K688" i="1"/>
  <c r="AI686" i="1"/>
  <c r="J683" i="1"/>
  <c r="U680" i="1"/>
  <c r="AJ677" i="1"/>
  <c r="R675" i="1"/>
  <c r="K674" i="1"/>
  <c r="AC672" i="1"/>
  <c r="AD668" i="1"/>
  <c r="AD663" i="1"/>
  <c r="L662" i="1"/>
  <c r="R660" i="1"/>
  <c r="AD657" i="1"/>
  <c r="AS740" i="1"/>
  <c r="AS730" i="1"/>
  <c r="AD741" i="1"/>
  <c r="AI740" i="1"/>
  <c r="AJ739" i="1"/>
  <c r="R737" i="1"/>
  <c r="J737" i="1"/>
  <c r="S736" i="1"/>
  <c r="K736" i="1"/>
  <c r="T735" i="1"/>
  <c r="L735" i="1"/>
  <c r="AC734" i="1"/>
  <c r="U734" i="1"/>
  <c r="M734" i="1"/>
  <c r="AD733" i="1"/>
  <c r="AI732" i="1"/>
  <c r="AJ731" i="1"/>
  <c r="R729" i="1"/>
  <c r="J729" i="1"/>
  <c r="S728" i="1"/>
  <c r="K728" i="1"/>
  <c r="T727" i="1"/>
  <c r="L727" i="1"/>
  <c r="AC726" i="1"/>
  <c r="U726" i="1"/>
  <c r="M726" i="1"/>
  <c r="AD725" i="1"/>
  <c r="AI724" i="1"/>
  <c r="AJ723" i="1"/>
  <c r="R721" i="1"/>
  <c r="J721" i="1"/>
  <c r="S720" i="1"/>
  <c r="K720" i="1"/>
  <c r="T719" i="1"/>
  <c r="L719" i="1"/>
  <c r="AC718" i="1"/>
  <c r="U718" i="1"/>
  <c r="M718" i="1"/>
  <c r="AD717" i="1"/>
  <c r="AI716" i="1"/>
  <c r="AJ715" i="1"/>
  <c r="R713" i="1"/>
  <c r="J713" i="1"/>
  <c r="S712" i="1"/>
  <c r="K712" i="1"/>
  <c r="T711" i="1"/>
  <c r="L711" i="1"/>
  <c r="AC710" i="1"/>
  <c r="U710" i="1"/>
  <c r="M710" i="1"/>
  <c r="AD709" i="1"/>
  <c r="AI708" i="1"/>
  <c r="AD707" i="1"/>
  <c r="U707" i="1"/>
  <c r="L707" i="1"/>
  <c r="AD705" i="1"/>
  <c r="S705" i="1"/>
  <c r="L704" i="1"/>
  <c r="AD702" i="1"/>
  <c r="T702" i="1"/>
  <c r="M701" i="1"/>
  <c r="K698" i="1"/>
  <c r="R697" i="1"/>
  <c r="U696" i="1"/>
  <c r="AC694" i="1"/>
  <c r="AJ693" i="1"/>
  <c r="M693" i="1"/>
  <c r="R691" i="1"/>
  <c r="AC688" i="1"/>
  <c r="J688" i="1"/>
  <c r="AC686" i="1"/>
  <c r="S680" i="1"/>
  <c r="L679" i="1"/>
  <c r="AD677" i="1"/>
  <c r="T671" i="1"/>
  <c r="M670" i="1"/>
  <c r="L667" i="1"/>
  <c r="T665" i="1"/>
  <c r="AO740" i="1"/>
  <c r="AX735" i="1"/>
  <c r="AO721" i="1"/>
  <c r="AN657" i="1"/>
  <c r="AV657" i="1"/>
  <c r="AM658" i="1"/>
  <c r="AU658" i="1"/>
  <c r="AL659" i="1"/>
  <c r="AT659" i="1"/>
  <c r="AK660" i="1"/>
  <c r="AS660" i="1"/>
  <c r="BA660" i="1"/>
  <c r="AR661" i="1"/>
  <c r="AZ661" i="1"/>
  <c r="BH661" i="1"/>
  <c r="AY662" i="1"/>
  <c r="AP663" i="1"/>
  <c r="AX663" i="1"/>
  <c r="AO664" i="1"/>
  <c r="AW664" i="1"/>
  <c r="AN665" i="1"/>
  <c r="AV665" i="1"/>
  <c r="AM666" i="1"/>
  <c r="AU666" i="1"/>
  <c r="AL667" i="1"/>
  <c r="AT667" i="1"/>
  <c r="AK668" i="1"/>
  <c r="AS668" i="1"/>
  <c r="BA668" i="1"/>
  <c r="AR669" i="1"/>
  <c r="AZ669" i="1"/>
  <c r="BH669" i="1"/>
  <c r="AY670" i="1"/>
  <c r="AP671" i="1"/>
  <c r="AX671" i="1"/>
  <c r="AO672" i="1"/>
  <c r="AW672" i="1"/>
  <c r="AN673" i="1"/>
  <c r="AO657" i="1"/>
  <c r="AW657" i="1"/>
  <c r="AN658" i="1"/>
  <c r="AV658" i="1"/>
  <c r="AM659" i="1"/>
  <c r="AU659" i="1"/>
  <c r="AL660" i="1"/>
  <c r="AT660" i="1"/>
  <c r="AK661" i="1"/>
  <c r="AS661" i="1"/>
  <c r="BA661" i="1"/>
  <c r="AR662" i="1"/>
  <c r="AZ662" i="1"/>
  <c r="BH662" i="1"/>
  <c r="AY663" i="1"/>
  <c r="AP664" i="1"/>
  <c r="AX664" i="1"/>
  <c r="AO665" i="1"/>
  <c r="AW665" i="1"/>
  <c r="AN666" i="1"/>
  <c r="AV666" i="1"/>
  <c r="AM667" i="1"/>
  <c r="AU667" i="1"/>
  <c r="AL668" i="1"/>
  <c r="AT668" i="1"/>
  <c r="AK669" i="1"/>
  <c r="AS669" i="1"/>
  <c r="BA669" i="1"/>
  <c r="AR670" i="1"/>
  <c r="AZ670" i="1"/>
  <c r="BH670" i="1"/>
  <c r="AY671" i="1"/>
  <c r="AP672" i="1"/>
  <c r="AX672" i="1"/>
  <c r="AO673" i="1"/>
  <c r="AW673" i="1"/>
  <c r="AN674" i="1"/>
  <c r="AV674" i="1"/>
  <c r="AM675" i="1"/>
  <c r="AU675" i="1"/>
  <c r="AL676" i="1"/>
  <c r="AT676" i="1"/>
  <c r="AK677" i="1"/>
  <c r="AP657" i="1"/>
  <c r="AX657" i="1"/>
  <c r="AO658" i="1"/>
  <c r="AW658" i="1"/>
  <c r="AN659" i="1"/>
  <c r="AV659" i="1"/>
  <c r="AM660" i="1"/>
  <c r="AU660" i="1"/>
  <c r="AL661" i="1"/>
  <c r="AT661" i="1"/>
  <c r="AK662" i="1"/>
  <c r="AS662" i="1"/>
  <c r="BA662" i="1"/>
  <c r="AR663" i="1"/>
  <c r="AZ663" i="1"/>
  <c r="BH663" i="1"/>
  <c r="AY664" i="1"/>
  <c r="AP665" i="1"/>
  <c r="AX665" i="1"/>
  <c r="AO666" i="1"/>
  <c r="AW666" i="1"/>
  <c r="AN667" i="1"/>
  <c r="AV667" i="1"/>
  <c r="AM668" i="1"/>
  <c r="AU668" i="1"/>
  <c r="AL669" i="1"/>
  <c r="AT669" i="1"/>
  <c r="AK670" i="1"/>
  <c r="AS670" i="1"/>
  <c r="BA670" i="1"/>
  <c r="AR671" i="1"/>
  <c r="AZ671" i="1"/>
  <c r="BH671" i="1"/>
  <c r="AY672" i="1"/>
  <c r="AP673" i="1"/>
  <c r="AX673" i="1"/>
  <c r="AO674" i="1"/>
  <c r="AW674" i="1"/>
  <c r="AN675" i="1"/>
  <c r="AV675" i="1"/>
  <c r="AM676" i="1"/>
  <c r="AU676" i="1"/>
  <c r="AL677" i="1"/>
  <c r="AQ657" i="1"/>
  <c r="AQ742" i="1" s="1"/>
  <c r="AY657" i="1"/>
  <c r="AP658" i="1"/>
  <c r="AX658" i="1"/>
  <c r="AO659" i="1"/>
  <c r="AW659" i="1"/>
  <c r="AN660" i="1"/>
  <c r="AV660" i="1"/>
  <c r="AM661" i="1"/>
  <c r="AU661" i="1"/>
  <c r="AL662" i="1"/>
  <c r="AT662" i="1"/>
  <c r="AK663" i="1"/>
  <c r="AS663" i="1"/>
  <c r="BA663" i="1"/>
  <c r="AR664" i="1"/>
  <c r="AZ664" i="1"/>
  <c r="BH664" i="1"/>
  <c r="AY665" i="1"/>
  <c r="AP666" i="1"/>
  <c r="AX666" i="1"/>
  <c r="AO667" i="1"/>
  <c r="AW667" i="1"/>
  <c r="AN668" i="1"/>
  <c r="AV668" i="1"/>
  <c r="AM669" i="1"/>
  <c r="AU669" i="1"/>
  <c r="AL670" i="1"/>
  <c r="AT670" i="1"/>
  <c r="AK671" i="1"/>
  <c r="AS671" i="1"/>
  <c r="BA671" i="1"/>
  <c r="AR672" i="1"/>
  <c r="AZ672" i="1"/>
  <c r="BH672" i="1"/>
  <c r="AY673" i="1"/>
  <c r="AP674" i="1"/>
  <c r="AX674" i="1"/>
  <c r="AO675" i="1"/>
  <c r="AW675" i="1"/>
  <c r="AN676" i="1"/>
  <c r="AV676" i="1"/>
  <c r="AM677" i="1"/>
  <c r="AR657" i="1"/>
  <c r="AZ657" i="1"/>
  <c r="BH657" i="1"/>
  <c r="AY658" i="1"/>
  <c r="AP659" i="1"/>
  <c r="AX659" i="1"/>
  <c r="AO660" i="1"/>
  <c r="AW660" i="1"/>
  <c r="AN661" i="1"/>
  <c r="AV661" i="1"/>
  <c r="AM662" i="1"/>
  <c r="AU662" i="1"/>
  <c r="AL663" i="1"/>
  <c r="AT663" i="1"/>
  <c r="AK664" i="1"/>
  <c r="AS664" i="1"/>
  <c r="BA664" i="1"/>
  <c r="AR665" i="1"/>
  <c r="AZ665" i="1"/>
  <c r="BH665" i="1"/>
  <c r="AY666" i="1"/>
  <c r="AP667" i="1"/>
  <c r="AX667" i="1"/>
  <c r="AO668" i="1"/>
  <c r="AW668" i="1"/>
  <c r="AN669" i="1"/>
  <c r="AV669" i="1"/>
  <c r="AM670" i="1"/>
  <c r="AU670" i="1"/>
  <c r="AL671" i="1"/>
  <c r="AT671" i="1"/>
  <c r="AK672" i="1"/>
  <c r="AS672" i="1"/>
  <c r="BA672" i="1"/>
  <c r="AK657" i="1"/>
  <c r="AS657" i="1"/>
  <c r="BA657" i="1"/>
  <c r="AR658" i="1"/>
  <c r="AZ658" i="1"/>
  <c r="BH658" i="1"/>
  <c r="AY659" i="1"/>
  <c r="AP660" i="1"/>
  <c r="AX660" i="1"/>
  <c r="AO661" i="1"/>
  <c r="AW661" i="1"/>
  <c r="AN662" i="1"/>
  <c r="AV662" i="1"/>
  <c r="AM663" i="1"/>
  <c r="AU663" i="1"/>
  <c r="AL664" i="1"/>
  <c r="AT664" i="1"/>
  <c r="AL657" i="1"/>
  <c r="AT657" i="1"/>
  <c r="AK658" i="1"/>
  <c r="AS658" i="1"/>
  <c r="BA658" i="1"/>
  <c r="AR659" i="1"/>
  <c r="AZ659" i="1"/>
  <c r="BH659" i="1"/>
  <c r="AY660" i="1"/>
  <c r="AP661" i="1"/>
  <c r="AX661" i="1"/>
  <c r="AO662" i="1"/>
  <c r="AW662" i="1"/>
  <c r="AN663" i="1"/>
  <c r="AV663" i="1"/>
  <c r="AM664" i="1"/>
  <c r="AL658" i="1"/>
  <c r="AZ660" i="1"/>
  <c r="AO663" i="1"/>
  <c r="AK665" i="1"/>
  <c r="BA666" i="1"/>
  <c r="AY667" i="1"/>
  <c r="AR668" i="1"/>
  <c r="AP669" i="1"/>
  <c r="AN670" i="1"/>
  <c r="AT658" i="1"/>
  <c r="BH660" i="1"/>
  <c r="AW663" i="1"/>
  <c r="AL665" i="1"/>
  <c r="AZ667" i="1"/>
  <c r="AX668" i="1"/>
  <c r="AO670" i="1"/>
  <c r="AM671" i="1"/>
  <c r="AT673" i="1"/>
  <c r="BH673" i="1"/>
  <c r="AT674" i="1"/>
  <c r="BH674" i="1"/>
  <c r="AT675" i="1"/>
  <c r="BH675" i="1"/>
  <c r="AW676" i="1"/>
  <c r="BH676" i="1"/>
  <c r="AT677" i="1"/>
  <c r="AK678" i="1"/>
  <c r="AS678" i="1"/>
  <c r="BA678" i="1"/>
  <c r="AR679" i="1"/>
  <c r="AZ679" i="1"/>
  <c r="BH679" i="1"/>
  <c r="AY680" i="1"/>
  <c r="AP681" i="1"/>
  <c r="AX681" i="1"/>
  <c r="AO682" i="1"/>
  <c r="AW682" i="1"/>
  <c r="AN683" i="1"/>
  <c r="AV683" i="1"/>
  <c r="AM684" i="1"/>
  <c r="AU684" i="1"/>
  <c r="AL685" i="1"/>
  <c r="AT685" i="1"/>
  <c r="AK686" i="1"/>
  <c r="AS686" i="1"/>
  <c r="BA686" i="1"/>
  <c r="AR687" i="1"/>
  <c r="AZ687" i="1"/>
  <c r="BH687" i="1"/>
  <c r="AY688" i="1"/>
  <c r="AP689" i="1"/>
  <c r="AX689" i="1"/>
  <c r="AO690" i="1"/>
  <c r="AW690" i="1"/>
  <c r="AN691" i="1"/>
  <c r="AV691" i="1"/>
  <c r="AM692" i="1"/>
  <c r="AU692" i="1"/>
  <c r="AL693" i="1"/>
  <c r="AT693" i="1"/>
  <c r="AK694" i="1"/>
  <c r="AS694" i="1"/>
  <c r="BA694" i="1"/>
  <c r="AR695" i="1"/>
  <c r="AZ695" i="1"/>
  <c r="BH695" i="1"/>
  <c r="AM665" i="1"/>
  <c r="AK666" i="1"/>
  <c r="BH666" i="1"/>
  <c r="BA667" i="1"/>
  <c r="AY668" i="1"/>
  <c r="AW669" i="1"/>
  <c r="AP670" i="1"/>
  <c r="AN671" i="1"/>
  <c r="AK659" i="1"/>
  <c r="AY661" i="1"/>
  <c r="AN664" i="1"/>
  <c r="AS665" i="1"/>
  <c r="AL666" i="1"/>
  <c r="AS659" i="1"/>
  <c r="AU664" i="1"/>
  <c r="AT665" i="1"/>
  <c r="AR666" i="1"/>
  <c r="AK667" i="1"/>
  <c r="AY669" i="1"/>
  <c r="AW670" i="1"/>
  <c r="AU671" i="1"/>
  <c r="AN672" i="1"/>
  <c r="AK673" i="1"/>
  <c r="AZ673" i="1"/>
  <c r="AL674" i="1"/>
  <c r="AZ674" i="1"/>
  <c r="AL675" i="1"/>
  <c r="AZ675" i="1"/>
  <c r="AO676" i="1"/>
  <c r="AZ676" i="1"/>
  <c r="AO677" i="1"/>
  <c r="AW677" i="1"/>
  <c r="AN678" i="1"/>
  <c r="AV678" i="1"/>
  <c r="AM679" i="1"/>
  <c r="AU679" i="1"/>
  <c r="AL680" i="1"/>
  <c r="AT680" i="1"/>
  <c r="AK681" i="1"/>
  <c r="AS681" i="1"/>
  <c r="BA681" i="1"/>
  <c r="AR682" i="1"/>
  <c r="AZ682" i="1"/>
  <c r="BH682" i="1"/>
  <c r="AY683" i="1"/>
  <c r="AP684" i="1"/>
  <c r="AX684" i="1"/>
  <c r="AO685" i="1"/>
  <c r="AW685" i="1"/>
  <c r="AN686" i="1"/>
  <c r="AV686" i="1"/>
  <c r="AM687" i="1"/>
  <c r="AU687" i="1"/>
  <c r="AL688" i="1"/>
  <c r="AT688" i="1"/>
  <c r="AK689" i="1"/>
  <c r="AS689" i="1"/>
  <c r="BA689" i="1"/>
  <c r="AR690" i="1"/>
  <c r="AZ690" i="1"/>
  <c r="AY691" i="1"/>
  <c r="AP692" i="1"/>
  <c r="AX692" i="1"/>
  <c r="AO693" i="1"/>
  <c r="AW693" i="1"/>
  <c r="AN694" i="1"/>
  <c r="AV694" i="1"/>
  <c r="AM695" i="1"/>
  <c r="AU695" i="1"/>
  <c r="AL696" i="1"/>
  <c r="AT696" i="1"/>
  <c r="AM657" i="1"/>
  <c r="BA659" i="1"/>
  <c r="AP662" i="1"/>
  <c r="AV664" i="1"/>
  <c r="AU665" i="1"/>
  <c r="AX662" i="1"/>
  <c r="AZ666" i="1"/>
  <c r="AZ668" i="1"/>
  <c r="AV670" i="1"/>
  <c r="AS674" i="1"/>
  <c r="AK675" i="1"/>
  <c r="AS676" i="1"/>
  <c r="AN677" i="1"/>
  <c r="AY677" i="1"/>
  <c r="AU678" i="1"/>
  <c r="AN680" i="1"/>
  <c r="AX680" i="1"/>
  <c r="AU681" i="1"/>
  <c r="AM683" i="1"/>
  <c r="AX683" i="1"/>
  <c r="AT684" i="1"/>
  <c r="BA685" i="1"/>
  <c r="AM686" i="1"/>
  <c r="AX686" i="1"/>
  <c r="BH686" i="1"/>
  <c r="AT687" i="1"/>
  <c r="AP688" i="1"/>
  <c r="BA688" i="1"/>
  <c r="AM689" i="1"/>
  <c r="AW689" i="1"/>
  <c r="BH689" i="1"/>
  <c r="AT690" i="1"/>
  <c r="AP691" i="1"/>
  <c r="BA691" i="1"/>
  <c r="AL692" i="1"/>
  <c r="AW692" i="1"/>
  <c r="BH692" i="1"/>
  <c r="AS693" i="1"/>
  <c r="AP694" i="1"/>
  <c r="AZ694" i="1"/>
  <c r="AL695" i="1"/>
  <c r="AW695" i="1"/>
  <c r="AS696" i="1"/>
  <c r="AL697" i="1"/>
  <c r="AT697" i="1"/>
  <c r="AK698" i="1"/>
  <c r="AS698" i="1"/>
  <c r="BA698" i="1"/>
  <c r="AR699" i="1"/>
  <c r="AX670" i="1"/>
  <c r="AL672" i="1"/>
  <c r="AL673" i="1"/>
  <c r="AU674" i="1"/>
  <c r="AP675" i="1"/>
  <c r="AX676" i="1"/>
  <c r="AP677" i="1"/>
  <c r="AZ677" i="1"/>
  <c r="AL678" i="1"/>
  <c r="AW678" i="1"/>
  <c r="AS679" i="1"/>
  <c r="AO680" i="1"/>
  <c r="AZ680" i="1"/>
  <c r="AL681" i="1"/>
  <c r="AV681" i="1"/>
  <c r="AS682" i="1"/>
  <c r="AO683" i="1"/>
  <c r="AZ683" i="1"/>
  <c r="AK684" i="1"/>
  <c r="AV684" i="1"/>
  <c r="AR685" i="1"/>
  <c r="AO686" i="1"/>
  <c r="AY686" i="1"/>
  <c r="AK687" i="1"/>
  <c r="AV687" i="1"/>
  <c r="AR688" i="1"/>
  <c r="AN689" i="1"/>
  <c r="AY689" i="1"/>
  <c r="AK690" i="1"/>
  <c r="AU690" i="1"/>
  <c r="AR691" i="1"/>
  <c r="AN692" i="1"/>
  <c r="AY692" i="1"/>
  <c r="AU693" i="1"/>
  <c r="AN695" i="1"/>
  <c r="AX695" i="1"/>
  <c r="AU696" i="1"/>
  <c r="AM697" i="1"/>
  <c r="AU697" i="1"/>
  <c r="AL698" i="1"/>
  <c r="AT698" i="1"/>
  <c r="AK699" i="1"/>
  <c r="AS699" i="1"/>
  <c r="BA699" i="1"/>
  <c r="AR700" i="1"/>
  <c r="AZ700" i="1"/>
  <c r="AR667" i="1"/>
  <c r="BH668" i="1"/>
  <c r="AM672" i="1"/>
  <c r="AM673" i="1"/>
  <c r="AY674" i="1"/>
  <c r="AY676" i="1"/>
  <c r="BA677" i="1"/>
  <c r="AM678" i="1"/>
  <c r="AX678" i="1"/>
  <c r="BH678" i="1"/>
  <c r="AT679" i="1"/>
  <c r="AP680" i="1"/>
  <c r="BA680" i="1"/>
  <c r="AM681" i="1"/>
  <c r="AW681" i="1"/>
  <c r="BH681" i="1"/>
  <c r="AT682" i="1"/>
  <c r="AP683" i="1"/>
  <c r="BA683" i="1"/>
  <c r="AL684" i="1"/>
  <c r="AW684" i="1"/>
  <c r="AS685" i="1"/>
  <c r="AP686" i="1"/>
  <c r="AZ686" i="1"/>
  <c r="AL687" i="1"/>
  <c r="AW687" i="1"/>
  <c r="AS688" i="1"/>
  <c r="AO689" i="1"/>
  <c r="AZ689" i="1"/>
  <c r="AL690" i="1"/>
  <c r="AV690" i="1"/>
  <c r="AS691" i="1"/>
  <c r="AO692" i="1"/>
  <c r="AZ692" i="1"/>
  <c r="AK693" i="1"/>
  <c r="AV693" i="1"/>
  <c r="AR694" i="1"/>
  <c r="AO695" i="1"/>
  <c r="AY695" i="1"/>
  <c r="AK696" i="1"/>
  <c r="AV696" i="1"/>
  <c r="AN697" i="1"/>
  <c r="AV697" i="1"/>
  <c r="AM698" i="1"/>
  <c r="AU698" i="1"/>
  <c r="AL699" i="1"/>
  <c r="AT699" i="1"/>
  <c r="AK700" i="1"/>
  <c r="AS700" i="1"/>
  <c r="BA700" i="1"/>
  <c r="AR701" i="1"/>
  <c r="AZ701" i="1"/>
  <c r="AY702" i="1"/>
  <c r="AP703" i="1"/>
  <c r="AX703" i="1"/>
  <c r="AO704" i="1"/>
  <c r="AW704" i="1"/>
  <c r="AN705" i="1"/>
  <c r="AV705" i="1"/>
  <c r="AM706" i="1"/>
  <c r="AU706" i="1"/>
  <c r="AL707" i="1"/>
  <c r="AT707" i="1"/>
  <c r="AK708" i="1"/>
  <c r="AS708" i="1"/>
  <c r="BA708" i="1"/>
  <c r="AR709" i="1"/>
  <c r="AZ709" i="1"/>
  <c r="BH709" i="1"/>
  <c r="AY710" i="1"/>
  <c r="AP711" i="1"/>
  <c r="AX711" i="1"/>
  <c r="AO712" i="1"/>
  <c r="AW712" i="1"/>
  <c r="AN713" i="1"/>
  <c r="AV713" i="1"/>
  <c r="AM714" i="1"/>
  <c r="AU714" i="1"/>
  <c r="AL715" i="1"/>
  <c r="AT715" i="1"/>
  <c r="AK716" i="1"/>
  <c r="AS716" i="1"/>
  <c r="BA716" i="1"/>
  <c r="AR717" i="1"/>
  <c r="AZ717" i="1"/>
  <c r="BH717" i="1"/>
  <c r="AY718" i="1"/>
  <c r="AP719" i="1"/>
  <c r="AX719" i="1"/>
  <c r="AO720" i="1"/>
  <c r="AW720" i="1"/>
  <c r="AN721" i="1"/>
  <c r="AV721" i="1"/>
  <c r="AM722" i="1"/>
  <c r="AU722" i="1"/>
  <c r="AL723" i="1"/>
  <c r="AT723" i="1"/>
  <c r="AK724" i="1"/>
  <c r="AS724" i="1"/>
  <c r="BA724" i="1"/>
  <c r="AR725" i="1"/>
  <c r="AZ725" i="1"/>
  <c r="AY726" i="1"/>
  <c r="AP727" i="1"/>
  <c r="AX727" i="1"/>
  <c r="AO728" i="1"/>
  <c r="AW728" i="1"/>
  <c r="AN729" i="1"/>
  <c r="AV729" i="1"/>
  <c r="AM730" i="1"/>
  <c r="AU730" i="1"/>
  <c r="AL731" i="1"/>
  <c r="AS667" i="1"/>
  <c r="AO669" i="1"/>
  <c r="AT672" i="1"/>
  <c r="AR673" i="1"/>
  <c r="BA674" i="1"/>
  <c r="AR675" i="1"/>
  <c r="BA676" i="1"/>
  <c r="AR677" i="1"/>
  <c r="AO678" i="1"/>
  <c r="AY678" i="1"/>
  <c r="AK679" i="1"/>
  <c r="AV679" i="1"/>
  <c r="AR680" i="1"/>
  <c r="AN681" i="1"/>
  <c r="AY681" i="1"/>
  <c r="AK682" i="1"/>
  <c r="AU682" i="1"/>
  <c r="AR683" i="1"/>
  <c r="AN684" i="1"/>
  <c r="AY684" i="1"/>
  <c r="AU685" i="1"/>
  <c r="AN687" i="1"/>
  <c r="AX687" i="1"/>
  <c r="AU688" i="1"/>
  <c r="AM690" i="1"/>
  <c r="AX690" i="1"/>
  <c r="AT691" i="1"/>
  <c r="BA692" i="1"/>
  <c r="AM693" i="1"/>
  <c r="AX693" i="1"/>
  <c r="BH693" i="1"/>
  <c r="AT694" i="1"/>
  <c r="AP695" i="1"/>
  <c r="BA695" i="1"/>
  <c r="AM696" i="1"/>
  <c r="AW696" i="1"/>
  <c r="AO697" i="1"/>
  <c r="AW697" i="1"/>
  <c r="AN698" i="1"/>
  <c r="AV698" i="1"/>
  <c r="AM699" i="1"/>
  <c r="AU699" i="1"/>
  <c r="AL700" i="1"/>
  <c r="AT700" i="1"/>
  <c r="AK701" i="1"/>
  <c r="AU657" i="1"/>
  <c r="BA665" i="1"/>
  <c r="AX669" i="1"/>
  <c r="AO671" i="1"/>
  <c r="AU672" i="1"/>
  <c r="AS673" i="1"/>
  <c r="AK674" i="1"/>
  <c r="AS675" i="1"/>
  <c r="AK676" i="1"/>
  <c r="AS677" i="1"/>
  <c r="AP678" i="1"/>
  <c r="AZ678" i="1"/>
  <c r="AL679" i="1"/>
  <c r="AW679" i="1"/>
  <c r="AS680" i="1"/>
  <c r="AO681" i="1"/>
  <c r="AZ681" i="1"/>
  <c r="AL682" i="1"/>
  <c r="AV682" i="1"/>
  <c r="AS683" i="1"/>
  <c r="AO684" i="1"/>
  <c r="AZ684" i="1"/>
  <c r="AK685" i="1"/>
  <c r="AV685" i="1"/>
  <c r="AR686" i="1"/>
  <c r="AO687" i="1"/>
  <c r="AY687" i="1"/>
  <c r="AK688" i="1"/>
  <c r="AV688" i="1"/>
  <c r="AR689" i="1"/>
  <c r="AN690" i="1"/>
  <c r="AY690" i="1"/>
  <c r="AK691" i="1"/>
  <c r="AU691" i="1"/>
  <c r="AR692" i="1"/>
  <c r="AN693" i="1"/>
  <c r="AY693" i="1"/>
  <c r="AU694" i="1"/>
  <c r="AN696" i="1"/>
  <c r="AX696" i="1"/>
  <c r="AP697" i="1"/>
  <c r="AX697" i="1"/>
  <c r="AO698" i="1"/>
  <c r="AW698" i="1"/>
  <c r="AN699" i="1"/>
  <c r="AV699" i="1"/>
  <c r="AM700" i="1"/>
  <c r="AU700" i="1"/>
  <c r="AL701" i="1"/>
  <c r="AT701" i="1"/>
  <c r="AK702" i="1"/>
  <c r="AS702" i="1"/>
  <c r="BA702" i="1"/>
  <c r="AR703" i="1"/>
  <c r="AZ703" i="1"/>
  <c r="BH703" i="1"/>
  <c r="AY704" i="1"/>
  <c r="AP705" i="1"/>
  <c r="AX705" i="1"/>
  <c r="AO706" i="1"/>
  <c r="AW706" i="1"/>
  <c r="AN707" i="1"/>
  <c r="AV707" i="1"/>
  <c r="AM708" i="1"/>
  <c r="AU708" i="1"/>
  <c r="AL709" i="1"/>
  <c r="AT709" i="1"/>
  <c r="AK710" i="1"/>
  <c r="AS710" i="1"/>
  <c r="BA710" i="1"/>
  <c r="AR711" i="1"/>
  <c r="AZ711" i="1"/>
  <c r="AY712" i="1"/>
  <c r="AP713" i="1"/>
  <c r="AX713" i="1"/>
  <c r="AO714" i="1"/>
  <c r="AW714" i="1"/>
  <c r="AN715" i="1"/>
  <c r="AV715" i="1"/>
  <c r="AM716" i="1"/>
  <c r="AU716" i="1"/>
  <c r="AL717" i="1"/>
  <c r="AT717" i="1"/>
  <c r="AK718" i="1"/>
  <c r="AS718" i="1"/>
  <c r="BA718" i="1"/>
  <c r="AR719" i="1"/>
  <c r="AZ719" i="1"/>
  <c r="BH719" i="1"/>
  <c r="AY720" i="1"/>
  <c r="AP721" i="1"/>
  <c r="AX721" i="1"/>
  <c r="AO722" i="1"/>
  <c r="AW722" i="1"/>
  <c r="AN723" i="1"/>
  <c r="AV723" i="1"/>
  <c r="AM724" i="1"/>
  <c r="AU724" i="1"/>
  <c r="AL725" i="1"/>
  <c r="AT725" i="1"/>
  <c r="AK726" i="1"/>
  <c r="AS726" i="1"/>
  <c r="BA726" i="1"/>
  <c r="AR727" i="1"/>
  <c r="AZ727" i="1"/>
  <c r="BH727" i="1"/>
  <c r="AY728" i="1"/>
  <c r="AP729" i="1"/>
  <c r="AX729" i="1"/>
  <c r="AO730" i="1"/>
  <c r="AW730" i="1"/>
  <c r="AN731" i="1"/>
  <c r="AV731" i="1"/>
  <c r="AM732" i="1"/>
  <c r="AU732" i="1"/>
  <c r="AV671" i="1"/>
  <c r="AV672" i="1"/>
  <c r="AU673" i="1"/>
  <c r="AM674" i="1"/>
  <c r="AX675" i="1"/>
  <c r="AP676" i="1"/>
  <c r="AU677" i="1"/>
  <c r="AN679" i="1"/>
  <c r="AX679" i="1"/>
  <c r="AU680" i="1"/>
  <c r="AM682" i="1"/>
  <c r="AX682" i="1"/>
  <c r="AT683" i="1"/>
  <c r="BA684" i="1"/>
  <c r="AM685" i="1"/>
  <c r="AX685" i="1"/>
  <c r="BH685" i="1"/>
  <c r="AT686" i="1"/>
  <c r="AP687" i="1"/>
  <c r="BA687" i="1"/>
  <c r="AM688" i="1"/>
  <c r="AW688" i="1"/>
  <c r="BH688" i="1"/>
  <c r="AT689" i="1"/>
  <c r="AP690" i="1"/>
  <c r="BA690" i="1"/>
  <c r="AL691" i="1"/>
  <c r="AW691" i="1"/>
  <c r="AS692" i="1"/>
  <c r="AP693" i="1"/>
  <c r="AZ693" i="1"/>
  <c r="AL694" i="1"/>
  <c r="AW694" i="1"/>
  <c r="AS695" i="1"/>
  <c r="AO696" i="1"/>
  <c r="AY696" i="1"/>
  <c r="AY697" i="1"/>
  <c r="AP698" i="1"/>
  <c r="AX698" i="1"/>
  <c r="AO699" i="1"/>
  <c r="AW699" i="1"/>
  <c r="AN700" i="1"/>
  <c r="AV700" i="1"/>
  <c r="AM701" i="1"/>
  <c r="AU701" i="1"/>
  <c r="AL702" i="1"/>
  <c r="AW671" i="1"/>
  <c r="AV677" i="1"/>
  <c r="AO679" i="1"/>
  <c r="AY682" i="1"/>
  <c r="AR684" i="1"/>
  <c r="AU689" i="1"/>
  <c r="AM691" i="1"/>
  <c r="AX694" i="1"/>
  <c r="AP696" i="1"/>
  <c r="AZ697" i="1"/>
  <c r="AS701" i="1"/>
  <c r="AT702" i="1"/>
  <c r="AO703" i="1"/>
  <c r="BA703" i="1"/>
  <c r="AL704" i="1"/>
  <c r="AV704" i="1"/>
  <c r="BH704" i="1"/>
  <c r="AS705" i="1"/>
  <c r="AP706" i="1"/>
  <c r="AZ706" i="1"/>
  <c r="AK707" i="1"/>
  <c r="AW707" i="1"/>
  <c r="AR708" i="1"/>
  <c r="AO709" i="1"/>
  <c r="AY709" i="1"/>
  <c r="AL710" i="1"/>
  <c r="AV710" i="1"/>
  <c r="AS711" i="1"/>
  <c r="AN712" i="1"/>
  <c r="AZ712" i="1"/>
  <c r="AK713" i="1"/>
  <c r="AU713" i="1"/>
  <c r="AR714" i="1"/>
  <c r="AO715" i="1"/>
  <c r="AY715" i="1"/>
  <c r="AV716" i="1"/>
  <c r="AN718" i="1"/>
  <c r="AX718" i="1"/>
  <c r="AK719" i="1"/>
  <c r="AU719" i="1"/>
  <c r="AR720" i="1"/>
  <c r="AM721" i="1"/>
  <c r="AY721" i="1"/>
  <c r="AT722" i="1"/>
  <c r="BA723" i="1"/>
  <c r="AN724" i="1"/>
  <c r="AX724" i="1"/>
  <c r="AU725" i="1"/>
  <c r="AP726" i="1"/>
  <c r="AM727" i="1"/>
  <c r="AW727" i="1"/>
  <c r="AT728" i="1"/>
  <c r="AR660" i="1"/>
  <c r="AX677" i="1"/>
  <c r="AP679" i="1"/>
  <c r="BH680" i="1"/>
  <c r="BA682" i="1"/>
  <c r="AS684" i="1"/>
  <c r="AL686" i="1"/>
  <c r="AV689" i="1"/>
  <c r="AO691" i="1"/>
  <c r="AY694" i="1"/>
  <c r="AR696" i="1"/>
  <c r="BA697" i="1"/>
  <c r="BH698" i="1"/>
  <c r="BH699" i="1"/>
  <c r="AV701" i="1"/>
  <c r="AU702" i="1"/>
  <c r="AM704" i="1"/>
  <c r="AX704" i="1"/>
  <c r="AT705" i="1"/>
  <c r="BA706" i="1"/>
  <c r="AM707" i="1"/>
  <c r="AX707" i="1"/>
  <c r="AT708" i="1"/>
  <c r="AP709" i="1"/>
  <c r="BA709" i="1"/>
  <c r="AM710" i="1"/>
  <c r="AW710" i="1"/>
  <c r="BH710" i="1"/>
  <c r="AT711" i="1"/>
  <c r="AP712" i="1"/>
  <c r="BA712" i="1"/>
  <c r="AL713" i="1"/>
  <c r="AW713" i="1"/>
  <c r="BH713" i="1"/>
  <c r="AS714" i="1"/>
  <c r="AP715" i="1"/>
  <c r="AZ715" i="1"/>
  <c r="AS666" i="1"/>
  <c r="AY675" i="1"/>
  <c r="AY679" i="1"/>
  <c r="AR681" i="1"/>
  <c r="AK683" i="1"/>
  <c r="AU686" i="1"/>
  <c r="AN688" i="1"/>
  <c r="AX691" i="1"/>
  <c r="BH694" i="1"/>
  <c r="AZ696" i="1"/>
  <c r="AP699" i="1"/>
  <c r="AO700" i="1"/>
  <c r="AW701" i="1"/>
  <c r="AV702" i="1"/>
  <c r="AS703" i="1"/>
  <c r="AN704" i="1"/>
  <c r="AZ704" i="1"/>
  <c r="AK705" i="1"/>
  <c r="AU705" i="1"/>
  <c r="AR706" i="1"/>
  <c r="AO707" i="1"/>
  <c r="AY707" i="1"/>
  <c r="AV708" i="1"/>
  <c r="AN710" i="1"/>
  <c r="AX710" i="1"/>
  <c r="AK711" i="1"/>
  <c r="AU711" i="1"/>
  <c r="AR712" i="1"/>
  <c r="AM713" i="1"/>
  <c r="AY713" i="1"/>
  <c r="AT666" i="1"/>
  <c r="BA675" i="1"/>
  <c r="BH677" i="1"/>
  <c r="BA679" i="1"/>
  <c r="AT681" i="1"/>
  <c r="AL683" i="1"/>
  <c r="AW686" i="1"/>
  <c r="AO688" i="1"/>
  <c r="AZ691" i="1"/>
  <c r="AR693" i="1"/>
  <c r="AK695" i="1"/>
  <c r="BA696" i="1"/>
  <c r="AP700" i="1"/>
  <c r="BH700" i="1"/>
  <c r="AX701" i="1"/>
  <c r="AM702" i="1"/>
  <c r="AW702" i="1"/>
  <c r="AT703" i="1"/>
  <c r="AP704" i="1"/>
  <c r="BA704" i="1"/>
  <c r="AL705" i="1"/>
  <c r="AW705" i="1"/>
  <c r="BH705" i="1"/>
  <c r="AS706" i="1"/>
  <c r="AP707" i="1"/>
  <c r="AZ707" i="1"/>
  <c r="AL708" i="1"/>
  <c r="AW708" i="1"/>
  <c r="AS709" i="1"/>
  <c r="AO710" i="1"/>
  <c r="AZ710" i="1"/>
  <c r="AL711" i="1"/>
  <c r="AV711" i="1"/>
  <c r="AS712" i="1"/>
  <c r="AO713" i="1"/>
  <c r="AZ713" i="1"/>
  <c r="AK714" i="1"/>
  <c r="AP668" i="1"/>
  <c r="AV673" i="1"/>
  <c r="AR678" i="1"/>
  <c r="AK680" i="1"/>
  <c r="AU683" i="1"/>
  <c r="AN685" i="1"/>
  <c r="AX688" i="1"/>
  <c r="BA693" i="1"/>
  <c r="AT695" i="1"/>
  <c r="AX699" i="1"/>
  <c r="AN701" i="1"/>
  <c r="AY701" i="1"/>
  <c r="AN702" i="1"/>
  <c r="AX702" i="1"/>
  <c r="AK703" i="1"/>
  <c r="AU703" i="1"/>
  <c r="AR704" i="1"/>
  <c r="AM705" i="1"/>
  <c r="AY705" i="1"/>
  <c r="AT706" i="1"/>
  <c r="BA707" i="1"/>
  <c r="AN708" i="1"/>
  <c r="AX708" i="1"/>
  <c r="BH708" i="1"/>
  <c r="AU709" i="1"/>
  <c r="AP710" i="1"/>
  <c r="AM711" i="1"/>
  <c r="AW711" i="1"/>
  <c r="AT712" i="1"/>
  <c r="BA713" i="1"/>
  <c r="AL714" i="1"/>
  <c r="AX714" i="1"/>
  <c r="BH714" i="1"/>
  <c r="AS715" i="1"/>
  <c r="AP716" i="1"/>
  <c r="AZ716" i="1"/>
  <c r="AM717" i="1"/>
  <c r="AW717" i="1"/>
  <c r="AT718" i="1"/>
  <c r="AO719" i="1"/>
  <c r="BA719" i="1"/>
  <c r="AL720" i="1"/>
  <c r="AV720" i="1"/>
  <c r="BH720" i="1"/>
  <c r="AS721" i="1"/>
  <c r="AP722" i="1"/>
  <c r="AZ722" i="1"/>
  <c r="AK723" i="1"/>
  <c r="AW723" i="1"/>
  <c r="AR724" i="1"/>
  <c r="AO725" i="1"/>
  <c r="AY725" i="1"/>
  <c r="AL726" i="1"/>
  <c r="AV726" i="1"/>
  <c r="AS727" i="1"/>
  <c r="AN728" i="1"/>
  <c r="AV680" i="1"/>
  <c r="AN682" i="1"/>
  <c r="AY685" i="1"/>
  <c r="AT692" i="1"/>
  <c r="AM694" i="1"/>
  <c r="AR697" i="1"/>
  <c r="AY698" i="1"/>
  <c r="AZ699" i="1"/>
  <c r="AX700" i="1"/>
  <c r="AP701" i="1"/>
  <c r="AP702" i="1"/>
  <c r="AM703" i="1"/>
  <c r="AW703" i="1"/>
  <c r="AT704" i="1"/>
  <c r="BA705" i="1"/>
  <c r="AL706" i="1"/>
  <c r="AX706" i="1"/>
  <c r="AS707" i="1"/>
  <c r="AP708" i="1"/>
  <c r="AZ708" i="1"/>
  <c r="AM709" i="1"/>
  <c r="AW709" i="1"/>
  <c r="AT710" i="1"/>
  <c r="AO711" i="1"/>
  <c r="BA711" i="1"/>
  <c r="AL712" i="1"/>
  <c r="AV712" i="1"/>
  <c r="AS713" i="1"/>
  <c r="AP714" i="1"/>
  <c r="AZ714" i="1"/>
  <c r="AK715" i="1"/>
  <c r="AW715" i="1"/>
  <c r="AR716" i="1"/>
  <c r="AO717" i="1"/>
  <c r="AM680" i="1"/>
  <c r="AY699" i="1"/>
  <c r="AO702" i="1"/>
  <c r="AZ705" i="1"/>
  <c r="AR707" i="1"/>
  <c r="AK709" i="1"/>
  <c r="AU712" i="1"/>
  <c r="AN714" i="1"/>
  <c r="AX716" i="1"/>
  <c r="AP717" i="1"/>
  <c r="AU718" i="1"/>
  <c r="BH718" i="1"/>
  <c r="AW719" i="1"/>
  <c r="AM720" i="1"/>
  <c r="BA720" i="1"/>
  <c r="AS722" i="1"/>
  <c r="BH722" i="1"/>
  <c r="AX723" i="1"/>
  <c r="AL724" i="1"/>
  <c r="AZ724" i="1"/>
  <c r="AP725" i="1"/>
  <c r="AT726" i="1"/>
  <c r="BH726" i="1"/>
  <c r="AV727" i="1"/>
  <c r="AL728" i="1"/>
  <c r="AZ728" i="1"/>
  <c r="AL729" i="1"/>
  <c r="AY729" i="1"/>
  <c r="AT730" i="1"/>
  <c r="AZ731" i="1"/>
  <c r="AS732" i="1"/>
  <c r="AK733" i="1"/>
  <c r="AS733" i="1"/>
  <c r="BA733" i="1"/>
  <c r="AR734" i="1"/>
  <c r="AZ734" i="1"/>
  <c r="BH734" i="1"/>
  <c r="AY735" i="1"/>
  <c r="AP736" i="1"/>
  <c r="AX736" i="1"/>
  <c r="AO737" i="1"/>
  <c r="AW737" i="1"/>
  <c r="AN738" i="1"/>
  <c r="AV738" i="1"/>
  <c r="AM739" i="1"/>
  <c r="AU739" i="1"/>
  <c r="AL740" i="1"/>
  <c r="AT740" i="1"/>
  <c r="AK741" i="1"/>
  <c r="AS741" i="1"/>
  <c r="BA741" i="1"/>
  <c r="AI657" i="1"/>
  <c r="AD658" i="1"/>
  <c r="M659" i="1"/>
  <c r="U659" i="1"/>
  <c r="AC659" i="1"/>
  <c r="L660" i="1"/>
  <c r="T660" i="1"/>
  <c r="K661" i="1"/>
  <c r="S661" i="1"/>
  <c r="J662" i="1"/>
  <c r="R662" i="1"/>
  <c r="AJ664" i="1"/>
  <c r="AI665" i="1"/>
  <c r="AD666" i="1"/>
  <c r="M667" i="1"/>
  <c r="U667" i="1"/>
  <c r="AC667" i="1"/>
  <c r="L668" i="1"/>
  <c r="AW680" i="1"/>
  <c r="AS687" i="1"/>
  <c r="AO694" i="1"/>
  <c r="AR702" i="1"/>
  <c r="AK704" i="1"/>
  <c r="AU707" i="1"/>
  <c r="AN709" i="1"/>
  <c r="AX712" i="1"/>
  <c r="AM715" i="1"/>
  <c r="BH715" i="1"/>
  <c r="AY716" i="1"/>
  <c r="AS717" i="1"/>
  <c r="AV718" i="1"/>
  <c r="AL719" i="1"/>
  <c r="AY719" i="1"/>
  <c r="AN720" i="1"/>
  <c r="AR721" i="1"/>
  <c r="AV722" i="1"/>
  <c r="AY723" i="1"/>
  <c r="AO724" i="1"/>
  <c r="AU726" i="1"/>
  <c r="AK727" i="1"/>
  <c r="AY727" i="1"/>
  <c r="AM728" i="1"/>
  <c r="BA728" i="1"/>
  <c r="AM729" i="1"/>
  <c r="AZ729" i="1"/>
  <c r="AK730" i="1"/>
  <c r="AV730" i="1"/>
  <c r="AR731" i="1"/>
  <c r="BA731" i="1"/>
  <c r="AK732" i="1"/>
  <c r="AT732" i="1"/>
  <c r="AL733" i="1"/>
  <c r="AT733" i="1"/>
  <c r="AK734" i="1"/>
  <c r="AS734" i="1"/>
  <c r="BA734" i="1"/>
  <c r="AR735" i="1"/>
  <c r="AZ735" i="1"/>
  <c r="AY736" i="1"/>
  <c r="AP737" i="1"/>
  <c r="AX737" i="1"/>
  <c r="AO738" i="1"/>
  <c r="AW738" i="1"/>
  <c r="AN739" i="1"/>
  <c r="AV739" i="1"/>
  <c r="BA673" i="1"/>
  <c r="AZ688" i="1"/>
  <c r="AV695" i="1"/>
  <c r="AW700" i="1"/>
  <c r="AZ702" i="1"/>
  <c r="AS704" i="1"/>
  <c r="AK706" i="1"/>
  <c r="AV709" i="1"/>
  <c r="AN711" i="1"/>
  <c r="AT714" i="1"/>
  <c r="AL716" i="1"/>
  <c r="AU717" i="1"/>
  <c r="AW718" i="1"/>
  <c r="AM719" i="1"/>
  <c r="AP720" i="1"/>
  <c r="AT721" i="1"/>
  <c r="BH721" i="1"/>
  <c r="AX722" i="1"/>
  <c r="AM723" i="1"/>
  <c r="AZ723" i="1"/>
  <c r="AP724" i="1"/>
  <c r="AS725" i="1"/>
  <c r="AW726" i="1"/>
  <c r="AL727" i="1"/>
  <c r="BA727" i="1"/>
  <c r="AP728" i="1"/>
  <c r="AO729" i="1"/>
  <c r="BA729" i="1"/>
  <c r="AL730" i="1"/>
  <c r="AX730" i="1"/>
  <c r="AS731" i="1"/>
  <c r="AL732" i="1"/>
  <c r="AV732" i="1"/>
  <c r="AM733" i="1"/>
  <c r="AU733" i="1"/>
  <c r="AL734" i="1"/>
  <c r="AT734" i="1"/>
  <c r="AK735" i="1"/>
  <c r="AS735" i="1"/>
  <c r="BA735" i="1"/>
  <c r="AR736" i="1"/>
  <c r="AZ736" i="1"/>
  <c r="AY737" i="1"/>
  <c r="AP738" i="1"/>
  <c r="AX738" i="1"/>
  <c r="AO739" i="1"/>
  <c r="AW739" i="1"/>
  <c r="AN740" i="1"/>
  <c r="AV740" i="1"/>
  <c r="AM741" i="1"/>
  <c r="AU741" i="1"/>
  <c r="AJ658" i="1"/>
  <c r="AI659" i="1"/>
  <c r="AR674" i="1"/>
  <c r="AP682" i="1"/>
  <c r="AL689" i="1"/>
  <c r="AY700" i="1"/>
  <c r="AU704" i="1"/>
  <c r="AN706" i="1"/>
  <c r="AX709" i="1"/>
  <c r="AV714" i="1"/>
  <c r="AR715" i="1"/>
  <c r="AN716" i="1"/>
  <c r="AV717" i="1"/>
  <c r="AL718" i="1"/>
  <c r="AZ718" i="1"/>
  <c r="AN719" i="1"/>
  <c r="AS720" i="1"/>
  <c r="AU721" i="1"/>
  <c r="AK722" i="1"/>
  <c r="AY722" i="1"/>
  <c r="AO723" i="1"/>
  <c r="AV725" i="1"/>
  <c r="AX726" i="1"/>
  <c r="AN727" i="1"/>
  <c r="AR728" i="1"/>
  <c r="AR729" i="1"/>
  <c r="AN730" i="1"/>
  <c r="AY730" i="1"/>
  <c r="AT731" i="1"/>
  <c r="AN732" i="1"/>
  <c r="AW732" i="1"/>
  <c r="AN733" i="1"/>
  <c r="AV733" i="1"/>
  <c r="AM734" i="1"/>
  <c r="AU734" i="1"/>
  <c r="AL735" i="1"/>
  <c r="AT735" i="1"/>
  <c r="AK736" i="1"/>
  <c r="AS736" i="1"/>
  <c r="BA736" i="1"/>
  <c r="AR737" i="1"/>
  <c r="AZ737" i="1"/>
  <c r="BH737" i="1"/>
  <c r="AY738" i="1"/>
  <c r="AP739" i="1"/>
  <c r="AX739" i="1"/>
  <c r="AR676" i="1"/>
  <c r="AW683" i="1"/>
  <c r="AS690" i="1"/>
  <c r="AK697" i="1"/>
  <c r="AO701" i="1"/>
  <c r="AL703" i="1"/>
  <c r="AV706" i="1"/>
  <c r="AO708" i="1"/>
  <c r="AY711" i="1"/>
  <c r="AR713" i="1"/>
  <c r="AY714" i="1"/>
  <c r="AU715" i="1"/>
  <c r="AO716" i="1"/>
  <c r="AX717" i="1"/>
  <c r="AM718" i="1"/>
  <c r="AT720" i="1"/>
  <c r="AW721" i="1"/>
  <c r="AL722" i="1"/>
  <c r="BA722" i="1"/>
  <c r="AP723" i="1"/>
  <c r="AT724" i="1"/>
  <c r="AW725" i="1"/>
  <c r="AM726" i="1"/>
  <c r="AZ726" i="1"/>
  <c r="AO727" i="1"/>
  <c r="AS728" i="1"/>
  <c r="AS729" i="1"/>
  <c r="AP730" i="1"/>
  <c r="AZ730" i="1"/>
  <c r="AK731" i="1"/>
  <c r="AU731" i="1"/>
  <c r="AO732" i="1"/>
  <c r="AX732" i="1"/>
  <c r="AO733" i="1"/>
  <c r="AW733" i="1"/>
  <c r="AN734" i="1"/>
  <c r="AV734" i="1"/>
  <c r="AM735" i="1"/>
  <c r="AU735" i="1"/>
  <c r="AL736" i="1"/>
  <c r="AT736" i="1"/>
  <c r="AK737" i="1"/>
  <c r="AS737" i="1"/>
  <c r="BA737" i="1"/>
  <c r="AR738" i="1"/>
  <c r="AZ738" i="1"/>
  <c r="AY739" i="1"/>
  <c r="AP740" i="1"/>
  <c r="AX740" i="1"/>
  <c r="AO741" i="1"/>
  <c r="AW741" i="1"/>
  <c r="K657" i="1"/>
  <c r="S657" i="1"/>
  <c r="J658" i="1"/>
  <c r="R658" i="1"/>
  <c r="AJ660" i="1"/>
  <c r="AI661" i="1"/>
  <c r="AD662" i="1"/>
  <c r="M663" i="1"/>
  <c r="U663" i="1"/>
  <c r="AC663" i="1"/>
  <c r="L664" i="1"/>
  <c r="T664" i="1"/>
  <c r="K665" i="1"/>
  <c r="S665" i="1"/>
  <c r="J666" i="1"/>
  <c r="R666" i="1"/>
  <c r="AJ668" i="1"/>
  <c r="AT678" i="1"/>
  <c r="AP685" i="1"/>
  <c r="AK692" i="1"/>
  <c r="AR698" i="1"/>
  <c r="BA701" i="1"/>
  <c r="AV703" i="1"/>
  <c r="AO705" i="1"/>
  <c r="AY708" i="1"/>
  <c r="AR710" i="1"/>
  <c r="AK712" i="1"/>
  <c r="BA715" i="1"/>
  <c r="AT716" i="1"/>
  <c r="AK717" i="1"/>
  <c r="BA717" i="1"/>
  <c r="AP718" i="1"/>
  <c r="AT719" i="1"/>
  <c r="AX720" i="1"/>
  <c r="AL721" i="1"/>
  <c r="BA721" i="1"/>
  <c r="AS723" i="1"/>
  <c r="BH723" i="1"/>
  <c r="AW724" i="1"/>
  <c r="AM725" i="1"/>
  <c r="BA725" i="1"/>
  <c r="AO726" i="1"/>
  <c r="AT727" i="1"/>
  <c r="AV728" i="1"/>
  <c r="AU729" i="1"/>
  <c r="AR730" i="1"/>
  <c r="AO731" i="1"/>
  <c r="AX731" i="1"/>
  <c r="AZ732" i="1"/>
  <c r="BH732" i="1"/>
  <c r="AY733" i="1"/>
  <c r="AP734" i="1"/>
  <c r="AX734" i="1"/>
  <c r="AO735" i="1"/>
  <c r="AW735" i="1"/>
  <c r="AN736" i="1"/>
  <c r="AV736" i="1"/>
  <c r="AM737" i="1"/>
  <c r="AU737" i="1"/>
  <c r="AL738" i="1"/>
  <c r="AT738" i="1"/>
  <c r="AK739" i="1"/>
  <c r="AS739" i="1"/>
  <c r="BA739" i="1"/>
  <c r="AR740" i="1"/>
  <c r="AZ740" i="1"/>
  <c r="BH740" i="1"/>
  <c r="AY741" i="1"/>
  <c r="M657" i="1"/>
  <c r="U657" i="1"/>
  <c r="AC657" i="1"/>
  <c r="L658" i="1"/>
  <c r="T658" i="1"/>
  <c r="K659" i="1"/>
  <c r="S659" i="1"/>
  <c r="J660" i="1"/>
  <c r="BA714" i="1"/>
  <c r="AY717" i="1"/>
  <c r="AN722" i="1"/>
  <c r="AV724" i="1"/>
  <c r="BH728" i="1"/>
  <c r="BA730" i="1"/>
  <c r="AP732" i="1"/>
  <c r="AX733" i="1"/>
  <c r="AM736" i="1"/>
  <c r="AT737" i="1"/>
  <c r="BA738" i="1"/>
  <c r="AU740" i="1"/>
  <c r="AL741" i="1"/>
  <c r="AJ657" i="1"/>
  <c r="AD659" i="1"/>
  <c r="S660" i="1"/>
  <c r="AI660" i="1"/>
  <c r="M662" i="1"/>
  <c r="J663" i="1"/>
  <c r="T663" i="1"/>
  <c r="AI663" i="1"/>
  <c r="M665" i="1"/>
  <c r="T666" i="1"/>
  <c r="AI666" i="1"/>
  <c r="M668" i="1"/>
  <c r="AI668" i="1"/>
  <c r="AJ670" i="1"/>
  <c r="AI671" i="1"/>
  <c r="AD672" i="1"/>
  <c r="M673" i="1"/>
  <c r="U673" i="1"/>
  <c r="AC673" i="1"/>
  <c r="L674" i="1"/>
  <c r="T674" i="1"/>
  <c r="K675" i="1"/>
  <c r="S675" i="1"/>
  <c r="J676" i="1"/>
  <c r="R676" i="1"/>
  <c r="AJ678" i="1"/>
  <c r="AI679" i="1"/>
  <c r="AD680" i="1"/>
  <c r="M681" i="1"/>
  <c r="U681" i="1"/>
  <c r="AC681" i="1"/>
  <c r="L682" i="1"/>
  <c r="T682" i="1"/>
  <c r="K683" i="1"/>
  <c r="S683" i="1"/>
  <c r="J684" i="1"/>
  <c r="R684" i="1"/>
  <c r="AJ686" i="1"/>
  <c r="AI687" i="1"/>
  <c r="AD688" i="1"/>
  <c r="M689" i="1"/>
  <c r="U689" i="1"/>
  <c r="AC689" i="1"/>
  <c r="L690" i="1"/>
  <c r="T690" i="1"/>
  <c r="K691" i="1"/>
  <c r="S691" i="1"/>
  <c r="J692" i="1"/>
  <c r="R692" i="1"/>
  <c r="AJ694" i="1"/>
  <c r="AI695" i="1"/>
  <c r="AD696" i="1"/>
  <c r="M697" i="1"/>
  <c r="U697" i="1"/>
  <c r="AC697" i="1"/>
  <c r="L698" i="1"/>
  <c r="T698" i="1"/>
  <c r="K699" i="1"/>
  <c r="S699" i="1"/>
  <c r="J700" i="1"/>
  <c r="R700" i="1"/>
  <c r="AJ702" i="1"/>
  <c r="AI703" i="1"/>
  <c r="AD704" i="1"/>
  <c r="M705" i="1"/>
  <c r="U705" i="1"/>
  <c r="AC705" i="1"/>
  <c r="L706" i="1"/>
  <c r="T706" i="1"/>
  <c r="K707" i="1"/>
  <c r="S707" i="1"/>
  <c r="J708" i="1"/>
  <c r="R708" i="1"/>
  <c r="AK720" i="1"/>
  <c r="AR722" i="1"/>
  <c r="AY724" i="1"/>
  <c r="AK729" i="1"/>
  <c r="AR732" i="1"/>
  <c r="AZ733" i="1"/>
  <c r="AO736" i="1"/>
  <c r="AV737" i="1"/>
  <c r="AW740" i="1"/>
  <c r="AN741" i="1"/>
  <c r="R657" i="1"/>
  <c r="AJ659" i="1"/>
  <c r="U660" i="1"/>
  <c r="R661" i="1"/>
  <c r="AC661" i="1"/>
  <c r="K663" i="1"/>
  <c r="AJ663" i="1"/>
  <c r="R664" i="1"/>
  <c r="AC664" i="1"/>
  <c r="K666" i="1"/>
  <c r="U666" i="1"/>
  <c r="AJ666" i="1"/>
  <c r="R667" i="1"/>
  <c r="AJ671" i="1"/>
  <c r="AI672" i="1"/>
  <c r="AD673" i="1"/>
  <c r="M674" i="1"/>
  <c r="U674" i="1"/>
  <c r="AC674" i="1"/>
  <c r="L675" i="1"/>
  <c r="T675" i="1"/>
  <c r="K676" i="1"/>
  <c r="S676" i="1"/>
  <c r="J677" i="1"/>
  <c r="R677" i="1"/>
  <c r="AJ679" i="1"/>
  <c r="AI680" i="1"/>
  <c r="AD681" i="1"/>
  <c r="M682" i="1"/>
  <c r="U682" i="1"/>
  <c r="AC682" i="1"/>
  <c r="L683" i="1"/>
  <c r="T683" i="1"/>
  <c r="K684" i="1"/>
  <c r="S684" i="1"/>
  <c r="J685" i="1"/>
  <c r="R685" i="1"/>
  <c r="AJ687" i="1"/>
  <c r="AI688" i="1"/>
  <c r="AD689" i="1"/>
  <c r="M690" i="1"/>
  <c r="U690" i="1"/>
  <c r="AC690" i="1"/>
  <c r="L691" i="1"/>
  <c r="T691" i="1"/>
  <c r="K692" i="1"/>
  <c r="S692" i="1"/>
  <c r="J693" i="1"/>
  <c r="R693" i="1"/>
  <c r="AJ695" i="1"/>
  <c r="AI696" i="1"/>
  <c r="BH683" i="1"/>
  <c r="AN703" i="1"/>
  <c r="AX715" i="1"/>
  <c r="AO718" i="1"/>
  <c r="AU720" i="1"/>
  <c r="AK725" i="1"/>
  <c r="AT729" i="1"/>
  <c r="AM731" i="1"/>
  <c r="AY732" i="1"/>
  <c r="AN735" i="1"/>
  <c r="AU736" i="1"/>
  <c r="AY740" i="1"/>
  <c r="AP741" i="1"/>
  <c r="T657" i="1"/>
  <c r="K658" i="1"/>
  <c r="R659" i="1"/>
  <c r="T661" i="1"/>
  <c r="AD661" i="1"/>
  <c r="L663" i="1"/>
  <c r="S664" i="1"/>
  <c r="AD664" i="1"/>
  <c r="L666" i="1"/>
  <c r="S667" i="1"/>
  <c r="AD667" i="1"/>
  <c r="R669" i="1"/>
  <c r="J670" i="1"/>
  <c r="R670" i="1"/>
  <c r="AJ672" i="1"/>
  <c r="AI673" i="1"/>
  <c r="AD674" i="1"/>
  <c r="M675" i="1"/>
  <c r="U675" i="1"/>
  <c r="AC675" i="1"/>
  <c r="L676" i="1"/>
  <c r="T676" i="1"/>
  <c r="K677" i="1"/>
  <c r="S677" i="1"/>
  <c r="J678" i="1"/>
  <c r="R678" i="1"/>
  <c r="AJ680" i="1"/>
  <c r="AI681" i="1"/>
  <c r="AD682" i="1"/>
  <c r="M683" i="1"/>
  <c r="U683" i="1"/>
  <c r="AC683" i="1"/>
  <c r="L684" i="1"/>
  <c r="T684" i="1"/>
  <c r="K685" i="1"/>
  <c r="S685" i="1"/>
  <c r="J686" i="1"/>
  <c r="R686" i="1"/>
  <c r="AJ688" i="1"/>
  <c r="AI689" i="1"/>
  <c r="AD690" i="1"/>
  <c r="M691" i="1"/>
  <c r="U691" i="1"/>
  <c r="AC691" i="1"/>
  <c r="L692" i="1"/>
  <c r="T692" i="1"/>
  <c r="K693" i="1"/>
  <c r="S693" i="1"/>
  <c r="J694" i="1"/>
  <c r="R694" i="1"/>
  <c r="AJ696" i="1"/>
  <c r="AI697" i="1"/>
  <c r="AD698" i="1"/>
  <c r="M699" i="1"/>
  <c r="U699" i="1"/>
  <c r="AC699" i="1"/>
  <c r="L700" i="1"/>
  <c r="T700" i="1"/>
  <c r="K701" i="1"/>
  <c r="S701" i="1"/>
  <c r="J702" i="1"/>
  <c r="R702" i="1"/>
  <c r="AJ704" i="1"/>
  <c r="AI705" i="1"/>
  <c r="AD706" i="1"/>
  <c r="AZ685" i="1"/>
  <c r="AY703" i="1"/>
  <c r="AU710" i="1"/>
  <c r="AR718" i="1"/>
  <c r="AZ720" i="1"/>
  <c r="AN725" i="1"/>
  <c r="AU727" i="1"/>
  <c r="AW729" i="1"/>
  <c r="AP731" i="1"/>
  <c r="BA732" i="1"/>
  <c r="AP735" i="1"/>
  <c r="AW736" i="1"/>
  <c r="AL739" i="1"/>
  <c r="AK740" i="1"/>
  <c r="BA740" i="1"/>
  <c r="AR741" i="1"/>
  <c r="M658" i="1"/>
  <c r="AC658" i="1"/>
  <c r="T659" i="1"/>
  <c r="K660" i="1"/>
  <c r="J661" i="1"/>
  <c r="U661" i="1"/>
  <c r="AJ661" i="1"/>
  <c r="J664" i="1"/>
  <c r="U664" i="1"/>
  <c r="AI664" i="1"/>
  <c r="M666" i="1"/>
  <c r="J667" i="1"/>
  <c r="T667" i="1"/>
  <c r="AI667" i="1"/>
  <c r="J669" i="1"/>
  <c r="S669" i="1"/>
  <c r="K670" i="1"/>
  <c r="S670" i="1"/>
  <c r="J671" i="1"/>
  <c r="R671" i="1"/>
  <c r="AJ673" i="1"/>
  <c r="AI674" i="1"/>
  <c r="AD675" i="1"/>
  <c r="M676" i="1"/>
  <c r="U676" i="1"/>
  <c r="AC676" i="1"/>
  <c r="L677" i="1"/>
  <c r="T677" i="1"/>
  <c r="K678" i="1"/>
  <c r="S678" i="1"/>
  <c r="J679" i="1"/>
  <c r="R679" i="1"/>
  <c r="AJ681" i="1"/>
  <c r="AI682" i="1"/>
  <c r="AD683" i="1"/>
  <c r="M684" i="1"/>
  <c r="U684" i="1"/>
  <c r="AC684" i="1"/>
  <c r="L685" i="1"/>
  <c r="T685" i="1"/>
  <c r="K686" i="1"/>
  <c r="S686" i="1"/>
  <c r="J687" i="1"/>
  <c r="R687" i="1"/>
  <c r="AJ689" i="1"/>
  <c r="AI690" i="1"/>
  <c r="AD691" i="1"/>
  <c r="M692" i="1"/>
  <c r="U692" i="1"/>
  <c r="AC692" i="1"/>
  <c r="L693" i="1"/>
  <c r="T693" i="1"/>
  <c r="K694" i="1"/>
  <c r="S694" i="1"/>
  <c r="J695" i="1"/>
  <c r="R695" i="1"/>
  <c r="AJ697" i="1"/>
  <c r="AK721" i="1"/>
  <c r="AR723" i="1"/>
  <c r="AX725" i="1"/>
  <c r="AW731" i="1"/>
  <c r="AO734" i="1"/>
  <c r="AV735" i="1"/>
  <c r="AK738" i="1"/>
  <c r="AR739" i="1"/>
  <c r="AM740" i="1"/>
  <c r="AT741" i="1"/>
  <c r="AI658" i="1"/>
  <c r="M660" i="1"/>
  <c r="L661" i="1"/>
  <c r="S662" i="1"/>
  <c r="AC662" i="1"/>
  <c r="K664" i="1"/>
  <c r="R665" i="1"/>
  <c r="AC665" i="1"/>
  <c r="K667" i="1"/>
  <c r="AJ667" i="1"/>
  <c r="R668" i="1"/>
  <c r="K669" i="1"/>
  <c r="T669" i="1"/>
  <c r="AC669" i="1"/>
  <c r="L670" i="1"/>
  <c r="T670" i="1"/>
  <c r="K671" i="1"/>
  <c r="S671" i="1"/>
  <c r="J672" i="1"/>
  <c r="R672" i="1"/>
  <c r="AJ674" i="1"/>
  <c r="AI675" i="1"/>
  <c r="AD676" i="1"/>
  <c r="M677" i="1"/>
  <c r="U677" i="1"/>
  <c r="AC677" i="1"/>
  <c r="L678" i="1"/>
  <c r="T678" i="1"/>
  <c r="K679" i="1"/>
  <c r="S679" i="1"/>
  <c r="J680" i="1"/>
  <c r="R680" i="1"/>
  <c r="AJ682" i="1"/>
  <c r="AI683" i="1"/>
  <c r="AD684" i="1"/>
  <c r="M685" i="1"/>
  <c r="U685" i="1"/>
  <c r="AC685" i="1"/>
  <c r="L686" i="1"/>
  <c r="T686" i="1"/>
  <c r="K687" i="1"/>
  <c r="S687" i="1"/>
  <c r="AS697" i="1"/>
  <c r="AY706" i="1"/>
  <c r="AT713" i="1"/>
  <c r="BH716" i="1"/>
  <c r="AS719" i="1"/>
  <c r="AZ721" i="1"/>
  <c r="AN726" i="1"/>
  <c r="AU728" i="1"/>
  <c r="AP733" i="1"/>
  <c r="AW734" i="1"/>
  <c r="AL737" i="1"/>
  <c r="AS738" i="1"/>
  <c r="AZ739" i="1"/>
  <c r="AX741" i="1"/>
  <c r="L657" i="1"/>
  <c r="S658" i="1"/>
  <c r="J659" i="1"/>
  <c r="AC660" i="1"/>
  <c r="K662" i="1"/>
  <c r="U662" i="1"/>
  <c r="AJ662" i="1"/>
  <c r="R663" i="1"/>
  <c r="J665" i="1"/>
  <c r="U665" i="1"/>
  <c r="AJ665" i="1"/>
  <c r="J668" i="1"/>
  <c r="T668" i="1"/>
  <c r="AC668" i="1"/>
  <c r="M669" i="1"/>
  <c r="AI669" i="1"/>
  <c r="AD670" i="1"/>
  <c r="M671" i="1"/>
  <c r="U671" i="1"/>
  <c r="AC671" i="1"/>
  <c r="L672" i="1"/>
  <c r="T672" i="1"/>
  <c r="K673" i="1"/>
  <c r="S673" i="1"/>
  <c r="J674" i="1"/>
  <c r="R674" i="1"/>
  <c r="AJ676" i="1"/>
  <c r="AI677" i="1"/>
  <c r="AD678" i="1"/>
  <c r="M679" i="1"/>
  <c r="U679" i="1"/>
  <c r="AC679" i="1"/>
  <c r="L680" i="1"/>
  <c r="T680" i="1"/>
  <c r="K681" i="1"/>
  <c r="S681" i="1"/>
  <c r="J682" i="1"/>
  <c r="R682" i="1"/>
  <c r="AJ684" i="1"/>
  <c r="AI685" i="1"/>
  <c r="AD686" i="1"/>
  <c r="M687" i="1"/>
  <c r="U687" i="1"/>
  <c r="AC687" i="1"/>
  <c r="L688" i="1"/>
  <c r="T688" i="1"/>
  <c r="K689" i="1"/>
  <c r="S689" i="1"/>
  <c r="J690" i="1"/>
  <c r="R690" i="1"/>
  <c r="AJ692" i="1"/>
  <c r="AI693" i="1"/>
  <c r="AD694" i="1"/>
  <c r="M695" i="1"/>
  <c r="U695" i="1"/>
  <c r="AC695" i="1"/>
  <c r="L696" i="1"/>
  <c r="T696" i="1"/>
  <c r="K697" i="1"/>
  <c r="S697" i="1"/>
  <c r="J698" i="1"/>
  <c r="R698" i="1"/>
  <c r="AC741" i="1"/>
  <c r="U741" i="1"/>
  <c r="M741" i="1"/>
  <c r="AD740" i="1"/>
  <c r="AI739" i="1"/>
  <c r="AJ738" i="1"/>
  <c r="R736" i="1"/>
  <c r="J736" i="1"/>
  <c r="S735" i="1"/>
  <c r="K735" i="1"/>
  <c r="T734" i="1"/>
  <c r="L734" i="1"/>
  <c r="AC733" i="1"/>
  <c r="U733" i="1"/>
  <c r="M733" i="1"/>
  <c r="AD732" i="1"/>
  <c r="AI731" i="1"/>
  <c r="AJ730" i="1"/>
  <c r="R728" i="1"/>
  <c r="J728" i="1"/>
  <c r="S727" i="1"/>
  <c r="K727" i="1"/>
  <c r="T726" i="1"/>
  <c r="L726" i="1"/>
  <c r="AC725" i="1"/>
  <c r="U725" i="1"/>
  <c r="M725" i="1"/>
  <c r="AD724" i="1"/>
  <c r="AI723" i="1"/>
  <c r="AJ722" i="1"/>
  <c r="R720" i="1"/>
  <c r="J720" i="1"/>
  <c r="S719" i="1"/>
  <c r="K719" i="1"/>
  <c r="T718" i="1"/>
  <c r="L718" i="1"/>
  <c r="AC717" i="1"/>
  <c r="U717" i="1"/>
  <c r="M717" i="1"/>
  <c r="AD716" i="1"/>
  <c r="AI715" i="1"/>
  <c r="AJ714" i="1"/>
  <c r="R712" i="1"/>
  <c r="J712" i="1"/>
  <c r="S711" i="1"/>
  <c r="K711" i="1"/>
  <c r="T710" i="1"/>
  <c r="L710" i="1"/>
  <c r="AC709" i="1"/>
  <c r="U709" i="1"/>
  <c r="M709" i="1"/>
  <c r="AD708" i="1"/>
  <c r="M708" i="1"/>
  <c r="AC707" i="1"/>
  <c r="T707" i="1"/>
  <c r="J707" i="1"/>
  <c r="R705" i="1"/>
  <c r="U704" i="1"/>
  <c r="K704" i="1"/>
  <c r="AC702" i="1"/>
  <c r="S702" i="1"/>
  <c r="AJ701" i="1"/>
  <c r="L701" i="1"/>
  <c r="S696" i="1"/>
  <c r="AD693" i="1"/>
  <c r="S690" i="1"/>
  <c r="AD687" i="1"/>
  <c r="T681" i="1"/>
  <c r="M680" i="1"/>
  <c r="AI678" i="1"/>
  <c r="J675" i="1"/>
  <c r="U672" i="1"/>
  <c r="AJ669" i="1"/>
  <c r="U668" i="1"/>
  <c r="AC666" i="1"/>
  <c r="L665" i="1"/>
  <c r="S663" i="1"/>
  <c r="AY734" i="1"/>
  <c r="AX728" i="1"/>
  <c r="AV719" i="1"/>
  <c r="AZ698" i="1"/>
  <c r="T741" i="1"/>
  <c r="L741" i="1"/>
  <c r="AC740" i="1"/>
  <c r="U740" i="1"/>
  <c r="M740" i="1"/>
  <c r="AD739" i="1"/>
  <c r="AI738" i="1"/>
  <c r="AJ737" i="1"/>
  <c r="R735" i="1"/>
  <c r="J735" i="1"/>
  <c r="S734" i="1"/>
  <c r="K734" i="1"/>
  <c r="T733" i="1"/>
  <c r="L733" i="1"/>
  <c r="AC732" i="1"/>
  <c r="U732" i="1"/>
  <c r="M732" i="1"/>
  <c r="AD731" i="1"/>
  <c r="AI730" i="1"/>
  <c r="AJ729" i="1"/>
  <c r="R727" i="1"/>
  <c r="J727" i="1"/>
  <c r="S726" i="1"/>
  <c r="K726" i="1"/>
  <c r="T725" i="1"/>
  <c r="L725" i="1"/>
  <c r="AC724" i="1"/>
  <c r="U724" i="1"/>
  <c r="M724" i="1"/>
  <c r="AD723" i="1"/>
  <c r="AI722" i="1"/>
  <c r="AJ721" i="1"/>
  <c r="R719" i="1"/>
  <c r="J719" i="1"/>
  <c r="S718" i="1"/>
  <c r="K718" i="1"/>
  <c r="T717" i="1"/>
  <c r="L717" i="1"/>
  <c r="AC716" i="1"/>
  <c r="U716" i="1"/>
  <c r="M716" i="1"/>
  <c r="AD715" i="1"/>
  <c r="AI714" i="1"/>
  <c r="AJ713" i="1"/>
  <c r="R711" i="1"/>
  <c r="J711" i="1"/>
  <c r="S710" i="1"/>
  <c r="K710" i="1"/>
  <c r="T709" i="1"/>
  <c r="L709" i="1"/>
  <c r="AC708" i="1"/>
  <c r="U708" i="1"/>
  <c r="L708" i="1"/>
  <c r="R707" i="1"/>
  <c r="M706" i="1"/>
  <c r="AI704" i="1"/>
  <c r="T704" i="1"/>
  <c r="J704" i="1"/>
  <c r="M703" i="1"/>
  <c r="AI701" i="1"/>
  <c r="U701" i="1"/>
  <c r="J701" i="1"/>
  <c r="M700" i="1"/>
  <c r="L699" i="1"/>
  <c r="L697" i="1"/>
  <c r="R696" i="1"/>
  <c r="T695" i="1"/>
  <c r="AC693" i="1"/>
  <c r="AI692" i="1"/>
  <c r="T689" i="1"/>
  <c r="U686" i="1"/>
  <c r="AJ683" i="1"/>
  <c r="R681" i="1"/>
  <c r="K680" i="1"/>
  <c r="AC678" i="1"/>
  <c r="S672" i="1"/>
  <c r="L671" i="1"/>
  <c r="AD669" i="1"/>
  <c r="S668" i="1"/>
  <c r="J657" i="1"/>
  <c r="AT739" i="1"/>
  <c r="AK728" i="1"/>
  <c r="AV692" i="1"/>
  <c r="AC642" i="1"/>
  <c r="AP649" i="1"/>
  <c r="AO638" i="1"/>
  <c r="BH725" i="1"/>
  <c r="AN641" i="1"/>
  <c r="AC643" i="1"/>
  <c r="AP643" i="1"/>
  <c r="BH730" i="1"/>
  <c r="AC649" i="1"/>
  <c r="AD648" i="1"/>
  <c r="AC648" i="1"/>
  <c r="AC644" i="1"/>
  <c r="AD638" i="1"/>
  <c r="AO650" i="1"/>
  <c r="AO649" i="1"/>
  <c r="AO644" i="1"/>
  <c r="AD640" i="1"/>
  <c r="AD636" i="1"/>
  <c r="AP646" i="1"/>
  <c r="AP641" i="1"/>
  <c r="AD647" i="1"/>
  <c r="AC640" i="1"/>
  <c r="AO646" i="1"/>
  <c r="AO641" i="1"/>
  <c r="AD646" i="1"/>
  <c r="AD650" i="1"/>
  <c r="AC641" i="1"/>
  <c r="AO636" i="1"/>
  <c r="AP647" i="1"/>
  <c r="AP640" i="1"/>
  <c r="AP637" i="1"/>
  <c r="AC650" i="1"/>
  <c r="AD642" i="1"/>
  <c r="AD639" i="1"/>
  <c r="AP636" i="1"/>
  <c r="AO640" i="1"/>
  <c r="AN649" i="1"/>
  <c r="BH701" i="1"/>
  <c r="AN644" i="1"/>
  <c r="BH638" i="1"/>
  <c r="AP650" i="1"/>
  <c r="AP645" i="1"/>
  <c r="AP644" i="1"/>
  <c r="AN640" i="1"/>
  <c r="AN637" i="1"/>
  <c r="BH636" i="1"/>
  <c r="AD644" i="1"/>
  <c r="AC645" i="1"/>
  <c r="AO645" i="1"/>
  <c r="BH738" i="1"/>
  <c r="AC638" i="1"/>
  <c r="AD637" i="1"/>
  <c r="AP648" i="1"/>
  <c r="AN645" i="1"/>
  <c r="BH712" i="1"/>
  <c r="BH697" i="1"/>
  <c r="BH691" i="1"/>
  <c r="AN639" i="1"/>
  <c r="AC647" i="1"/>
  <c r="AD641" i="1"/>
  <c r="AC637" i="1"/>
  <c r="AC636" i="1"/>
  <c r="AO648" i="1"/>
  <c r="AO643" i="1"/>
  <c r="AN648" i="1"/>
  <c r="AN643" i="1"/>
  <c r="BH707" i="1"/>
  <c r="AN647" i="1"/>
  <c r="AN631" i="1"/>
  <c r="AN632" i="1" s="1"/>
  <c r="AN638" i="1"/>
  <c r="AO647" i="1"/>
  <c r="AO637" i="1"/>
  <c r="AN642" i="1"/>
  <c r="AC639" i="1"/>
  <c r="AP642" i="1"/>
  <c r="AP639" i="1"/>
  <c r="AP638" i="1"/>
  <c r="AN650" i="1"/>
  <c r="BH667" i="1"/>
  <c r="AD645" i="1"/>
  <c r="AC646" i="1"/>
  <c r="AD649" i="1"/>
  <c r="AD643" i="1"/>
  <c r="AO642" i="1"/>
  <c r="AO639" i="1"/>
  <c r="AN646" i="1"/>
  <c r="BH735" i="1"/>
  <c r="AN636" i="1"/>
  <c r="AP631" i="1"/>
  <c r="AP632" i="1" s="1"/>
  <c r="AO631" i="1"/>
  <c r="AO632" i="1" s="1"/>
  <c r="AC631" i="1"/>
  <c r="AC632" i="1" s="1"/>
  <c r="AD631" i="1"/>
  <c r="AD632" i="1" s="1"/>
  <c r="BP632" i="1" l="1"/>
  <c r="BQ632" i="1"/>
  <c r="BH650" i="1"/>
  <c r="BH741" i="1"/>
  <c r="BH731" i="1"/>
  <c r="BH645" i="1"/>
  <c r="BH706" i="1"/>
  <c r="BH711" i="1"/>
  <c r="BH696" i="1"/>
  <c r="BH690" i="1"/>
  <c r="BH733" i="1"/>
  <c r="BH729" i="1"/>
  <c r="BH739" i="1"/>
  <c r="BH736" i="1"/>
  <c r="BH724" i="1"/>
  <c r="J742" i="1"/>
  <c r="AI742" i="1"/>
  <c r="L742" i="1"/>
  <c r="S742" i="1"/>
  <c r="BH639" i="1"/>
  <c r="BH684" i="1"/>
  <c r="K742" i="1"/>
  <c r="BH642" i="1"/>
  <c r="BH702" i="1"/>
  <c r="R742" i="1"/>
  <c r="AC742" i="1"/>
  <c r="M742" i="1"/>
  <c r="T742" i="1"/>
  <c r="AJ742" i="1"/>
  <c r="AN742" i="1"/>
  <c r="AY742" i="1"/>
  <c r="AD742" i="1"/>
  <c r="AA742" i="1"/>
  <c r="Y742" i="1"/>
  <c r="AT742" i="1"/>
  <c r="Z742" i="1"/>
  <c r="U742" i="1"/>
  <c r="AL742" i="1"/>
  <c r="AW742" i="1"/>
  <c r="AU742" i="1"/>
  <c r="AO742" i="1"/>
  <c r="AZ742" i="1"/>
  <c r="AM742" i="1"/>
  <c r="AR742" i="1"/>
  <c r="BA742" i="1"/>
  <c r="AX742" i="1"/>
  <c r="AS742" i="1"/>
  <c r="AP742" i="1"/>
  <c r="AK742" i="1"/>
  <c r="AV742" i="1"/>
  <c r="AD651" i="1"/>
  <c r="BH643" i="1"/>
  <c r="BH649" i="1"/>
  <c r="BH640" i="1"/>
  <c r="BH648" i="1"/>
  <c r="BH637" i="1"/>
  <c r="AO651" i="1"/>
  <c r="BH641" i="1"/>
  <c r="BH644" i="1"/>
  <c r="BH646" i="1"/>
  <c r="AP651" i="1"/>
  <c r="BH647" i="1"/>
  <c r="AC651" i="1"/>
  <c r="AN651" i="1"/>
  <c r="P657" i="1"/>
  <c r="AB658" i="1" l="1"/>
  <c r="BH742" i="1"/>
  <c r="AB711" i="1"/>
  <c r="AB732" i="1"/>
  <c r="O659" i="1"/>
  <c r="AB663" i="1"/>
  <c r="AB678" i="1"/>
  <c r="AB692" i="1"/>
  <c r="AB699" i="1"/>
  <c r="AB733" i="1"/>
  <c r="AB739" i="1"/>
  <c r="AB737" i="1"/>
  <c r="AB710" i="1"/>
  <c r="O657" i="1"/>
  <c r="Q657" i="1"/>
  <c r="AB670" i="1"/>
  <c r="O666" i="1"/>
  <c r="Q665" i="1"/>
  <c r="P686" i="1"/>
  <c r="X742" i="1"/>
  <c r="O686" i="1"/>
  <c r="AB734" i="1"/>
  <c r="AB719" i="1"/>
  <c r="P739" i="1"/>
  <c r="O738" i="1"/>
  <c r="O736" i="1"/>
  <c r="Q735" i="1"/>
  <c r="P734" i="1"/>
  <c r="P733" i="1"/>
  <c r="Q731" i="1"/>
  <c r="P730" i="1"/>
  <c r="P729" i="1"/>
  <c r="Q726" i="1"/>
  <c r="O724" i="1"/>
  <c r="O722" i="1"/>
  <c r="O719" i="1"/>
  <c r="Q718" i="1"/>
  <c r="O713" i="1"/>
  <c r="O709" i="1"/>
  <c r="Q707" i="1"/>
  <c r="O702" i="1"/>
  <c r="Q701" i="1"/>
  <c r="P687" i="1"/>
  <c r="Q686" i="1"/>
  <c r="P685" i="1"/>
  <c r="O684" i="1"/>
  <c r="Q683" i="1"/>
  <c r="Q680" i="1"/>
  <c r="Q677" i="1"/>
  <c r="Q664" i="1"/>
  <c r="AB674" i="1"/>
  <c r="O739" i="1"/>
  <c r="P740" i="1"/>
  <c r="O737" i="1"/>
  <c r="P732" i="1"/>
  <c r="P728" i="1"/>
  <c r="O727" i="1"/>
  <c r="Q725" i="1"/>
  <c r="P721" i="1"/>
  <c r="Q714" i="1"/>
  <c r="O711" i="1"/>
  <c r="Q710" i="1"/>
  <c r="P708" i="1"/>
  <c r="O706" i="1"/>
  <c r="P705" i="1"/>
  <c r="P700" i="1"/>
  <c r="P699" i="1"/>
  <c r="O698" i="1"/>
  <c r="Q697" i="1"/>
  <c r="Q695" i="1"/>
  <c r="O693" i="1"/>
  <c r="P692" i="1"/>
  <c r="P689" i="1"/>
  <c r="P681" i="1"/>
  <c r="P678" i="1"/>
  <c r="P676" i="1"/>
  <c r="P675" i="1"/>
  <c r="O673" i="1"/>
  <c r="P672" i="1"/>
  <c r="Q671" i="1"/>
  <c r="P670" i="1"/>
  <c r="Q669" i="1"/>
  <c r="P663" i="1"/>
  <c r="O662" i="1"/>
  <c r="O661" i="1"/>
  <c r="Q660" i="1"/>
  <c r="AB722" i="1"/>
  <c r="AB740" i="1"/>
  <c r="AB695" i="1"/>
  <c r="AB725" i="1"/>
  <c r="AB662" i="1"/>
  <c r="AB673" i="1"/>
  <c r="AB671" i="1"/>
  <c r="AB693" i="1"/>
  <c r="AB698" i="1"/>
  <c r="O740" i="1"/>
  <c r="O732" i="1"/>
  <c r="O728" i="1"/>
  <c r="P725" i="1"/>
  <c r="O721" i="1"/>
  <c r="Q720" i="1"/>
  <c r="Q717" i="1"/>
  <c r="P714" i="1"/>
  <c r="Q712" i="1"/>
  <c r="P710" i="1"/>
  <c r="O708" i="1"/>
  <c r="O705" i="1"/>
  <c r="Q704" i="1"/>
  <c r="O700" i="1"/>
  <c r="O699" i="1"/>
  <c r="P697" i="1"/>
  <c r="P695" i="1"/>
  <c r="O692" i="1"/>
  <c r="O689" i="1"/>
  <c r="Q688" i="1"/>
  <c r="Q682" i="1"/>
  <c r="O681" i="1"/>
  <c r="O678" i="1"/>
  <c r="O676" i="1"/>
  <c r="O675" i="1"/>
  <c r="Q674" i="1"/>
  <c r="O672" i="1"/>
  <c r="P671" i="1"/>
  <c r="O670" i="1"/>
  <c r="P669" i="1"/>
  <c r="O663" i="1"/>
  <c r="P660" i="1"/>
  <c r="Q658" i="1"/>
  <c r="AB675" i="1"/>
  <c r="AB689" i="1"/>
  <c r="AB700" i="1"/>
  <c r="AB729" i="1"/>
  <c r="AB714" i="1"/>
  <c r="AB717" i="1"/>
  <c r="AB677" i="1"/>
  <c r="AB686" i="1"/>
  <c r="AB703" i="1"/>
  <c r="AB709" i="1"/>
  <c r="Q738" i="1"/>
  <c r="Q736" i="1"/>
  <c r="O725" i="1"/>
  <c r="Q724" i="1"/>
  <c r="Q722" i="1"/>
  <c r="P720" i="1"/>
  <c r="Q719" i="1"/>
  <c r="P717" i="1"/>
  <c r="Q716" i="1"/>
  <c r="O714" i="1"/>
  <c r="Q713" i="1"/>
  <c r="P712" i="1"/>
  <c r="O710" i="1"/>
  <c r="Q709" i="1"/>
  <c r="P704" i="1"/>
  <c r="Q703" i="1"/>
  <c r="Q702" i="1"/>
  <c r="O697" i="1"/>
  <c r="O695" i="1"/>
  <c r="P688" i="1"/>
  <c r="Q684" i="1"/>
  <c r="P682" i="1"/>
  <c r="P674" i="1"/>
  <c r="O671" i="1"/>
  <c r="O669" i="1"/>
  <c r="Q666" i="1"/>
  <c r="O660" i="1"/>
  <c r="P658" i="1"/>
  <c r="AB727" i="1"/>
  <c r="AB705" i="1"/>
  <c r="AB697" i="1"/>
  <c r="AB718" i="1"/>
  <c r="AB735" i="1"/>
  <c r="Q739" i="1"/>
  <c r="P738" i="1"/>
  <c r="P736" i="1"/>
  <c r="Q734" i="1"/>
  <c r="Q733" i="1"/>
  <c r="Q730" i="1"/>
  <c r="Q729" i="1"/>
  <c r="P724" i="1"/>
  <c r="P722" i="1"/>
  <c r="O720" i="1"/>
  <c r="P719" i="1"/>
  <c r="O717" i="1"/>
  <c r="P716" i="1"/>
  <c r="P713" i="1"/>
  <c r="O712" i="1"/>
  <c r="P709" i="1"/>
  <c r="O704" i="1"/>
  <c r="P703" i="1"/>
  <c r="P702" i="1"/>
  <c r="Q691" i="1"/>
  <c r="O688" i="1"/>
  <c r="Q687" i="1"/>
  <c r="Q685" i="1"/>
  <c r="P684" i="1"/>
  <c r="O682" i="1"/>
  <c r="O674" i="1"/>
  <c r="Q667" i="1"/>
  <c r="P666" i="1"/>
  <c r="O658" i="1"/>
  <c r="AB676" i="1"/>
  <c r="AB704" i="1"/>
  <c r="AB730" i="1"/>
  <c r="AB736" i="1"/>
  <c r="AB707" i="1"/>
  <c r="AB684" i="1"/>
  <c r="O716" i="1"/>
  <c r="O703" i="1"/>
  <c r="P691" i="1"/>
  <c r="P667" i="1"/>
  <c r="AB682" i="1"/>
  <c r="AB688" i="1"/>
  <c r="AB685" i="1"/>
  <c r="AB691" i="1"/>
  <c r="AB690" i="1"/>
  <c r="AB696" i="1"/>
  <c r="AB716" i="1"/>
  <c r="AB724" i="1"/>
  <c r="AB738" i="1"/>
  <c r="AB715" i="1"/>
  <c r="AB723" i="1"/>
  <c r="AB741" i="1"/>
  <c r="AB706" i="1"/>
  <c r="Q741" i="1"/>
  <c r="O734" i="1"/>
  <c r="O733" i="1"/>
  <c r="P731" i="1"/>
  <c r="O730" i="1"/>
  <c r="O729" i="1"/>
  <c r="P726" i="1"/>
  <c r="Q723" i="1"/>
  <c r="P718" i="1"/>
  <c r="Q715" i="1"/>
  <c r="P707" i="1"/>
  <c r="P701" i="1"/>
  <c r="Q696" i="1"/>
  <c r="Q694" i="1"/>
  <c r="O691" i="1"/>
  <c r="Q690" i="1"/>
  <c r="O687" i="1"/>
  <c r="O685" i="1"/>
  <c r="P683" i="1"/>
  <c r="P680" i="1"/>
  <c r="Q679" i="1"/>
  <c r="P677" i="1"/>
  <c r="Q668" i="1"/>
  <c r="O667" i="1"/>
  <c r="P665" i="1"/>
  <c r="P664" i="1"/>
  <c r="Q659" i="1"/>
  <c r="AB659" i="1"/>
  <c r="AB668" i="1"/>
  <c r="AB679" i="1"/>
  <c r="AB672" i="1"/>
  <c r="AB681" i="1"/>
  <c r="AB701" i="1"/>
  <c r="AB720" i="1"/>
  <c r="AB664" i="1"/>
  <c r="AB683" i="1"/>
  <c r="P741" i="1"/>
  <c r="Q737" i="1"/>
  <c r="O735" i="1"/>
  <c r="O731" i="1"/>
  <c r="Q727" i="1"/>
  <c r="O726" i="1"/>
  <c r="P723" i="1"/>
  <c r="O718" i="1"/>
  <c r="P715" i="1"/>
  <c r="Q711" i="1"/>
  <c r="O707" i="1"/>
  <c r="Q706" i="1"/>
  <c r="O701" i="1"/>
  <c r="Q698" i="1"/>
  <c r="P696" i="1"/>
  <c r="P694" i="1"/>
  <c r="Q693" i="1"/>
  <c r="P690" i="1"/>
  <c r="O683" i="1"/>
  <c r="O680" i="1"/>
  <c r="P679" i="1"/>
  <c r="O677" i="1"/>
  <c r="Q673" i="1"/>
  <c r="P668" i="1"/>
  <c r="O665" i="1"/>
  <c r="O664" i="1"/>
  <c r="Q662" i="1"/>
  <c r="Q661" i="1"/>
  <c r="P659" i="1"/>
  <c r="AB667" i="1"/>
  <c r="AB687" i="1"/>
  <c r="AB694" i="1"/>
  <c r="AB713" i="1"/>
  <c r="AB708" i="1"/>
  <c r="AB721" i="1"/>
  <c r="AB728" i="1"/>
  <c r="AB661" i="1"/>
  <c r="AB660" i="1"/>
  <c r="AB669" i="1"/>
  <c r="P735" i="1"/>
  <c r="O741" i="1"/>
  <c r="Q740" i="1"/>
  <c r="P737" i="1"/>
  <c r="Q732" i="1"/>
  <c r="Q728" i="1"/>
  <c r="P727" i="1"/>
  <c r="O723" i="1"/>
  <c r="Q721" i="1"/>
  <c r="O715" i="1"/>
  <c r="P711" i="1"/>
  <c r="Q708" i="1"/>
  <c r="P706" i="1"/>
  <c r="Q705" i="1"/>
  <c r="Q700" i="1"/>
  <c r="Q699" i="1"/>
  <c r="P698" i="1"/>
  <c r="O696" i="1"/>
  <c r="O694" i="1"/>
  <c r="P693" i="1"/>
  <c r="Q692" i="1"/>
  <c r="O690" i="1"/>
  <c r="Q689" i="1"/>
  <c r="Q681" i="1"/>
  <c r="O679" i="1"/>
  <c r="Q678" i="1"/>
  <c r="Q676" i="1"/>
  <c r="Q675" i="1"/>
  <c r="P673" i="1"/>
  <c r="Q672" i="1"/>
  <c r="Q670" i="1"/>
  <c r="O668" i="1"/>
  <c r="Q663" i="1"/>
  <c r="P662" i="1"/>
  <c r="P661" i="1"/>
  <c r="AB731" i="1"/>
  <c r="AB726" i="1"/>
  <c r="AB712" i="1"/>
  <c r="AB666" i="1"/>
  <c r="AB665" i="1"/>
  <c r="AB680" i="1"/>
  <c r="AB702" i="1"/>
  <c r="W742" i="1"/>
  <c r="BH651" i="1"/>
  <c r="O639" i="1"/>
  <c r="O648" i="1"/>
  <c r="O643" i="1"/>
  <c r="O636" i="1"/>
  <c r="O650" i="1"/>
  <c r="O638" i="1"/>
  <c r="O645" i="1"/>
  <c r="O647" i="1"/>
  <c r="O644" i="1"/>
  <c r="O646" i="1"/>
  <c r="O641" i="1"/>
  <c r="O642" i="1"/>
  <c r="O649" i="1"/>
  <c r="O640" i="1"/>
  <c r="O637" i="1"/>
  <c r="O631" i="1"/>
  <c r="O632" i="1" s="1"/>
  <c r="BL648" i="1" l="1"/>
  <c r="BL735" i="1"/>
  <c r="BL731" i="1"/>
  <c r="BL718" i="1"/>
  <c r="BL704" i="1"/>
  <c r="BL696" i="1"/>
  <c r="BL694" i="1"/>
  <c r="BL690" i="1"/>
  <c r="BL688" i="1"/>
  <c r="BL639" i="1"/>
  <c r="BL684" i="1"/>
  <c r="BL638" i="1"/>
  <c r="BL673" i="1"/>
  <c r="BL666" i="1"/>
  <c r="BL662" i="1"/>
  <c r="BL661" i="1"/>
  <c r="BL646" i="1"/>
  <c r="BL725" i="1"/>
  <c r="BL714" i="1"/>
  <c r="BL710" i="1"/>
  <c r="BL643" i="1"/>
  <c r="BL707" i="1"/>
  <c r="BL647" i="1"/>
  <c r="BL730" i="1"/>
  <c r="BL729" i="1"/>
  <c r="BL721" i="1"/>
  <c r="BL708" i="1"/>
  <c r="BL705" i="1"/>
  <c r="BL701" i="1"/>
  <c r="BL641" i="1"/>
  <c r="BL697" i="1"/>
  <c r="BL695" i="1"/>
  <c r="BL682" i="1"/>
  <c r="BL679" i="1"/>
  <c r="BL674" i="1"/>
  <c r="BL668" i="1"/>
  <c r="BL659" i="1"/>
  <c r="BL658" i="1"/>
  <c r="BL738" i="1"/>
  <c r="BL734" i="1"/>
  <c r="BL733" i="1"/>
  <c r="BL732" i="1"/>
  <c r="BL728" i="1"/>
  <c r="BL650" i="1"/>
  <c r="BL741" i="1"/>
  <c r="BL649" i="1"/>
  <c r="BL736" i="1"/>
  <c r="BL724" i="1"/>
  <c r="BL722" i="1"/>
  <c r="BL719" i="1"/>
  <c r="BL716" i="1"/>
  <c r="BL713" i="1"/>
  <c r="BL711" i="1"/>
  <c r="BL709" i="1"/>
  <c r="BL706" i="1"/>
  <c r="BL700" i="1"/>
  <c r="BL699" i="1"/>
  <c r="BL692" i="1"/>
  <c r="BL640" i="1"/>
  <c r="BL691" i="1"/>
  <c r="BL689" i="1"/>
  <c r="BL686" i="1"/>
  <c r="BL683" i="1"/>
  <c r="BL680" i="1"/>
  <c r="BL677" i="1"/>
  <c r="BL671" i="1"/>
  <c r="BL669" i="1"/>
  <c r="BL665" i="1"/>
  <c r="BL664" i="1"/>
  <c r="BL660" i="1"/>
  <c r="BL737" i="1"/>
  <c r="BL727" i="1"/>
  <c r="BL726" i="1"/>
  <c r="BL740" i="1"/>
  <c r="BL739" i="1"/>
  <c r="BL723" i="1"/>
  <c r="BL645" i="1"/>
  <c r="BL720" i="1"/>
  <c r="BL717" i="1"/>
  <c r="BL715" i="1"/>
  <c r="BL644" i="1"/>
  <c r="BL712" i="1"/>
  <c r="BL703" i="1"/>
  <c r="BL642" i="1"/>
  <c r="BL702" i="1"/>
  <c r="BL698" i="1"/>
  <c r="BL693" i="1"/>
  <c r="BL687" i="1"/>
  <c r="BL685" i="1"/>
  <c r="BL681" i="1"/>
  <c r="BL678" i="1"/>
  <c r="BL676" i="1"/>
  <c r="BL675" i="1"/>
  <c r="BL672" i="1"/>
  <c r="BL670" i="1"/>
  <c r="BL637" i="1"/>
  <c r="BL667" i="1"/>
  <c r="BL663" i="1"/>
  <c r="I672" i="1"/>
  <c r="H657" i="1"/>
  <c r="BQ657" i="1" s="1"/>
  <c r="I732" i="1"/>
  <c r="I705" i="1"/>
  <c r="I738" i="1"/>
  <c r="I736" i="1"/>
  <c r="I719" i="1"/>
  <c r="I666" i="1"/>
  <c r="I724" i="1"/>
  <c r="I722" i="1"/>
  <c r="I713" i="1"/>
  <c r="I709" i="1"/>
  <c r="I702" i="1"/>
  <c r="I684" i="1"/>
  <c r="G657" i="1"/>
  <c r="I657" i="1"/>
  <c r="H741" i="1"/>
  <c r="BQ741" i="1" s="1"/>
  <c r="H723" i="1"/>
  <c r="BQ723" i="1" s="1"/>
  <c r="H720" i="1"/>
  <c r="BQ720" i="1" s="1"/>
  <c r="H717" i="1"/>
  <c r="BQ717" i="1" s="1"/>
  <c r="H715" i="1"/>
  <c r="BQ715" i="1" s="1"/>
  <c r="H694" i="1"/>
  <c r="BQ694" i="1" s="1"/>
  <c r="H690" i="1"/>
  <c r="BQ690" i="1" s="1"/>
  <c r="H679" i="1"/>
  <c r="BQ679" i="1" s="1"/>
  <c r="H658" i="1"/>
  <c r="BQ658" i="1" s="1"/>
  <c r="H712" i="1"/>
  <c r="BQ712" i="1" s="1"/>
  <c r="H704" i="1"/>
  <c r="BQ704" i="1" s="1"/>
  <c r="H696" i="1"/>
  <c r="BQ696" i="1" s="1"/>
  <c r="H731" i="1"/>
  <c r="BQ731" i="1" s="1"/>
  <c r="H726" i="1"/>
  <c r="BQ726" i="1" s="1"/>
  <c r="I735" i="1"/>
  <c r="I731" i="1"/>
  <c r="I726" i="1"/>
  <c r="I718" i="1"/>
  <c r="I707" i="1"/>
  <c r="I701" i="1"/>
  <c r="I686" i="1"/>
  <c r="I683" i="1"/>
  <c r="I680" i="1"/>
  <c r="I677" i="1"/>
  <c r="I665" i="1"/>
  <c r="I664" i="1"/>
  <c r="P742" i="1"/>
  <c r="H732" i="1"/>
  <c r="BQ732" i="1" s="1"/>
  <c r="H729" i="1"/>
  <c r="BQ729" i="1" s="1"/>
  <c r="H721" i="1"/>
  <c r="BQ721" i="1" s="1"/>
  <c r="H708" i="1"/>
  <c r="BQ708" i="1" s="1"/>
  <c r="H705" i="1"/>
  <c r="BQ705" i="1" s="1"/>
  <c r="H700" i="1"/>
  <c r="BQ700" i="1" s="1"/>
  <c r="H699" i="1"/>
  <c r="BQ699" i="1" s="1"/>
  <c r="H692" i="1"/>
  <c r="BQ692" i="1" s="1"/>
  <c r="H691" i="1"/>
  <c r="BQ691" i="1" s="1"/>
  <c r="H689" i="1"/>
  <c r="BQ689" i="1" s="1"/>
  <c r="H687" i="1"/>
  <c r="BQ687" i="1" s="1"/>
  <c r="H685" i="1"/>
  <c r="BQ685" i="1" s="1"/>
  <c r="H681" i="1"/>
  <c r="BQ681" i="1" s="1"/>
  <c r="H678" i="1"/>
  <c r="BQ678" i="1" s="1"/>
  <c r="H676" i="1"/>
  <c r="BQ676" i="1" s="1"/>
  <c r="H675" i="1"/>
  <c r="BQ675" i="1" s="1"/>
  <c r="H672" i="1"/>
  <c r="BQ672" i="1" s="1"/>
  <c r="H670" i="1"/>
  <c r="BQ670" i="1" s="1"/>
  <c r="H667" i="1"/>
  <c r="BQ667" i="1" s="1"/>
  <c r="H663" i="1"/>
  <c r="I740" i="1"/>
  <c r="I728" i="1"/>
  <c r="I721" i="1"/>
  <c r="I708" i="1"/>
  <c r="I700" i="1"/>
  <c r="I699" i="1"/>
  <c r="I692" i="1"/>
  <c r="I689" i="1"/>
  <c r="I681" i="1"/>
  <c r="I678" i="1"/>
  <c r="I676" i="1"/>
  <c r="I675" i="1"/>
  <c r="I670" i="1"/>
  <c r="I663" i="1"/>
  <c r="I716" i="1"/>
  <c r="I703" i="1"/>
  <c r="Q742" i="1"/>
  <c r="H740" i="1"/>
  <c r="BQ740" i="1" s="1"/>
  <c r="H733" i="1"/>
  <c r="BQ733" i="1" s="1"/>
  <c r="H728" i="1"/>
  <c r="BQ728" i="1" s="1"/>
  <c r="H736" i="1"/>
  <c r="BQ736" i="1" s="1"/>
  <c r="H722" i="1"/>
  <c r="BQ722" i="1" s="1"/>
  <c r="H716" i="1"/>
  <c r="BQ716" i="1" s="1"/>
  <c r="H711" i="1"/>
  <c r="BQ711" i="1" s="1"/>
  <c r="H709" i="1"/>
  <c r="BQ709" i="1" s="1"/>
  <c r="H706" i="1"/>
  <c r="BQ706" i="1" s="1"/>
  <c r="H703" i="1"/>
  <c r="BQ703" i="1" s="1"/>
  <c r="H702" i="1"/>
  <c r="BQ702" i="1" s="1"/>
  <c r="H698" i="1"/>
  <c r="BQ698" i="1" s="1"/>
  <c r="H693" i="1"/>
  <c r="BQ693" i="1" s="1"/>
  <c r="H684" i="1"/>
  <c r="BQ684" i="1" s="1"/>
  <c r="H673" i="1"/>
  <c r="BQ673" i="1" s="1"/>
  <c r="H666" i="1"/>
  <c r="BQ666" i="1" s="1"/>
  <c r="H662" i="1"/>
  <c r="BQ662" i="1" s="1"/>
  <c r="H661" i="1"/>
  <c r="BQ661" i="1" s="1"/>
  <c r="I741" i="1"/>
  <c r="I723" i="1"/>
  <c r="I715" i="1"/>
  <c r="I696" i="1"/>
  <c r="I694" i="1"/>
  <c r="I690" i="1"/>
  <c r="I679" i="1"/>
  <c r="I668" i="1"/>
  <c r="I659" i="1"/>
  <c r="H739" i="1"/>
  <c r="BQ739" i="1" s="1"/>
  <c r="H734" i="1"/>
  <c r="BQ734" i="1" s="1"/>
  <c r="H730" i="1"/>
  <c r="BQ730" i="1" s="1"/>
  <c r="H738" i="1"/>
  <c r="BQ738" i="1" s="1"/>
  <c r="H737" i="1"/>
  <c r="BQ737" i="1" s="1"/>
  <c r="H727" i="1"/>
  <c r="BQ727" i="1" s="1"/>
  <c r="H724" i="1"/>
  <c r="BQ724" i="1" s="1"/>
  <c r="H719" i="1"/>
  <c r="BQ719" i="1" s="1"/>
  <c r="H713" i="1"/>
  <c r="BQ713" i="1" s="1"/>
  <c r="G738" i="1"/>
  <c r="I725" i="1"/>
  <c r="I714" i="1"/>
  <c r="I710" i="1"/>
  <c r="I697" i="1"/>
  <c r="I695" i="1"/>
  <c r="I671" i="1"/>
  <c r="I669" i="1"/>
  <c r="I660" i="1"/>
  <c r="H674" i="1"/>
  <c r="BQ674" i="1" s="1"/>
  <c r="H668" i="1"/>
  <c r="BQ668" i="1" s="1"/>
  <c r="H659" i="1"/>
  <c r="BQ659" i="1" s="1"/>
  <c r="I739" i="1"/>
  <c r="I734" i="1"/>
  <c r="I733" i="1"/>
  <c r="I730" i="1"/>
  <c r="I729" i="1"/>
  <c r="I691" i="1"/>
  <c r="I687" i="1"/>
  <c r="I685" i="1"/>
  <c r="I667" i="1"/>
  <c r="H688" i="1"/>
  <c r="BQ688" i="1" s="1"/>
  <c r="H682" i="1"/>
  <c r="BQ682" i="1" s="1"/>
  <c r="I737" i="1"/>
  <c r="I727" i="1"/>
  <c r="I711" i="1"/>
  <c r="I706" i="1"/>
  <c r="I698" i="1"/>
  <c r="I693" i="1"/>
  <c r="I673" i="1"/>
  <c r="I662" i="1"/>
  <c r="I661" i="1"/>
  <c r="O742" i="1"/>
  <c r="H735" i="1"/>
  <c r="BQ735" i="1" s="1"/>
  <c r="H725" i="1"/>
  <c r="BQ725" i="1" s="1"/>
  <c r="H718" i="1"/>
  <c r="BQ718" i="1" s="1"/>
  <c r="H714" i="1"/>
  <c r="BQ714" i="1" s="1"/>
  <c r="H710" i="1"/>
  <c r="BQ710" i="1" s="1"/>
  <c r="H707" i="1"/>
  <c r="BQ707" i="1" s="1"/>
  <c r="H701" i="1"/>
  <c r="BQ701" i="1" s="1"/>
  <c r="H697" i="1"/>
  <c r="BQ697" i="1" s="1"/>
  <c r="H695" i="1"/>
  <c r="BQ695" i="1" s="1"/>
  <c r="H686" i="1"/>
  <c r="BQ686" i="1" s="1"/>
  <c r="H683" i="1"/>
  <c r="BQ683" i="1" s="1"/>
  <c r="H680" i="1"/>
  <c r="BQ680" i="1" s="1"/>
  <c r="H677" i="1"/>
  <c r="BQ677" i="1" s="1"/>
  <c r="H671" i="1"/>
  <c r="BQ671" i="1" s="1"/>
  <c r="H669" i="1"/>
  <c r="BQ669" i="1" s="1"/>
  <c r="H665" i="1"/>
  <c r="BQ665" i="1" s="1"/>
  <c r="H664" i="1"/>
  <c r="BQ664" i="1" s="1"/>
  <c r="H660" i="1"/>
  <c r="BQ660" i="1" s="1"/>
  <c r="I720" i="1"/>
  <c r="I717" i="1"/>
  <c r="I712" i="1"/>
  <c r="I704" i="1"/>
  <c r="I688" i="1"/>
  <c r="I682" i="1"/>
  <c r="I674" i="1"/>
  <c r="I658" i="1"/>
  <c r="G737" i="1"/>
  <c r="G727" i="1"/>
  <c r="G724" i="1"/>
  <c r="G722" i="1"/>
  <c r="G719" i="1"/>
  <c r="G716" i="1"/>
  <c r="G713" i="1"/>
  <c r="G711" i="1"/>
  <c r="G709" i="1"/>
  <c r="G706" i="1"/>
  <c r="G703" i="1"/>
  <c r="G702" i="1"/>
  <c r="G698" i="1"/>
  <c r="G693" i="1"/>
  <c r="G684" i="1"/>
  <c r="G673" i="1"/>
  <c r="G666" i="1"/>
  <c r="G662" i="1"/>
  <c r="G661" i="1"/>
  <c r="G723" i="1"/>
  <c r="G720" i="1"/>
  <c r="G717" i="1"/>
  <c r="G715" i="1"/>
  <c r="G712" i="1"/>
  <c r="G704" i="1"/>
  <c r="G696" i="1"/>
  <c r="G694" i="1"/>
  <c r="G690" i="1"/>
  <c r="G688" i="1"/>
  <c r="G682" i="1"/>
  <c r="G679" i="1"/>
  <c r="G674" i="1"/>
  <c r="G668" i="1"/>
  <c r="G659" i="1"/>
  <c r="G658" i="1"/>
  <c r="G736" i="1"/>
  <c r="G741" i="1"/>
  <c r="G735" i="1"/>
  <c r="G731" i="1"/>
  <c r="G726" i="1"/>
  <c r="G725" i="1"/>
  <c r="G718" i="1"/>
  <c r="G714" i="1"/>
  <c r="G710" i="1"/>
  <c r="G707" i="1"/>
  <c r="G701" i="1"/>
  <c r="G697" i="1"/>
  <c r="G695" i="1"/>
  <c r="G686" i="1"/>
  <c r="G683" i="1"/>
  <c r="G680" i="1"/>
  <c r="G677" i="1"/>
  <c r="G671" i="1"/>
  <c r="G669" i="1"/>
  <c r="G665" i="1"/>
  <c r="G664" i="1"/>
  <c r="G660" i="1"/>
  <c r="G740" i="1"/>
  <c r="G739" i="1"/>
  <c r="G734" i="1"/>
  <c r="G733" i="1"/>
  <c r="G732" i="1"/>
  <c r="G730" i="1"/>
  <c r="G729" i="1"/>
  <c r="G728" i="1"/>
  <c r="G721" i="1"/>
  <c r="G708" i="1"/>
  <c r="G705" i="1"/>
  <c r="G700" i="1"/>
  <c r="G699" i="1"/>
  <c r="G692" i="1"/>
  <c r="G691" i="1"/>
  <c r="G689" i="1"/>
  <c r="G687" i="1"/>
  <c r="G685" i="1"/>
  <c r="G681" i="1"/>
  <c r="G678" i="1"/>
  <c r="G676" i="1"/>
  <c r="G675" i="1"/>
  <c r="G672" i="1"/>
  <c r="G670" i="1"/>
  <c r="G667" i="1"/>
  <c r="G663" i="1"/>
  <c r="O651" i="1"/>
  <c r="G645" i="1"/>
  <c r="G644" i="1"/>
  <c r="G646" i="1"/>
  <c r="G643" i="1"/>
  <c r="G641" i="1"/>
  <c r="G650" i="1"/>
  <c r="G648" i="1"/>
  <c r="G636" i="1"/>
  <c r="G640" i="1"/>
  <c r="G639" i="1"/>
  <c r="G638" i="1"/>
  <c r="G637" i="1"/>
  <c r="G647" i="1"/>
  <c r="G642" i="1"/>
  <c r="G649" i="1"/>
  <c r="G631" i="1"/>
  <c r="G632" i="1" s="1"/>
  <c r="BL636" i="1" l="1"/>
  <c r="BL651" i="1" s="1"/>
  <c r="BL657" i="1"/>
  <c r="BL742" i="1" s="1"/>
  <c r="BM645" i="1"/>
  <c r="BN645" i="1" s="1"/>
  <c r="BM720" i="1"/>
  <c r="BN720" i="1" s="1"/>
  <c r="BM726" i="1"/>
  <c r="BN726" i="1" s="1"/>
  <c r="BM664" i="1"/>
  <c r="BN664" i="1" s="1"/>
  <c r="BM677" i="1"/>
  <c r="BN677" i="1" s="1"/>
  <c r="BM689" i="1"/>
  <c r="BN689" i="1" s="1"/>
  <c r="BM650" i="1"/>
  <c r="BN650" i="1" s="1"/>
  <c r="BM741" i="1"/>
  <c r="BN741" i="1" s="1"/>
  <c r="BM734" i="1"/>
  <c r="BN734" i="1" s="1"/>
  <c r="BM668" i="1"/>
  <c r="BN668" i="1" s="1"/>
  <c r="BM695" i="1"/>
  <c r="BN695" i="1" s="1"/>
  <c r="BM647" i="1"/>
  <c r="BN647" i="1" s="1"/>
  <c r="BM730" i="1"/>
  <c r="BN730" i="1" s="1"/>
  <c r="BM666" i="1"/>
  <c r="BN666" i="1" s="1"/>
  <c r="BM688" i="1"/>
  <c r="BN688" i="1" s="1"/>
  <c r="BM704" i="1"/>
  <c r="BN704" i="1" s="1"/>
  <c r="BM672" i="1"/>
  <c r="BN672" i="1" s="1"/>
  <c r="BM681" i="1"/>
  <c r="BN681" i="1" s="1"/>
  <c r="BM698" i="1"/>
  <c r="BN698" i="1" s="1"/>
  <c r="BM644" i="1"/>
  <c r="BN644" i="1" s="1"/>
  <c r="BM712" i="1"/>
  <c r="BN712" i="1" s="1"/>
  <c r="BM700" i="1"/>
  <c r="BN700" i="1" s="1"/>
  <c r="BM713" i="1"/>
  <c r="BN713" i="1" s="1"/>
  <c r="BM724" i="1"/>
  <c r="BN724" i="1" s="1"/>
  <c r="BM708" i="1"/>
  <c r="BN708" i="1" s="1"/>
  <c r="BM663" i="1"/>
  <c r="BN663" i="1" s="1"/>
  <c r="BM723" i="1"/>
  <c r="BN723" i="1" s="1"/>
  <c r="BM727" i="1"/>
  <c r="BN727" i="1" s="1"/>
  <c r="BM665" i="1"/>
  <c r="BN665" i="1" s="1"/>
  <c r="BM680" i="1"/>
  <c r="BN680" i="1" s="1"/>
  <c r="BM728" i="1"/>
  <c r="BN728" i="1" s="1"/>
  <c r="BM738" i="1"/>
  <c r="BN738" i="1" s="1"/>
  <c r="BM674" i="1"/>
  <c r="BN674" i="1" s="1"/>
  <c r="BM646" i="1"/>
  <c r="BN646" i="1" s="1"/>
  <c r="BM725" i="1"/>
  <c r="BN725" i="1" s="1"/>
  <c r="BM690" i="1"/>
  <c r="BN690" i="1" s="1"/>
  <c r="BM718" i="1"/>
  <c r="BN718" i="1" s="1"/>
  <c r="BM675" i="1"/>
  <c r="BN675" i="1" s="1"/>
  <c r="BM685" i="1"/>
  <c r="BN685" i="1" s="1"/>
  <c r="BM715" i="1"/>
  <c r="BN715" i="1" s="1"/>
  <c r="BM640" i="1"/>
  <c r="BN640" i="1" s="1"/>
  <c r="BM691" i="1"/>
  <c r="BN691" i="1" s="1"/>
  <c r="BM706" i="1"/>
  <c r="BN706" i="1" s="1"/>
  <c r="BM716" i="1"/>
  <c r="BN716" i="1" s="1"/>
  <c r="BM736" i="1"/>
  <c r="BN736" i="1" s="1"/>
  <c r="BM641" i="1"/>
  <c r="BN641" i="1" s="1"/>
  <c r="BM697" i="1"/>
  <c r="BN697" i="1" s="1"/>
  <c r="BM721" i="1"/>
  <c r="BN721" i="1" s="1"/>
  <c r="BM643" i="1"/>
  <c r="BN643" i="1" s="1"/>
  <c r="BM707" i="1"/>
  <c r="BN707" i="1" s="1"/>
  <c r="BM638" i="1"/>
  <c r="BN638" i="1" s="1"/>
  <c r="BM673" i="1"/>
  <c r="BN673" i="1" s="1"/>
  <c r="BM642" i="1"/>
  <c r="BN642" i="1" s="1"/>
  <c r="BM702" i="1"/>
  <c r="BN702" i="1" s="1"/>
  <c r="BM739" i="1"/>
  <c r="BN739" i="1" s="1"/>
  <c r="BM737" i="1"/>
  <c r="BN737" i="1" s="1"/>
  <c r="BM669" i="1"/>
  <c r="BN669" i="1" s="1"/>
  <c r="BM683" i="1"/>
  <c r="BN683" i="1" s="1"/>
  <c r="BM732" i="1"/>
  <c r="BN732" i="1" s="1"/>
  <c r="BM658" i="1"/>
  <c r="BN658" i="1" s="1"/>
  <c r="BM679" i="1"/>
  <c r="BN679" i="1" s="1"/>
  <c r="BM661" i="1"/>
  <c r="BN661" i="1" s="1"/>
  <c r="BM694" i="1"/>
  <c r="BN694" i="1" s="1"/>
  <c r="BM731" i="1"/>
  <c r="BN731" i="1" s="1"/>
  <c r="BM637" i="1"/>
  <c r="BN637" i="1" s="1"/>
  <c r="BM667" i="1"/>
  <c r="BN667" i="1" s="1"/>
  <c r="BM676" i="1"/>
  <c r="BN676" i="1" s="1"/>
  <c r="BM687" i="1"/>
  <c r="BN687" i="1" s="1"/>
  <c r="BM717" i="1"/>
  <c r="BN717" i="1" s="1"/>
  <c r="BM692" i="1"/>
  <c r="BN692" i="1" s="1"/>
  <c r="BM709" i="1"/>
  <c r="BN709" i="1" s="1"/>
  <c r="BM719" i="1"/>
  <c r="BN719" i="1" s="1"/>
  <c r="BM649" i="1"/>
  <c r="BN649" i="1" s="1"/>
  <c r="BM701" i="1"/>
  <c r="BN701" i="1" s="1"/>
  <c r="BM729" i="1"/>
  <c r="BN729" i="1" s="1"/>
  <c r="BM710" i="1"/>
  <c r="BN710" i="1" s="1"/>
  <c r="BM703" i="1"/>
  <c r="BN703" i="1" s="1"/>
  <c r="BM740" i="1"/>
  <c r="BN740" i="1" s="1"/>
  <c r="BM660" i="1"/>
  <c r="BN660" i="1" s="1"/>
  <c r="BM671" i="1"/>
  <c r="BN671" i="1" s="1"/>
  <c r="BM686" i="1"/>
  <c r="BN686" i="1" s="1"/>
  <c r="BM733" i="1"/>
  <c r="BN733" i="1" s="1"/>
  <c r="BM659" i="1"/>
  <c r="BN659" i="1" s="1"/>
  <c r="BM682" i="1"/>
  <c r="BN682" i="1" s="1"/>
  <c r="BM662" i="1"/>
  <c r="BN662" i="1" s="1"/>
  <c r="BM639" i="1"/>
  <c r="BN639" i="1" s="1"/>
  <c r="BM684" i="1"/>
  <c r="BN684" i="1" s="1"/>
  <c r="BM696" i="1"/>
  <c r="BN696" i="1" s="1"/>
  <c r="BM670" i="1"/>
  <c r="BN670" i="1" s="1"/>
  <c r="BM678" i="1"/>
  <c r="BN678" i="1" s="1"/>
  <c r="BM693" i="1"/>
  <c r="BN693" i="1" s="1"/>
  <c r="BM699" i="1"/>
  <c r="BN699" i="1" s="1"/>
  <c r="BM711" i="1"/>
  <c r="BN711" i="1" s="1"/>
  <c r="BM722" i="1"/>
  <c r="BN722" i="1" s="1"/>
  <c r="BM705" i="1"/>
  <c r="BN705" i="1" s="1"/>
  <c r="BM714" i="1"/>
  <c r="BN714" i="1" s="1"/>
  <c r="BM648" i="1"/>
  <c r="BN648" i="1" s="1"/>
  <c r="BM735" i="1"/>
  <c r="BN735" i="1" s="1"/>
  <c r="BL631" i="1"/>
  <c r="BI718" i="1"/>
  <c r="BI716" i="1"/>
  <c r="BI727" i="1"/>
  <c r="BI738" i="1"/>
  <c r="BI735" i="1"/>
  <c r="BI725" i="1"/>
  <c r="BI692" i="1"/>
  <c r="BI708" i="1"/>
  <c r="BI736" i="1"/>
  <c r="BI674" i="1"/>
  <c r="BI690" i="1"/>
  <c r="BI675" i="1"/>
  <c r="BI685" i="1"/>
  <c r="BI732" i="1"/>
  <c r="BI740" i="1"/>
  <c r="BI669" i="1"/>
  <c r="BI683" i="1"/>
  <c r="BI715" i="1"/>
  <c r="BI709" i="1"/>
  <c r="BI719" i="1"/>
  <c r="BI737" i="1"/>
  <c r="BI702" i="1"/>
  <c r="BI741" i="1"/>
  <c r="BI712" i="1"/>
  <c r="BI663" i="1"/>
  <c r="BI699" i="1"/>
  <c r="BI721" i="1"/>
  <c r="BI726" i="1"/>
  <c r="BI658" i="1"/>
  <c r="BI679" i="1"/>
  <c r="BI694" i="1"/>
  <c r="BI662" i="1"/>
  <c r="BI698" i="1"/>
  <c r="BI672" i="1"/>
  <c r="BI676" i="1"/>
  <c r="BI687" i="1"/>
  <c r="BI733" i="1"/>
  <c r="BI660" i="1"/>
  <c r="BI671" i="1"/>
  <c r="BI686" i="1"/>
  <c r="BI710" i="1"/>
  <c r="BI717" i="1"/>
  <c r="BI711" i="1"/>
  <c r="BI722" i="1"/>
  <c r="BI665" i="1"/>
  <c r="BI730" i="1"/>
  <c r="BI691" i="1"/>
  <c r="BI697" i="1"/>
  <c r="BI720" i="1"/>
  <c r="BI700" i="1"/>
  <c r="BI728" i="1"/>
  <c r="BI731" i="1"/>
  <c r="BI659" i="1"/>
  <c r="BI682" i="1"/>
  <c r="BI696" i="1"/>
  <c r="BI666" i="1"/>
  <c r="BI678" i="1"/>
  <c r="BI670" i="1"/>
  <c r="BI689" i="1"/>
  <c r="BI734" i="1"/>
  <c r="BI664" i="1"/>
  <c r="BI677" i="1"/>
  <c r="BI695" i="1"/>
  <c r="BI714" i="1"/>
  <c r="BI703" i="1"/>
  <c r="BI713" i="1"/>
  <c r="BI724" i="1"/>
  <c r="BI667" i="1"/>
  <c r="BI657" i="1"/>
  <c r="BO657" i="1" s="1"/>
  <c r="BI707" i="1"/>
  <c r="BI705" i="1"/>
  <c r="BI729" i="1"/>
  <c r="BI668" i="1"/>
  <c r="BI688" i="1"/>
  <c r="BI704" i="1"/>
  <c r="BI723" i="1"/>
  <c r="BI673" i="1"/>
  <c r="BI681" i="1"/>
  <c r="BI706" i="1"/>
  <c r="BI739" i="1"/>
  <c r="BI680" i="1"/>
  <c r="BI701" i="1"/>
  <c r="BI661" i="1"/>
  <c r="BI693" i="1"/>
  <c r="G742" i="1"/>
  <c r="I742" i="1"/>
  <c r="H742" i="1"/>
  <c r="BQ742" i="1" s="1"/>
  <c r="BQ663" i="1"/>
  <c r="BI638" i="1"/>
  <c r="BI684" i="1"/>
  <c r="BI639" i="1"/>
  <c r="BI648" i="1"/>
  <c r="BI646" i="1"/>
  <c r="BI649" i="1"/>
  <c r="BI642" i="1"/>
  <c r="BI643" i="1"/>
  <c r="BI650" i="1"/>
  <c r="BI644" i="1"/>
  <c r="BI647" i="1"/>
  <c r="BI640" i="1"/>
  <c r="BI641" i="1"/>
  <c r="BI645" i="1"/>
  <c r="BI637" i="1"/>
  <c r="BI631" i="1"/>
  <c r="BI636" i="1"/>
  <c r="G651" i="1"/>
  <c r="AU631" i="1"/>
  <c r="AU632" i="1" s="1"/>
  <c r="AS631" i="1"/>
  <c r="AS632" i="1" s="1"/>
  <c r="AR631" i="1"/>
  <c r="AR632" i="1" s="1"/>
  <c r="AW631" i="1"/>
  <c r="AW632" i="1" s="1"/>
  <c r="L637" i="1"/>
  <c r="M637" i="1"/>
  <c r="I637" i="1"/>
  <c r="H636" i="1"/>
  <c r="T650" i="1"/>
  <c r="BA650" i="1"/>
  <c r="BA639" i="1"/>
  <c r="BA640" i="1"/>
  <c r="BA641" i="1"/>
  <c r="BA642" i="1"/>
  <c r="BA643" i="1"/>
  <c r="BA644" i="1"/>
  <c r="BA645" i="1"/>
  <c r="BA646" i="1"/>
  <c r="BA647" i="1"/>
  <c r="BA648" i="1"/>
  <c r="BA649" i="1"/>
  <c r="AX636" i="1"/>
  <c r="AX637" i="1"/>
  <c r="AX638" i="1"/>
  <c r="AX639" i="1"/>
  <c r="AX640" i="1"/>
  <c r="AX641" i="1"/>
  <c r="AX642" i="1"/>
  <c r="AX643" i="1"/>
  <c r="AX644" i="1"/>
  <c r="AX645" i="1"/>
  <c r="AX646" i="1"/>
  <c r="AX647" i="1"/>
  <c r="AX648" i="1"/>
  <c r="AX649" i="1"/>
  <c r="AX650" i="1"/>
  <c r="AW636" i="1"/>
  <c r="AW637" i="1"/>
  <c r="AW638" i="1"/>
  <c r="AW639" i="1"/>
  <c r="AW640" i="1"/>
  <c r="AW641" i="1"/>
  <c r="AW642" i="1"/>
  <c r="AW643" i="1"/>
  <c r="AW644" i="1"/>
  <c r="AW645" i="1"/>
  <c r="AW646" i="1"/>
  <c r="AW647" i="1"/>
  <c r="AW648" i="1"/>
  <c r="AW649" i="1"/>
  <c r="AW650" i="1"/>
  <c r="AV636" i="1"/>
  <c r="AV637" i="1"/>
  <c r="AV638" i="1"/>
  <c r="AV639" i="1"/>
  <c r="AV640" i="1"/>
  <c r="AV641" i="1"/>
  <c r="AV642" i="1"/>
  <c r="AV643" i="1"/>
  <c r="AV644" i="1"/>
  <c r="AV645" i="1"/>
  <c r="AV646" i="1"/>
  <c r="AV647" i="1"/>
  <c r="AV648" i="1"/>
  <c r="AV649" i="1"/>
  <c r="AV650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S636" i="1"/>
  <c r="AS637" i="1"/>
  <c r="AS638" i="1"/>
  <c r="AS639" i="1"/>
  <c r="AS640" i="1"/>
  <c r="AS641" i="1"/>
  <c r="AS642" i="1"/>
  <c r="AS643" i="1"/>
  <c r="AS644" i="1"/>
  <c r="AS645" i="1"/>
  <c r="AS646" i="1"/>
  <c r="AS647" i="1"/>
  <c r="AS648" i="1"/>
  <c r="AS649" i="1"/>
  <c r="AS650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K636" i="1"/>
  <c r="AK637" i="1"/>
  <c r="AK638" i="1"/>
  <c r="AK639" i="1"/>
  <c r="AK640" i="1"/>
  <c r="AK641" i="1"/>
  <c r="AK642" i="1"/>
  <c r="AK643" i="1"/>
  <c r="AK644" i="1"/>
  <c r="AK645" i="1"/>
  <c r="AK646" i="1"/>
  <c r="AK647" i="1"/>
  <c r="AK648" i="1"/>
  <c r="AK649" i="1"/>
  <c r="AK650" i="1"/>
  <c r="AJ636" i="1"/>
  <c r="AJ637" i="1"/>
  <c r="AJ638" i="1"/>
  <c r="AJ639" i="1"/>
  <c r="AJ640" i="1"/>
  <c r="AJ641" i="1"/>
  <c r="AJ642" i="1"/>
  <c r="AJ643" i="1"/>
  <c r="AJ644" i="1"/>
  <c r="AJ645" i="1"/>
  <c r="AJ646" i="1"/>
  <c r="AJ647" i="1"/>
  <c r="AJ648" i="1"/>
  <c r="AJ649" i="1"/>
  <c r="AJ650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BF1" i="1"/>
  <c r="B1" i="5"/>
  <c r="C1" i="5" s="1"/>
  <c r="F2" i="5" s="1"/>
  <c r="B8" i="5"/>
  <c r="C8" i="5" s="1"/>
  <c r="C13" i="5"/>
  <c r="B15" i="5"/>
  <c r="C15" i="5" s="1"/>
  <c r="B22" i="5"/>
  <c r="C22" i="5" s="1"/>
  <c r="G23" i="5" s="1"/>
  <c r="I24" i="5" s="1"/>
  <c r="C6" i="5"/>
  <c r="E23" i="5"/>
  <c r="E26" i="5" s="1"/>
  <c r="O23" i="5"/>
  <c r="O25" i="5" s="1"/>
  <c r="I23" i="5"/>
  <c r="F23" i="5"/>
  <c r="L23" i="5"/>
  <c r="L25" i="5" s="1"/>
  <c r="BP688" i="1" l="1"/>
  <c r="BO688" i="1"/>
  <c r="BP647" i="1"/>
  <c r="BO647" i="1"/>
  <c r="BP639" i="1"/>
  <c r="BO639" i="1"/>
  <c r="BP661" i="1"/>
  <c r="BO661" i="1"/>
  <c r="BP704" i="1"/>
  <c r="BO704" i="1"/>
  <c r="BP724" i="1"/>
  <c r="BO724" i="1"/>
  <c r="BP689" i="1"/>
  <c r="BO689" i="1"/>
  <c r="BP728" i="1"/>
  <c r="BO728" i="1"/>
  <c r="BP711" i="1"/>
  <c r="BO711" i="1"/>
  <c r="BP676" i="1"/>
  <c r="BO676" i="1"/>
  <c r="BP721" i="1"/>
  <c r="BO721" i="1"/>
  <c r="BP709" i="1"/>
  <c r="BO709" i="1"/>
  <c r="BP690" i="1"/>
  <c r="BO690" i="1"/>
  <c r="BP727" i="1"/>
  <c r="BO727" i="1"/>
  <c r="BP717" i="1"/>
  <c r="BO717" i="1"/>
  <c r="BP636" i="1"/>
  <c r="BO636" i="1"/>
  <c r="BP650" i="1"/>
  <c r="BO650" i="1"/>
  <c r="BP638" i="1"/>
  <c r="BO638" i="1"/>
  <c r="BP680" i="1"/>
  <c r="BO680" i="1"/>
  <c r="BP668" i="1"/>
  <c r="BO668" i="1"/>
  <c r="BP703" i="1"/>
  <c r="BO703" i="1"/>
  <c r="BP678" i="1"/>
  <c r="BO678" i="1"/>
  <c r="BP720" i="1"/>
  <c r="BO720" i="1"/>
  <c r="BP710" i="1"/>
  <c r="BO710" i="1"/>
  <c r="BP698" i="1"/>
  <c r="BO698" i="1"/>
  <c r="BP663" i="1"/>
  <c r="BO663" i="1"/>
  <c r="BP683" i="1"/>
  <c r="BO683" i="1"/>
  <c r="BP736" i="1"/>
  <c r="BO736" i="1"/>
  <c r="BP718" i="1"/>
  <c r="BO718" i="1"/>
  <c r="BP713" i="1"/>
  <c r="BO713" i="1"/>
  <c r="BP674" i="1"/>
  <c r="BO674" i="1"/>
  <c r="BP643" i="1"/>
  <c r="BO643" i="1"/>
  <c r="BP739" i="1"/>
  <c r="BO739" i="1"/>
  <c r="BP729" i="1"/>
  <c r="BO729" i="1"/>
  <c r="BP714" i="1"/>
  <c r="BO714" i="1"/>
  <c r="BP666" i="1"/>
  <c r="BO666" i="1"/>
  <c r="BP697" i="1"/>
  <c r="BO697" i="1"/>
  <c r="BP686" i="1"/>
  <c r="BO686" i="1"/>
  <c r="BP662" i="1"/>
  <c r="BO662" i="1"/>
  <c r="BP712" i="1"/>
  <c r="BO712" i="1"/>
  <c r="BP669" i="1"/>
  <c r="BO669" i="1"/>
  <c r="BP708" i="1"/>
  <c r="BO708" i="1"/>
  <c r="BP701" i="1"/>
  <c r="BO701" i="1"/>
  <c r="BP699" i="1"/>
  <c r="BO699" i="1"/>
  <c r="BP637" i="1"/>
  <c r="BO637" i="1"/>
  <c r="BP642" i="1"/>
  <c r="BO642" i="1"/>
  <c r="BP706" i="1"/>
  <c r="BO706" i="1"/>
  <c r="BP705" i="1"/>
  <c r="BO705" i="1"/>
  <c r="BP695" i="1"/>
  <c r="BO695" i="1"/>
  <c r="BP696" i="1"/>
  <c r="BO696" i="1"/>
  <c r="BP691" i="1"/>
  <c r="BO691" i="1"/>
  <c r="BP671" i="1"/>
  <c r="BO671" i="1"/>
  <c r="BP694" i="1"/>
  <c r="BO694" i="1"/>
  <c r="BP741" i="1"/>
  <c r="BO741" i="1"/>
  <c r="BP740" i="1"/>
  <c r="BO740" i="1"/>
  <c r="BP692" i="1"/>
  <c r="BO692" i="1"/>
  <c r="BP644" i="1"/>
  <c r="BO644" i="1"/>
  <c r="BP700" i="1"/>
  <c r="BO700" i="1"/>
  <c r="BP716" i="1"/>
  <c r="BO716" i="1"/>
  <c r="BP645" i="1"/>
  <c r="BO645" i="1"/>
  <c r="BP649" i="1"/>
  <c r="BO649" i="1"/>
  <c r="BP681" i="1"/>
  <c r="BO681" i="1"/>
  <c r="BP707" i="1"/>
  <c r="BO707" i="1"/>
  <c r="BP677" i="1"/>
  <c r="BO677" i="1"/>
  <c r="BP682" i="1"/>
  <c r="BO682" i="1"/>
  <c r="BP730" i="1"/>
  <c r="BO730" i="1"/>
  <c r="BP660" i="1"/>
  <c r="BO660" i="1"/>
  <c r="BP679" i="1"/>
  <c r="BO679" i="1"/>
  <c r="BP702" i="1"/>
  <c r="BO702" i="1"/>
  <c r="BP732" i="1"/>
  <c r="BO732" i="1"/>
  <c r="BP725" i="1"/>
  <c r="BO725" i="1"/>
  <c r="BP670" i="1"/>
  <c r="BO670" i="1"/>
  <c r="BP715" i="1"/>
  <c r="BO715" i="1"/>
  <c r="BP641" i="1"/>
  <c r="BO641" i="1"/>
  <c r="BP646" i="1"/>
  <c r="BO646" i="1"/>
  <c r="BP673" i="1"/>
  <c r="BO673" i="1"/>
  <c r="BP664" i="1"/>
  <c r="BO664" i="1"/>
  <c r="BP659" i="1"/>
  <c r="BO659" i="1"/>
  <c r="BP665" i="1"/>
  <c r="BO665" i="1"/>
  <c r="BP733" i="1"/>
  <c r="BO733" i="1"/>
  <c r="BP658" i="1"/>
  <c r="BO658" i="1"/>
  <c r="BP737" i="1"/>
  <c r="BO737" i="1"/>
  <c r="BP685" i="1"/>
  <c r="BO685" i="1"/>
  <c r="BP735" i="1"/>
  <c r="BO735" i="1"/>
  <c r="BP684" i="1"/>
  <c r="BO684" i="1"/>
  <c r="BP672" i="1"/>
  <c r="BO672" i="1"/>
  <c r="BP640" i="1"/>
  <c r="BO640" i="1"/>
  <c r="BP648" i="1"/>
  <c r="BO648" i="1"/>
  <c r="BP693" i="1"/>
  <c r="BO693" i="1"/>
  <c r="BP723" i="1"/>
  <c r="BO723" i="1"/>
  <c r="BP667" i="1"/>
  <c r="BO667" i="1"/>
  <c r="BP734" i="1"/>
  <c r="BO734" i="1"/>
  <c r="BP731" i="1"/>
  <c r="BO731" i="1"/>
  <c r="BP722" i="1"/>
  <c r="BO722" i="1"/>
  <c r="BP687" i="1"/>
  <c r="BO687" i="1"/>
  <c r="BP726" i="1"/>
  <c r="BO726" i="1"/>
  <c r="BP719" i="1"/>
  <c r="BO719" i="1"/>
  <c r="BP675" i="1"/>
  <c r="BO675" i="1"/>
  <c r="BP738" i="1"/>
  <c r="BO738" i="1"/>
  <c r="BP657" i="1"/>
  <c r="BJ636" i="1"/>
  <c r="BJ731" i="1"/>
  <c r="BK731" i="1" s="1"/>
  <c r="BJ694" i="1"/>
  <c r="BK694" i="1" s="1"/>
  <c r="BJ732" i="1"/>
  <c r="BK732" i="1" s="1"/>
  <c r="BJ740" i="1"/>
  <c r="BK740" i="1" s="1"/>
  <c r="BJ703" i="1"/>
  <c r="BK703" i="1" s="1"/>
  <c r="BJ645" i="1"/>
  <c r="BJ720" i="1"/>
  <c r="BK720" i="1" s="1"/>
  <c r="BJ639" i="1"/>
  <c r="BJ667" i="1"/>
  <c r="BK667" i="1" s="1"/>
  <c r="BJ713" i="1"/>
  <c r="BK713" i="1" s="1"/>
  <c r="BJ709" i="1"/>
  <c r="BK709" i="1" s="1"/>
  <c r="BJ689" i="1"/>
  <c r="BK689" i="1" s="1"/>
  <c r="BJ738" i="1"/>
  <c r="BK738" i="1" s="1"/>
  <c r="BJ641" i="1"/>
  <c r="BJ697" i="1"/>
  <c r="BK697" i="1" s="1"/>
  <c r="BJ733" i="1"/>
  <c r="BK733" i="1" s="1"/>
  <c r="BJ688" i="1"/>
  <c r="BK688" i="1" s="1"/>
  <c r="BJ693" i="1"/>
  <c r="BK693" i="1" s="1"/>
  <c r="BJ695" i="1"/>
  <c r="BK695" i="1" s="1"/>
  <c r="BJ671" i="1"/>
  <c r="BK671" i="1" s="1"/>
  <c r="BJ687" i="1"/>
  <c r="BK687" i="1" s="1"/>
  <c r="BJ674" i="1"/>
  <c r="BK674" i="1" s="1"/>
  <c r="BJ685" i="1"/>
  <c r="BK685" i="1" s="1"/>
  <c r="BJ637" i="1"/>
  <c r="BJ710" i="1"/>
  <c r="BK710" i="1" s="1"/>
  <c r="BJ647" i="1"/>
  <c r="BJ730" i="1"/>
  <c r="BK730" i="1" s="1"/>
  <c r="BJ722" i="1"/>
  <c r="BK722" i="1" s="1"/>
  <c r="BJ701" i="1"/>
  <c r="BK701" i="1" s="1"/>
  <c r="BJ723" i="1"/>
  <c r="BK723" i="1" s="1"/>
  <c r="BJ682" i="1"/>
  <c r="BK682" i="1" s="1"/>
  <c r="BJ680" i="1"/>
  <c r="BK680" i="1" s="1"/>
  <c r="BJ677" i="1"/>
  <c r="BK677" i="1" s="1"/>
  <c r="BJ690" i="1"/>
  <c r="BK690" i="1" s="1"/>
  <c r="BJ708" i="1"/>
  <c r="BK708" i="1" s="1"/>
  <c r="BJ649" i="1"/>
  <c r="BJ700" i="1"/>
  <c r="BK700" i="1" s="1"/>
  <c r="BJ696" i="1"/>
  <c r="BK696" i="1" s="1"/>
  <c r="BJ640" i="1"/>
  <c r="BJ691" i="1"/>
  <c r="BK691" i="1" s="1"/>
  <c r="BJ650" i="1"/>
  <c r="BJ741" i="1"/>
  <c r="BK741" i="1" s="1"/>
  <c r="BJ644" i="1"/>
  <c r="BJ712" i="1"/>
  <c r="BK712" i="1" s="1"/>
  <c r="BJ704" i="1"/>
  <c r="BK704" i="1" s="1"/>
  <c r="BJ716" i="1"/>
  <c r="BK716" i="1" s="1"/>
  <c r="BJ676" i="1"/>
  <c r="BK676" i="1" s="1"/>
  <c r="BJ672" i="1"/>
  <c r="BK672" i="1" s="1"/>
  <c r="BJ724" i="1"/>
  <c r="BK724" i="1" s="1"/>
  <c r="BJ670" i="1"/>
  <c r="BK670" i="1" s="1"/>
  <c r="BJ638" i="1"/>
  <c r="BJ673" i="1"/>
  <c r="BK673" i="1" s="1"/>
  <c r="BJ714" i="1"/>
  <c r="BK714" i="1" s="1"/>
  <c r="BJ715" i="1"/>
  <c r="BK715" i="1" s="1"/>
  <c r="BJ705" i="1"/>
  <c r="BK705" i="1" s="1"/>
  <c r="BJ662" i="1"/>
  <c r="BK662" i="1" s="1"/>
  <c r="BJ721" i="1"/>
  <c r="BK721" i="1" s="1"/>
  <c r="BJ642" i="1"/>
  <c r="BJ702" i="1"/>
  <c r="BK702" i="1" s="1"/>
  <c r="BJ711" i="1"/>
  <c r="BK711" i="1" s="1"/>
  <c r="BJ669" i="1"/>
  <c r="BK669" i="1" s="1"/>
  <c r="BJ665" i="1"/>
  <c r="BK665" i="1" s="1"/>
  <c r="BJ668" i="1"/>
  <c r="BK668" i="1" s="1"/>
  <c r="BJ661" i="1"/>
  <c r="BK661" i="1" s="1"/>
  <c r="BJ657" i="1"/>
  <c r="BJ648" i="1"/>
  <c r="BJ735" i="1"/>
  <c r="BK735" i="1" s="1"/>
  <c r="BJ643" i="1"/>
  <c r="BJ707" i="1"/>
  <c r="BK707" i="1" s="1"/>
  <c r="BJ734" i="1"/>
  <c r="BK734" i="1" s="1"/>
  <c r="BJ717" i="1"/>
  <c r="BK717" i="1" s="1"/>
  <c r="BJ692" i="1"/>
  <c r="BK692" i="1" s="1"/>
  <c r="BJ737" i="1"/>
  <c r="BK737" i="1" s="1"/>
  <c r="BJ729" i="1"/>
  <c r="BK729" i="1" s="1"/>
  <c r="BJ718" i="1"/>
  <c r="BK718" i="1" s="1"/>
  <c r="BJ679" i="1"/>
  <c r="BK679" i="1" s="1"/>
  <c r="BJ686" i="1"/>
  <c r="BK686" i="1" s="1"/>
  <c r="BJ728" i="1"/>
  <c r="BK728" i="1" s="1"/>
  <c r="BJ698" i="1"/>
  <c r="BK698" i="1" s="1"/>
  <c r="BJ675" i="1"/>
  <c r="BK675" i="1" s="1"/>
  <c r="BJ683" i="1"/>
  <c r="BK683" i="1" s="1"/>
  <c r="BJ659" i="1"/>
  <c r="BK659" i="1" s="1"/>
  <c r="BJ658" i="1"/>
  <c r="BK658" i="1" s="1"/>
  <c r="BJ678" i="1"/>
  <c r="BK678" i="1" s="1"/>
  <c r="BM636" i="1"/>
  <c r="BM657" i="1"/>
  <c r="BJ719" i="1"/>
  <c r="BK719" i="1" s="1"/>
  <c r="BJ727" i="1"/>
  <c r="BK727" i="1" s="1"/>
  <c r="BJ663" i="1"/>
  <c r="BK663" i="1" s="1"/>
  <c r="BJ726" i="1"/>
  <c r="BK726" i="1" s="1"/>
  <c r="BJ736" i="1"/>
  <c r="BK736" i="1" s="1"/>
  <c r="BJ699" i="1"/>
  <c r="BK699" i="1" s="1"/>
  <c r="BJ739" i="1"/>
  <c r="BK739" i="1" s="1"/>
  <c r="BJ646" i="1"/>
  <c r="BJ725" i="1"/>
  <c r="BK725" i="1" s="1"/>
  <c r="BJ706" i="1"/>
  <c r="BK706" i="1" s="1"/>
  <c r="BJ684" i="1"/>
  <c r="BK684" i="1" s="1"/>
  <c r="BJ664" i="1"/>
  <c r="BK664" i="1" s="1"/>
  <c r="BJ666" i="1"/>
  <c r="BK666" i="1" s="1"/>
  <c r="BJ660" i="1"/>
  <c r="BK660" i="1" s="1"/>
  <c r="BJ681" i="1"/>
  <c r="BK681" i="1" s="1"/>
  <c r="BM631" i="1"/>
  <c r="BJ631" i="1"/>
  <c r="AE8" i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D684" i="1"/>
  <c r="BC670" i="1"/>
  <c r="BC673" i="1"/>
  <c r="BC690" i="1"/>
  <c r="BC694" i="1"/>
  <c r="BC696" i="1"/>
  <c r="BD674" i="1"/>
  <c r="BD679" i="1"/>
  <c r="BC683" i="1"/>
  <c r="BC686" i="1"/>
  <c r="BD695" i="1"/>
  <c r="BD697" i="1"/>
  <c r="BD701" i="1"/>
  <c r="BD707" i="1"/>
  <c r="BD710" i="1"/>
  <c r="BD712" i="1"/>
  <c r="BD720" i="1"/>
  <c r="BD723" i="1"/>
  <c r="BD671" i="1"/>
  <c r="BC660" i="1"/>
  <c r="BD667" i="1"/>
  <c r="BD726" i="1"/>
  <c r="BC704" i="1"/>
  <c r="BC713" i="1"/>
  <c r="BC722" i="1"/>
  <c r="BC724" i="1"/>
  <c r="BC728" i="1"/>
  <c r="BC729" i="1"/>
  <c r="BC730" i="1"/>
  <c r="BC732" i="1"/>
  <c r="BC733" i="1"/>
  <c r="BC734" i="1"/>
  <c r="BD739" i="1"/>
  <c r="BD740" i="1"/>
  <c r="BI742" i="1"/>
  <c r="BD658" i="1"/>
  <c r="BD659" i="1"/>
  <c r="BD664" i="1"/>
  <c r="BD665" i="1"/>
  <c r="BD657" i="1"/>
  <c r="BD661" i="1"/>
  <c r="BD662" i="1"/>
  <c r="BD669" i="1"/>
  <c r="BD672" i="1"/>
  <c r="BD675" i="1"/>
  <c r="BD676" i="1"/>
  <c r="BD678" i="1"/>
  <c r="BD681" i="1"/>
  <c r="BC684" i="1"/>
  <c r="BD693" i="1"/>
  <c r="BD698" i="1"/>
  <c r="BD702" i="1"/>
  <c r="BD703" i="1"/>
  <c r="BD706" i="1"/>
  <c r="BD709" i="1"/>
  <c r="BD711" i="1"/>
  <c r="BD716" i="1"/>
  <c r="BD717" i="1"/>
  <c r="BD721" i="1"/>
  <c r="BD741" i="1"/>
  <c r="BC657" i="1"/>
  <c r="BC661" i="1"/>
  <c r="BC662" i="1"/>
  <c r="BD666" i="1"/>
  <c r="BC669" i="1"/>
  <c r="BC671" i="1"/>
  <c r="BC672" i="1"/>
  <c r="BC675" i="1"/>
  <c r="BC676" i="1"/>
  <c r="BC678" i="1"/>
  <c r="BC681" i="1"/>
  <c r="BD685" i="1"/>
  <c r="BD687" i="1"/>
  <c r="BC693" i="1"/>
  <c r="BC698" i="1"/>
  <c r="BC702" i="1"/>
  <c r="BC703" i="1"/>
  <c r="BC706" i="1"/>
  <c r="BC709" i="1"/>
  <c r="BC711" i="1"/>
  <c r="BC716" i="1"/>
  <c r="BC717" i="1"/>
  <c r="BD718" i="1"/>
  <c r="BC721" i="1"/>
  <c r="BD727" i="1"/>
  <c r="BD736" i="1"/>
  <c r="BC741" i="1"/>
  <c r="BD663" i="1"/>
  <c r="BC666" i="1"/>
  <c r="BD668" i="1"/>
  <c r="BD677" i="1"/>
  <c r="BD680" i="1"/>
  <c r="BC685" i="1"/>
  <c r="BC687" i="1"/>
  <c r="BD689" i="1"/>
  <c r="BD691" i="1"/>
  <c r="BD692" i="1"/>
  <c r="BD699" i="1"/>
  <c r="BD700" i="1"/>
  <c r="BD705" i="1"/>
  <c r="BD708" i="1"/>
  <c r="BD714" i="1"/>
  <c r="BC718" i="1"/>
  <c r="BD725" i="1"/>
  <c r="BC727" i="1"/>
  <c r="BC736" i="1"/>
  <c r="BD737" i="1"/>
  <c r="BD738" i="1"/>
  <c r="BD660" i="1"/>
  <c r="BC663" i="1"/>
  <c r="BC668" i="1"/>
  <c r="BC677" i="1"/>
  <c r="BC680" i="1"/>
  <c r="BD683" i="1"/>
  <c r="BD686" i="1"/>
  <c r="BC689" i="1"/>
  <c r="BC691" i="1"/>
  <c r="BC692" i="1"/>
  <c r="BC699" i="1"/>
  <c r="BC700" i="1"/>
  <c r="BC705" i="1"/>
  <c r="BC708" i="1"/>
  <c r="BC714" i="1"/>
  <c r="BC725" i="1"/>
  <c r="BD728" i="1"/>
  <c r="BD729" i="1"/>
  <c r="BD730" i="1"/>
  <c r="BD732" i="1"/>
  <c r="BD733" i="1"/>
  <c r="BD734" i="1"/>
  <c r="BC737" i="1"/>
  <c r="BC738" i="1"/>
  <c r="BC667" i="1"/>
  <c r="BC674" i="1"/>
  <c r="BC679" i="1"/>
  <c r="BD682" i="1"/>
  <c r="BD688" i="1"/>
  <c r="BC695" i="1"/>
  <c r="BC697" i="1"/>
  <c r="BC701" i="1"/>
  <c r="BC707" i="1"/>
  <c r="BC710" i="1"/>
  <c r="BC712" i="1"/>
  <c r="BD715" i="1"/>
  <c r="BD719" i="1"/>
  <c r="BC720" i="1"/>
  <c r="BC723" i="1"/>
  <c r="BC726" i="1"/>
  <c r="BD731" i="1"/>
  <c r="BD735" i="1"/>
  <c r="BC739" i="1"/>
  <c r="BC740" i="1"/>
  <c r="BC658" i="1"/>
  <c r="BC659" i="1"/>
  <c r="BC664" i="1"/>
  <c r="BC665" i="1"/>
  <c r="BD670" i="1"/>
  <c r="BD673" i="1"/>
  <c r="BC682" i="1"/>
  <c r="BC688" i="1"/>
  <c r="BD690" i="1"/>
  <c r="BD694" i="1"/>
  <c r="BD696" i="1"/>
  <c r="BD704" i="1"/>
  <c r="BD713" i="1"/>
  <c r="BC715" i="1"/>
  <c r="BC719" i="1"/>
  <c r="BD722" i="1"/>
  <c r="BD724" i="1"/>
  <c r="BC731" i="1"/>
  <c r="BC735" i="1"/>
  <c r="BI651" i="1"/>
  <c r="BD647" i="1"/>
  <c r="BD648" i="1"/>
  <c r="BC647" i="1"/>
  <c r="BC648" i="1"/>
  <c r="BD650" i="1"/>
  <c r="BC639" i="1"/>
  <c r="BD639" i="1"/>
  <c r="BD640" i="1"/>
  <c r="BC640" i="1"/>
  <c r="BD641" i="1"/>
  <c r="BC641" i="1"/>
  <c r="BC642" i="1"/>
  <c r="BD642" i="1"/>
  <c r="BC643" i="1"/>
  <c r="BD643" i="1"/>
  <c r="BD644" i="1"/>
  <c r="BC644" i="1"/>
  <c r="BC645" i="1"/>
  <c r="BD645" i="1"/>
  <c r="BD646" i="1"/>
  <c r="BC646" i="1"/>
  <c r="BC650" i="1"/>
  <c r="BC649" i="1"/>
  <c r="BD649" i="1"/>
  <c r="BC638" i="1"/>
  <c r="AY644" i="1"/>
  <c r="BQ644" i="1" s="1"/>
  <c r="H631" i="1"/>
  <c r="H632" i="1" s="1"/>
  <c r="AT651" i="1"/>
  <c r="AY637" i="1"/>
  <c r="AY631" i="1"/>
  <c r="BA636" i="1"/>
  <c r="T637" i="1"/>
  <c r="BC637" i="1"/>
  <c r="AZ646" i="1"/>
  <c r="T631" i="1"/>
  <c r="T632" i="1" s="1"/>
  <c r="Q637" i="1"/>
  <c r="BD637" i="1"/>
  <c r="AZ650" i="1"/>
  <c r="AY638" i="1"/>
  <c r="BQ638" i="1" s="1"/>
  <c r="BC631" i="1"/>
  <c r="BD631" i="1"/>
  <c r="U637" i="1"/>
  <c r="BA638" i="1"/>
  <c r="AQ631" i="1"/>
  <c r="AQ632" i="1" s="1"/>
  <c r="AZ631" i="1"/>
  <c r="Q636" i="1"/>
  <c r="P637" i="1"/>
  <c r="BD638" i="1"/>
  <c r="AY642" i="1"/>
  <c r="BQ642" i="1" s="1"/>
  <c r="U636" i="1"/>
  <c r="L631" i="1"/>
  <c r="R637" i="1"/>
  <c r="AY640" i="1"/>
  <c r="BQ640" i="1" s="1"/>
  <c r="AZ642" i="1"/>
  <c r="AB657" i="1"/>
  <c r="AB742" i="1" s="1"/>
  <c r="I631" i="1"/>
  <c r="I632" i="1" s="1"/>
  <c r="J631" i="1"/>
  <c r="M636" i="1"/>
  <c r="M651" i="1" s="1"/>
  <c r="AI651" i="1"/>
  <c r="AZ641" i="1"/>
  <c r="R636" i="1"/>
  <c r="BA637" i="1"/>
  <c r="Q631" i="1"/>
  <c r="Q632" i="1" s="1"/>
  <c r="M631" i="1"/>
  <c r="BA631" i="1"/>
  <c r="E25" i="5"/>
  <c r="C27" i="5"/>
  <c r="AL651" i="1"/>
  <c r="AY645" i="1"/>
  <c r="BQ645" i="1" s="1"/>
  <c r="AZ649" i="1"/>
  <c r="AZ647" i="1"/>
  <c r="AZ640" i="1"/>
  <c r="BD636" i="1"/>
  <c r="AJ631" i="1"/>
  <c r="AJ632" i="1" s="1"/>
  <c r="AX631" i="1"/>
  <c r="AX632" i="1" s="1"/>
  <c r="R631" i="1"/>
  <c r="R632" i="1" s="1"/>
  <c r="AY650" i="1"/>
  <c r="AY643" i="1"/>
  <c r="AY641" i="1"/>
  <c r="BQ641" i="1" s="1"/>
  <c r="AZ645" i="1"/>
  <c r="I636" i="1"/>
  <c r="J636" i="1"/>
  <c r="J651" i="1" s="1"/>
  <c r="AR651" i="1"/>
  <c r="AZ636" i="1"/>
  <c r="AK631" i="1"/>
  <c r="AK632" i="1" s="1"/>
  <c r="AV631" i="1"/>
  <c r="AV632" i="1" s="1"/>
  <c r="AS651" i="1"/>
  <c r="AY648" i="1"/>
  <c r="BQ648" i="1" s="1"/>
  <c r="AY639" i="1"/>
  <c r="BQ639" i="1" s="1"/>
  <c r="AY636" i="1"/>
  <c r="AU651" i="1"/>
  <c r="AX651" i="1"/>
  <c r="AY646" i="1"/>
  <c r="BQ646" i="1" s="1"/>
  <c r="AZ643" i="1"/>
  <c r="AZ637" i="1"/>
  <c r="AL631" i="1"/>
  <c r="AL632" i="1" s="1"/>
  <c r="AT631" i="1"/>
  <c r="AT632" i="1" s="1"/>
  <c r="L636" i="1"/>
  <c r="L651" i="1" s="1"/>
  <c r="AV651" i="1"/>
  <c r="U631" i="1"/>
  <c r="U632" i="1" s="1"/>
  <c r="P636" i="1"/>
  <c r="T636" i="1"/>
  <c r="AY649" i="1"/>
  <c r="BQ649" i="1" s="1"/>
  <c r="AZ644" i="1"/>
  <c r="AZ639" i="1"/>
  <c r="P631" i="1"/>
  <c r="P632" i="1" s="1"/>
  <c r="AY647" i="1"/>
  <c r="BQ647" i="1" s="1"/>
  <c r="N23" i="5"/>
  <c r="N26" i="5" s="1"/>
  <c r="M23" i="5"/>
  <c r="H651" i="1"/>
  <c r="AW651" i="1"/>
  <c r="AZ648" i="1"/>
  <c r="AZ638" i="1"/>
  <c r="AI631" i="1"/>
  <c r="AI632" i="1" s="1"/>
  <c r="AM631" i="1"/>
  <c r="AM632" i="1" s="1"/>
  <c r="D9" i="5"/>
  <c r="D11" i="5" s="1"/>
  <c r="I9" i="5"/>
  <c r="I11" i="5" s="1"/>
  <c r="K9" i="5"/>
  <c r="G9" i="5"/>
  <c r="O9" i="5"/>
  <c r="O11" i="5" s="1"/>
  <c r="O2" i="5"/>
  <c r="O4" i="5" s="1"/>
  <c r="M24" i="5"/>
  <c r="L2" i="5"/>
  <c r="L4" i="5" s="1"/>
  <c r="F25" i="5"/>
  <c r="I2" i="5"/>
  <c r="I4" i="5" s="1"/>
  <c r="J23" i="5"/>
  <c r="J24" i="5" s="1"/>
  <c r="I26" i="5"/>
  <c r="M2" i="5"/>
  <c r="M3" i="5" s="1"/>
  <c r="K2" i="5"/>
  <c r="K5" i="5" s="1"/>
  <c r="D23" i="5"/>
  <c r="E2" i="5"/>
  <c r="E5" i="5" s="1"/>
  <c r="N2" i="5"/>
  <c r="N4" i="5" s="1"/>
  <c r="M16" i="5"/>
  <c r="G16" i="5"/>
  <c r="N16" i="5"/>
  <c r="E16" i="5"/>
  <c r="H16" i="5"/>
  <c r="L16" i="5"/>
  <c r="J16" i="5"/>
  <c r="I16" i="5"/>
  <c r="D16" i="5"/>
  <c r="F16" i="5"/>
  <c r="K16" i="5"/>
  <c r="O16" i="5"/>
  <c r="O18" i="5" s="1"/>
  <c r="F4" i="5"/>
  <c r="I25" i="5"/>
  <c r="H24" i="5"/>
  <c r="M9" i="5"/>
  <c r="L9" i="5"/>
  <c r="C20" i="5"/>
  <c r="K23" i="5"/>
  <c r="H23" i="5"/>
  <c r="M5" i="5"/>
  <c r="N25" i="5"/>
  <c r="J26" i="5"/>
  <c r="AQ651" i="1"/>
  <c r="N3" i="5"/>
  <c r="O24" i="5"/>
  <c r="N24" i="5"/>
  <c r="G25" i="5"/>
  <c r="E9" i="5"/>
  <c r="J9" i="5"/>
  <c r="O3" i="5"/>
  <c r="G24" i="5"/>
  <c r="G2" i="5"/>
  <c r="D2" i="5"/>
  <c r="F9" i="5"/>
  <c r="H9" i="5"/>
  <c r="G26" i="5"/>
  <c r="M4" i="5"/>
  <c r="J2" i="5"/>
  <c r="H2" i="5"/>
  <c r="N9" i="5"/>
  <c r="AJ651" i="1"/>
  <c r="AK651" i="1"/>
  <c r="AM651" i="1"/>
  <c r="BC636" i="1"/>
  <c r="BP651" i="1" l="1"/>
  <c r="BO651" i="1"/>
  <c r="BP742" i="1"/>
  <c r="BO742" i="1"/>
  <c r="BK657" i="1"/>
  <c r="BJ742" i="1"/>
  <c r="BK742" i="1" s="1"/>
  <c r="BN657" i="1"/>
  <c r="BM742" i="1"/>
  <c r="BN742" i="1" s="1"/>
  <c r="BM651" i="1"/>
  <c r="BN636" i="1"/>
  <c r="BJ651" i="1"/>
  <c r="N666" i="1"/>
  <c r="N671" i="1"/>
  <c r="BQ650" i="1"/>
  <c r="N706" i="1"/>
  <c r="V719" i="1"/>
  <c r="V731" i="1"/>
  <c r="V681" i="1"/>
  <c r="N738" i="1"/>
  <c r="N728" i="1"/>
  <c r="V705" i="1"/>
  <c r="N696" i="1"/>
  <c r="N689" i="1"/>
  <c r="V670" i="1"/>
  <c r="N673" i="1"/>
  <c r="N736" i="1"/>
  <c r="N720" i="1"/>
  <c r="N672" i="1"/>
  <c r="N715" i="1"/>
  <c r="V726" i="1"/>
  <c r="V669" i="1"/>
  <c r="V722" i="1"/>
  <c r="N698" i="1"/>
  <c r="N721" i="1"/>
  <c r="V709" i="1"/>
  <c r="N665" i="1"/>
  <c r="N711" i="1"/>
  <c r="N731" i="1"/>
  <c r="N717" i="1"/>
  <c r="V662" i="1"/>
  <c r="N730" i="1"/>
  <c r="N678" i="1"/>
  <c r="N741" i="1"/>
  <c r="V736" i="1"/>
  <c r="V737" i="1"/>
  <c r="N657" i="1"/>
  <c r="N739" i="1"/>
  <c r="V671" i="1"/>
  <c r="N694" i="1"/>
  <c r="V727" i="1"/>
  <c r="N714" i="1"/>
  <c r="V729" i="1"/>
  <c r="N716" i="1"/>
  <c r="V682" i="1"/>
  <c r="N659" i="1"/>
  <c r="N700" i="1"/>
  <c r="N686" i="1"/>
  <c r="V683" i="1"/>
  <c r="N691" i="1"/>
  <c r="V694" i="1"/>
  <c r="N692" i="1"/>
  <c r="N693" i="1"/>
  <c r="V697" i="1"/>
  <c r="N661" i="1"/>
  <c r="V725" i="1"/>
  <c r="V701" i="1"/>
  <c r="V687" i="1"/>
  <c r="N660" i="1"/>
  <c r="N729" i="1"/>
  <c r="N687" i="1"/>
  <c r="V711" i="1"/>
  <c r="V659" i="1"/>
  <c r="V723" i="1"/>
  <c r="V696" i="1"/>
  <c r="V672" i="1"/>
  <c r="V732" i="1"/>
  <c r="V716" i="1"/>
  <c r="V703" i="1"/>
  <c r="V720" i="1"/>
  <c r="V707" i="1"/>
  <c r="V673" i="1"/>
  <c r="V667" i="1"/>
  <c r="N737" i="1"/>
  <c r="N701" i="1"/>
  <c r="V668" i="1"/>
  <c r="V728" i="1"/>
  <c r="V658" i="1"/>
  <c r="V739" i="1"/>
  <c r="N667" i="1"/>
  <c r="N732" i="1"/>
  <c r="V692" i="1"/>
  <c r="N702" i="1"/>
  <c r="V704" i="1"/>
  <c r="N735" i="1"/>
  <c r="N734" i="1"/>
  <c r="V700" i="1"/>
  <c r="V676" i="1"/>
  <c r="N699" i="1"/>
  <c r="V679" i="1"/>
  <c r="V666" i="1"/>
  <c r="N725" i="1"/>
  <c r="N688" i="1"/>
  <c r="V713" i="1"/>
  <c r="V724" i="1"/>
  <c r="V678" i="1"/>
  <c r="N684" i="1"/>
  <c r="V674" i="1"/>
  <c r="V712" i="1"/>
  <c r="N685" i="1"/>
  <c r="N682" i="1"/>
  <c r="V660" i="1"/>
  <c r="V714" i="1"/>
  <c r="N677" i="1"/>
  <c r="V735" i="1"/>
  <c r="V686" i="1"/>
  <c r="N675" i="1"/>
  <c r="V665" i="1"/>
  <c r="N712" i="1"/>
  <c r="N690" i="1"/>
  <c r="N719" i="1"/>
  <c r="BC742" i="1"/>
  <c r="V693" i="1"/>
  <c r="V699" i="1"/>
  <c r="V695" i="1"/>
  <c r="V706" i="1"/>
  <c r="V698" i="1"/>
  <c r="V691" i="1"/>
  <c r="N670" i="1"/>
  <c r="V663" i="1"/>
  <c r="V657" i="1"/>
  <c r="N723" i="1"/>
  <c r="N679" i="1"/>
  <c r="V738" i="1"/>
  <c r="N718" i="1"/>
  <c r="V690" i="1"/>
  <c r="V734" i="1"/>
  <c r="V702" i="1"/>
  <c r="N658" i="1"/>
  <c r="N727" i="1"/>
  <c r="V741" i="1"/>
  <c r="V680" i="1"/>
  <c r="V688" i="1"/>
  <c r="V664" i="1"/>
  <c r="N676" i="1"/>
  <c r="V661" i="1"/>
  <c r="N726" i="1"/>
  <c r="N713" i="1"/>
  <c r="N704" i="1"/>
  <c r="N664" i="1"/>
  <c r="V717" i="1"/>
  <c r="N663" i="1"/>
  <c r="V710" i="1"/>
  <c r="N708" i="1"/>
  <c r="N695" i="1"/>
  <c r="N707" i="1"/>
  <c r="V740" i="1"/>
  <c r="V721" i="1"/>
  <c r="N705" i="1"/>
  <c r="V675" i="1"/>
  <c r="N733" i="1"/>
  <c r="V718" i="1"/>
  <c r="V685" i="1"/>
  <c r="N740" i="1"/>
  <c r="V733" i="1"/>
  <c r="N697" i="1"/>
  <c r="N710" i="1"/>
  <c r="V684" i="1"/>
  <c r="N724" i="1"/>
  <c r="N703" i="1"/>
  <c r="N669" i="1"/>
  <c r="V715" i="1"/>
  <c r="V708" i="1"/>
  <c r="N681" i="1"/>
  <c r="V677" i="1"/>
  <c r="N683" i="1"/>
  <c r="N674" i="1"/>
  <c r="V730" i="1"/>
  <c r="N680" i="1"/>
  <c r="N709" i="1"/>
  <c r="N722" i="1"/>
  <c r="V689" i="1"/>
  <c r="N662" i="1"/>
  <c r="N668" i="1"/>
  <c r="BD742" i="1"/>
  <c r="BQ643" i="1"/>
  <c r="BQ637" i="1"/>
  <c r="BH631" i="1"/>
  <c r="BK631" i="1" s="1"/>
  <c r="BQ636" i="1"/>
  <c r="I651" i="1"/>
  <c r="T651" i="1"/>
  <c r="BA651" i="1"/>
  <c r="Q651" i="1"/>
  <c r="U651" i="1"/>
  <c r="R651" i="1"/>
  <c r="AZ651" i="1"/>
  <c r="AY651" i="1"/>
  <c r="BD651" i="1"/>
  <c r="N636" i="1"/>
  <c r="BC651" i="1"/>
  <c r="N649" i="1"/>
  <c r="P651" i="1"/>
  <c r="V650" i="1"/>
  <c r="V648" i="1"/>
  <c r="V649" i="1"/>
  <c r="M25" i="5"/>
  <c r="M26" i="5"/>
  <c r="AB637" i="1"/>
  <c r="K4" i="5"/>
  <c r="N650" i="1"/>
  <c r="V641" i="1"/>
  <c r="N648" i="1"/>
  <c r="V643" i="1"/>
  <c r="E10" i="5"/>
  <c r="N643" i="1"/>
  <c r="G10" i="5"/>
  <c r="G11" i="5"/>
  <c r="L24" i="5"/>
  <c r="L26" i="5" s="1"/>
  <c r="K24" i="5"/>
  <c r="J25" i="5"/>
  <c r="I10" i="5"/>
  <c r="I12" i="5" s="1"/>
  <c r="G12" i="5"/>
  <c r="N5" i="5"/>
  <c r="H10" i="5"/>
  <c r="E4" i="5"/>
  <c r="K11" i="5"/>
  <c r="K12" i="5"/>
  <c r="D12" i="5"/>
  <c r="D10" i="5"/>
  <c r="F10" i="5"/>
  <c r="D26" i="5"/>
  <c r="D25" i="5"/>
  <c r="F24" i="5"/>
  <c r="F26" i="5" s="1"/>
  <c r="D24" i="5"/>
  <c r="E24" i="5"/>
  <c r="AB636" i="1"/>
  <c r="H3" i="5"/>
  <c r="I3" i="5"/>
  <c r="I5" i="5" s="1"/>
  <c r="G5" i="5"/>
  <c r="G4" i="5"/>
  <c r="G3" i="5"/>
  <c r="F18" i="5"/>
  <c r="H17" i="5"/>
  <c r="G19" i="5"/>
  <c r="I17" i="5"/>
  <c r="G18" i="5"/>
  <c r="G17" i="5"/>
  <c r="V646" i="1"/>
  <c r="AB639" i="1"/>
  <c r="AB638" i="1"/>
  <c r="N642" i="1"/>
  <c r="N641" i="1"/>
  <c r="N640" i="1"/>
  <c r="K3" i="5"/>
  <c r="J5" i="5"/>
  <c r="J4" i="5"/>
  <c r="L3" i="5"/>
  <c r="L5" i="5" s="1"/>
  <c r="J3" i="5"/>
  <c r="D3" i="5"/>
  <c r="D4" i="5"/>
  <c r="E3" i="5"/>
  <c r="F3" i="5"/>
  <c r="F5" i="5" s="1"/>
  <c r="D5" i="5"/>
  <c r="M11" i="5"/>
  <c r="M12" i="5"/>
  <c r="M10" i="5"/>
  <c r="N10" i="5"/>
  <c r="O10" i="5"/>
  <c r="K18" i="5"/>
  <c r="K19" i="5"/>
  <c r="N19" i="5"/>
  <c r="N18" i="5"/>
  <c r="AB641" i="1"/>
  <c r="V638" i="1"/>
  <c r="D19" i="5"/>
  <c r="F17" i="5"/>
  <c r="F19" i="5" s="1"/>
  <c r="E17" i="5"/>
  <c r="D18" i="5"/>
  <c r="D17" i="5"/>
  <c r="N17" i="5"/>
  <c r="O17" i="5"/>
  <c r="M19" i="5"/>
  <c r="M17" i="5"/>
  <c r="M18" i="5"/>
  <c r="N646" i="1"/>
  <c r="N647" i="1"/>
  <c r="H4" i="5"/>
  <c r="H5" i="5"/>
  <c r="F12" i="5"/>
  <c r="F11" i="5"/>
  <c r="E12" i="5"/>
  <c r="E11" i="5"/>
  <c r="K26" i="5"/>
  <c r="K25" i="5"/>
  <c r="L11" i="5"/>
  <c r="E18" i="5"/>
  <c r="E19" i="5"/>
  <c r="V644" i="1"/>
  <c r="V631" i="1"/>
  <c r="V632" i="1" s="1"/>
  <c r="N11" i="5"/>
  <c r="N12" i="5"/>
  <c r="H11" i="5"/>
  <c r="H12" i="5"/>
  <c r="L10" i="5"/>
  <c r="L12" i="5" s="1"/>
  <c r="K10" i="5"/>
  <c r="J10" i="5"/>
  <c r="J12" i="5"/>
  <c r="J11" i="5"/>
  <c r="H26" i="5"/>
  <c r="H25" i="5"/>
  <c r="H19" i="5"/>
  <c r="H18" i="5"/>
  <c r="AB647" i="1"/>
  <c r="V639" i="1"/>
  <c r="AB640" i="1"/>
  <c r="N637" i="1"/>
  <c r="N644" i="1"/>
  <c r="L18" i="5"/>
  <c r="V647" i="1"/>
  <c r="V637" i="1"/>
  <c r="N645" i="1"/>
  <c r="N639" i="1"/>
  <c r="N638" i="1"/>
  <c r="J18" i="5"/>
  <c r="J19" i="5"/>
  <c r="J17" i="5"/>
  <c r="K17" i="5"/>
  <c r="L17" i="5"/>
  <c r="L19" i="5" s="1"/>
  <c r="AB648" i="1"/>
  <c r="AB650" i="1"/>
  <c r="AB642" i="1"/>
  <c r="V640" i="1"/>
  <c r="I19" i="5"/>
  <c r="I18" i="5"/>
  <c r="AB643" i="1"/>
  <c r="N631" i="1"/>
  <c r="V645" i="1"/>
  <c r="V642" i="1"/>
  <c r="V636" i="1"/>
  <c r="BN631" i="1" l="1"/>
  <c r="BB672" i="1"/>
  <c r="BB691" i="1"/>
  <c r="BQ651" i="1"/>
  <c r="BB671" i="1"/>
  <c r="BB731" i="1"/>
  <c r="BB715" i="1"/>
  <c r="BB664" i="1"/>
  <c r="N742" i="1"/>
  <c r="BB727" i="1"/>
  <c r="BB734" i="1"/>
  <c r="BB720" i="1"/>
  <c r="BB726" i="1"/>
  <c r="BB706" i="1"/>
  <c r="BB698" i="1"/>
  <c r="BB688" i="1"/>
  <c r="BB660" i="1"/>
  <c r="BB662" i="1"/>
  <c r="BB689" i="1"/>
  <c r="BB663" i="1"/>
  <c r="BB722" i="1"/>
  <c r="BB679" i="1"/>
  <c r="BB695" i="1"/>
  <c r="BB723" i="1"/>
  <c r="BB665" i="1"/>
  <c r="BB682" i="1"/>
  <c r="BB711" i="1"/>
  <c r="BB697" i="1"/>
  <c r="BB730" i="1"/>
  <c r="BB732" i="1"/>
  <c r="BB736" i="1"/>
  <c r="BB735" i="1"/>
  <c r="BB700" i="1"/>
  <c r="BB690" i="1"/>
  <c r="BB717" i="1"/>
  <c r="BB705" i="1"/>
  <c r="BB675" i="1"/>
  <c r="BB725" i="1"/>
  <c r="BB694" i="1"/>
  <c r="BB712" i="1"/>
  <c r="BB676" i="1"/>
  <c r="BB721" i="1"/>
  <c r="BB659" i="1"/>
  <c r="BB704" i="1"/>
  <c r="BB677" i="1"/>
  <c r="BB685" i="1"/>
  <c r="BB674" i="1"/>
  <c r="BB670" i="1"/>
  <c r="BB666" i="1"/>
  <c r="BB699" i="1"/>
  <c r="BB684" i="1"/>
  <c r="BB714" i="1"/>
  <c r="BB707" i="1"/>
  <c r="BB696" i="1"/>
  <c r="V742" i="1"/>
  <c r="BB673" i="1"/>
  <c r="BB713" i="1"/>
  <c r="BB739" i="1"/>
  <c r="BB716" i="1"/>
  <c r="BB733" i="1"/>
  <c r="BB718" i="1"/>
  <c r="BB702" i="1"/>
  <c r="BB724" i="1"/>
  <c r="BB681" i="1"/>
  <c r="BB729" i="1"/>
  <c r="BB668" i="1"/>
  <c r="BB658" i="1"/>
  <c r="BB708" i="1"/>
  <c r="BB669" i="1"/>
  <c r="BB709" i="1"/>
  <c r="BB728" i="1"/>
  <c r="BB687" i="1"/>
  <c r="BB661" i="1"/>
  <c r="BB683" i="1"/>
  <c r="BB703" i="1"/>
  <c r="BB678" i="1"/>
  <c r="BB737" i="1"/>
  <c r="BF680" i="1"/>
  <c r="BB680" i="1"/>
  <c r="BB701" i="1"/>
  <c r="BB710" i="1"/>
  <c r="BB719" i="1"/>
  <c r="BB657" i="1"/>
  <c r="BB667" i="1"/>
  <c r="BB686" i="1"/>
  <c r="BF662" i="1"/>
  <c r="BB648" i="1"/>
  <c r="BF659" i="1"/>
  <c r="BB641" i="1"/>
  <c r="BB644" i="1"/>
  <c r="AB645" i="1"/>
  <c r="AB644" i="1"/>
  <c r="BB645" i="1"/>
  <c r="BB643" i="1"/>
  <c r="AB646" i="1"/>
  <c r="N651" i="1"/>
  <c r="V651" i="1"/>
  <c r="BB646" i="1"/>
  <c r="BB647" i="1"/>
  <c r="AB631" i="1"/>
  <c r="AB632" i="1" s="1"/>
  <c r="BB638" i="1"/>
  <c r="BB637" i="1"/>
  <c r="BB636" i="1"/>
  <c r="BB642" i="1"/>
  <c r="AB649" i="1"/>
  <c r="BB650" i="1"/>
  <c r="BB639" i="1"/>
  <c r="BB693" i="1" l="1"/>
  <c r="BB738" i="1"/>
  <c r="BF672" i="1"/>
  <c r="BF666" i="1"/>
  <c r="BF734" i="1"/>
  <c r="BF715" i="1"/>
  <c r="BB740" i="1"/>
  <c r="BF664" i="1"/>
  <c r="BF677" i="1"/>
  <c r="BF705" i="1"/>
  <c r="BF724" i="1"/>
  <c r="BF713" i="1"/>
  <c r="BF671" i="1"/>
  <c r="BF720" i="1"/>
  <c r="BF670" i="1"/>
  <c r="BF669" i="1"/>
  <c r="BF709" i="1"/>
  <c r="BF739" i="1"/>
  <c r="BF737" i="1"/>
  <c r="BF692" i="1"/>
  <c r="BF691" i="1"/>
  <c r="BF711" i="1"/>
  <c r="BE720" i="1"/>
  <c r="BF719" i="1"/>
  <c r="BF712" i="1"/>
  <c r="BE687" i="1"/>
  <c r="BE731" i="1"/>
  <c r="BE698" i="1"/>
  <c r="BE726" i="1"/>
  <c r="BG675" i="1"/>
  <c r="BE675" i="1"/>
  <c r="BG679" i="1"/>
  <c r="BE679" i="1"/>
  <c r="BF657" i="1"/>
  <c r="BF697" i="1"/>
  <c r="BE678" i="1"/>
  <c r="BF716" i="1"/>
  <c r="BE696" i="1"/>
  <c r="BE704" i="1"/>
  <c r="BE701" i="1"/>
  <c r="BG682" i="1"/>
  <c r="BE682" i="1"/>
  <c r="BE694" i="1"/>
  <c r="BG686" i="1"/>
  <c r="BE686" i="1"/>
  <c r="BF681" i="1"/>
  <c r="BG658" i="1"/>
  <c r="BE658" i="1"/>
  <c r="BF723" i="1"/>
  <c r="BE712" i="1"/>
  <c r="BF686" i="1"/>
  <c r="BF701" i="1"/>
  <c r="BF658" i="1"/>
  <c r="BE717" i="1"/>
  <c r="BE736" i="1"/>
  <c r="BF682" i="1"/>
  <c r="BF679" i="1"/>
  <c r="BG662" i="1"/>
  <c r="BE662" i="1"/>
  <c r="BF706" i="1"/>
  <c r="BG672" i="1"/>
  <c r="BE672" i="1"/>
  <c r="BE727" i="1"/>
  <c r="BG663" i="1"/>
  <c r="BE663" i="1"/>
  <c r="BE721" i="1"/>
  <c r="BE688" i="1"/>
  <c r="BG683" i="1"/>
  <c r="BE683" i="1"/>
  <c r="BF728" i="1"/>
  <c r="BF732" i="1"/>
  <c r="BE702" i="1"/>
  <c r="BE703" i="1"/>
  <c r="BE739" i="1"/>
  <c r="BF674" i="1"/>
  <c r="BG659" i="1"/>
  <c r="BE659" i="1"/>
  <c r="BF694" i="1"/>
  <c r="BF727" i="1"/>
  <c r="BE691" i="1"/>
  <c r="BF693" i="1"/>
  <c r="BG713" i="1"/>
  <c r="BE713" i="1"/>
  <c r="BE722" i="1"/>
  <c r="BF704" i="1"/>
  <c r="BF703" i="1"/>
  <c r="BF684" i="1"/>
  <c r="BF696" i="1"/>
  <c r="BF690" i="1"/>
  <c r="BF707" i="1"/>
  <c r="BE728" i="1"/>
  <c r="BF668" i="1"/>
  <c r="BF714" i="1"/>
  <c r="BG732" i="1"/>
  <c r="BE732" i="1"/>
  <c r="BF665" i="1"/>
  <c r="BF722" i="1"/>
  <c r="BF660" i="1"/>
  <c r="BF726" i="1"/>
  <c r="BG671" i="1"/>
  <c r="BE671" i="1"/>
  <c r="BG670" i="1"/>
  <c r="BE670" i="1"/>
  <c r="BF687" i="1"/>
  <c r="BF725" i="1"/>
  <c r="BE699" i="1"/>
  <c r="BE730" i="1"/>
  <c r="BF733" i="1"/>
  <c r="BE718" i="1"/>
  <c r="BF736" i="1"/>
  <c r="BE697" i="1"/>
  <c r="BF667" i="1"/>
  <c r="BF700" i="1"/>
  <c r="BF702" i="1"/>
  <c r="BE684" i="1"/>
  <c r="BF683" i="1"/>
  <c r="BF718" i="1"/>
  <c r="BG685" i="1"/>
  <c r="BE685" i="1"/>
  <c r="BF721" i="1"/>
  <c r="BE690" i="1"/>
  <c r="BE673" i="1"/>
  <c r="BG668" i="1"/>
  <c r="BE668" i="1"/>
  <c r="BE708" i="1"/>
  <c r="BG710" i="1"/>
  <c r="BE710" i="1"/>
  <c r="BF661" i="1"/>
  <c r="BE724" i="1"/>
  <c r="BF717" i="1"/>
  <c r="BE729" i="1"/>
  <c r="BF673" i="1"/>
  <c r="BG719" i="1"/>
  <c r="BE719" i="1"/>
  <c r="BG737" i="1"/>
  <c r="BE737" i="1"/>
  <c r="BF729" i="1"/>
  <c r="BB692" i="1"/>
  <c r="BF675" i="1"/>
  <c r="BE723" i="1"/>
  <c r="BF663" i="1"/>
  <c r="BF688" i="1"/>
  <c r="BG666" i="1"/>
  <c r="BE666" i="1"/>
  <c r="BE709" i="1"/>
  <c r="BG695" i="1"/>
  <c r="BE695" i="1"/>
  <c r="BG660" i="1"/>
  <c r="BE660" i="1"/>
  <c r="BG665" i="1"/>
  <c r="BE665" i="1"/>
  <c r="BG674" i="1"/>
  <c r="BE674" i="1"/>
  <c r="BE716" i="1"/>
  <c r="BE706" i="1"/>
  <c r="BE714" i="1"/>
  <c r="BF689" i="1"/>
  <c r="BE707" i="1"/>
  <c r="BE735" i="1"/>
  <c r="BB741" i="1"/>
  <c r="BG661" i="1"/>
  <c r="BE661" i="1"/>
  <c r="BE733" i="1"/>
  <c r="BF699" i="1"/>
  <c r="BE677" i="1"/>
  <c r="BF676" i="1"/>
  <c r="BE700" i="1"/>
  <c r="BG669" i="1"/>
  <c r="BE669" i="1"/>
  <c r="BE725" i="1"/>
  <c r="BG714" i="1"/>
  <c r="BE715" i="1"/>
  <c r="BG734" i="1"/>
  <c r="BE734" i="1"/>
  <c r="BF731" i="1"/>
  <c r="BG664" i="1"/>
  <c r="BE664" i="1"/>
  <c r="BG680" i="1"/>
  <c r="BE680" i="1"/>
  <c r="BE657" i="1"/>
  <c r="BF685" i="1"/>
  <c r="BF678" i="1"/>
  <c r="BG676" i="1"/>
  <c r="BE676" i="1"/>
  <c r="BF735" i="1"/>
  <c r="BE667" i="1"/>
  <c r="BF730" i="1"/>
  <c r="BF710" i="1"/>
  <c r="BF708" i="1"/>
  <c r="BG681" i="1"/>
  <c r="BE681" i="1"/>
  <c r="BE705" i="1"/>
  <c r="BE711" i="1"/>
  <c r="BF695" i="1"/>
  <c r="BE689" i="1"/>
  <c r="BF698" i="1"/>
  <c r="BG691" i="1"/>
  <c r="BG684" i="1"/>
  <c r="BG730" i="1"/>
  <c r="BG697" i="1"/>
  <c r="BG657" i="1"/>
  <c r="BG712" i="1"/>
  <c r="BG667" i="1"/>
  <c r="BB640" i="1"/>
  <c r="BF648" i="1"/>
  <c r="BF643" i="1"/>
  <c r="BE648" i="1"/>
  <c r="AB651" i="1"/>
  <c r="BE643" i="1"/>
  <c r="BF644" i="1"/>
  <c r="BF641" i="1"/>
  <c r="BE637" i="1"/>
  <c r="BE636" i="1"/>
  <c r="BF645" i="1"/>
  <c r="BE645" i="1"/>
  <c r="BE638" i="1"/>
  <c r="BE647" i="1"/>
  <c r="BF636" i="1"/>
  <c r="BE646" i="1"/>
  <c r="BE639" i="1"/>
  <c r="BF647" i="1"/>
  <c r="BF637" i="1"/>
  <c r="BF638" i="1"/>
  <c r="BE650" i="1"/>
  <c r="BF650" i="1"/>
  <c r="BB649" i="1"/>
  <c r="BF640" i="1"/>
  <c r="BF646" i="1"/>
  <c r="BB631" i="1"/>
  <c r="BE644" i="1"/>
  <c r="BE641" i="1"/>
  <c r="BF642" i="1"/>
  <c r="BE642" i="1"/>
  <c r="BF639" i="1"/>
  <c r="BG705" i="1" l="1"/>
  <c r="BG677" i="1"/>
  <c r="BF738" i="1"/>
  <c r="BE693" i="1"/>
  <c r="BG693" i="1"/>
  <c r="BE738" i="1"/>
  <c r="BG678" i="1"/>
  <c r="BG703" i="1"/>
  <c r="BG716" i="1"/>
  <c r="BG720" i="1"/>
  <c r="BG723" i="1"/>
  <c r="BG702" i="1"/>
  <c r="BG735" i="1"/>
  <c r="BG689" i="1"/>
  <c r="BG715" i="1"/>
  <c r="BG709" i="1"/>
  <c r="BG707" i="1"/>
  <c r="BG700" i="1"/>
  <c r="BG687" i="1"/>
  <c r="BG728" i="1"/>
  <c r="BG722" i="1"/>
  <c r="BE740" i="1"/>
  <c r="BG718" i="1"/>
  <c r="BG701" i="1"/>
  <c r="BG724" i="1"/>
  <c r="BG727" i="1"/>
  <c r="BG698" i="1"/>
  <c r="BG706" i="1"/>
  <c r="BG739" i="1"/>
  <c r="BG704" i="1"/>
  <c r="BG725" i="1"/>
  <c r="BG690" i="1"/>
  <c r="BG688" i="1"/>
  <c r="BG736" i="1"/>
  <c r="BG694" i="1"/>
  <c r="BG731" i="1"/>
  <c r="BG699" i="1"/>
  <c r="BG696" i="1"/>
  <c r="BG711" i="1"/>
  <c r="BG721" i="1"/>
  <c r="BG717" i="1"/>
  <c r="BG729" i="1"/>
  <c r="BG708" i="1"/>
  <c r="BF740" i="1"/>
  <c r="BB742" i="1"/>
  <c r="BE692" i="1"/>
  <c r="BG726" i="1"/>
  <c r="BG692" i="1"/>
  <c r="BE741" i="1"/>
  <c r="BF741" i="1"/>
  <c r="BG733" i="1"/>
  <c r="BG673" i="1"/>
  <c r="BG636" i="1"/>
  <c r="BG651" i="1" s="1"/>
  <c r="BE640" i="1"/>
  <c r="BB651" i="1"/>
  <c r="BF631" i="1"/>
  <c r="BG741" i="1"/>
  <c r="BE649" i="1"/>
  <c r="BF649" i="1"/>
  <c r="BF651" i="1" s="1"/>
  <c r="BE631" i="1"/>
  <c r="BG738" i="1" l="1"/>
  <c r="BG631" i="1"/>
  <c r="BF742" i="1"/>
  <c r="BG740" i="1"/>
  <c r="BE742" i="1"/>
  <c r="BE651" i="1"/>
  <c r="BG742" i="1" l="1"/>
</calcChain>
</file>

<file path=xl/sharedStrings.xml><?xml version="1.0" encoding="utf-8"?>
<sst xmlns="http://schemas.openxmlformats.org/spreadsheetml/2006/main" count="2823" uniqueCount="1467">
  <si>
    <t>Tiền nhận sau khi bù trừ
(đồng)</t>
  </si>
  <si>
    <t>Trừ 
năm 
trước</t>
  </si>
  <si>
    <t>Tổng cộng (đồng)</t>
  </si>
  <si>
    <t>Kh«ng söa 
dßng trªn</t>
  </si>
  <si>
    <t>đồng./.</t>
  </si>
  <si>
    <t>TDH11</t>
  </si>
  <si>
    <t>Kỳ II</t>
  </si>
  <si>
    <t>Số trừ</t>
  </si>
  <si>
    <t>HSC09</t>
  </si>
  <si>
    <t>NGS15</t>
  </si>
  <si>
    <t>CVS11</t>
  </si>
  <si>
    <t>QS010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</si>
  <si>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</si>
  <si>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</si>
  <si>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</si>
  <si>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</si>
  <si>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</si>
  <si>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</si>
  <si>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</si>
  <si>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</si>
  <si>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</si>
  <si>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</si>
  <si>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</si>
  <si>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</si>
  <si>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</si>
  <si>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</si>
  <si>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</si>
  <si>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</si>
  <si>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</si>
  <si>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</si>
  <si>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</si>
  <si>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</si>
  <si>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</si>
  <si>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</si>
  <si>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</si>
  <si>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</si>
  <si>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</si>
  <si>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</si>
  <si>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</si>
  <si>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CTU15</t>
  </si>
  <si>
    <t>CTU13</t>
  </si>
  <si>
    <t>HTN09</t>
  </si>
  <si>
    <t>HTN10</t>
  </si>
  <si>
    <t>HTN02</t>
  </si>
  <si>
    <t>HTN08</t>
  </si>
  <si>
    <t>HTN01</t>
  </si>
  <si>
    <t>DTC09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</si>
  <si>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</si>
  <si>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</si>
  <si>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</si>
  <si>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</si>
  <si>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</si>
  <si>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</si>
  <si>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</si>
  <si>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</si>
  <si>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</si>
  <si>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</si>
  <si>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</si>
  <si>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</si>
  <si>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</si>
  <si>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</si>
  <si>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</si>
  <si>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</si>
  <si>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</si>
  <si>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</si>
  <si>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</si>
  <si>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</si>
  <si>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</si>
  <si>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SLY05</t>
  </si>
  <si>
    <t>TVA07</t>
  </si>
  <si>
    <t>TVA08</t>
  </si>
  <si>
    <t>TVA10</t>
  </si>
  <si>
    <t>TVA05</t>
  </si>
  <si>
    <t>TVA06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</si>
  <si>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</si>
  <si>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</si>
  <si>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</si>
  <si>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</si>
  <si>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</si>
  <si>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</si>
  <si>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</si>
  <si>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</si>
  <si>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</si>
  <si>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</si>
  <si>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</si>
  <si>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</si>
  <si>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</si>
  <si>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</si>
  <si>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</si>
  <si>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</si>
  <si>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</si>
  <si>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</si>
  <si>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</si>
  <si>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</si>
  <si>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</si>
  <si>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</si>
  <si>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</si>
  <si>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</si>
  <si>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HSD06</t>
  </si>
  <si>
    <t>HSD04</t>
  </si>
  <si>
    <t>SLD05</t>
  </si>
  <si>
    <t>SLD07</t>
  </si>
  <si>
    <t>KHD10</t>
  </si>
  <si>
    <t>KHD03</t>
  </si>
  <si>
    <t>KHD05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</si>
  <si>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</si>
  <si>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</si>
  <si>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</si>
  <si>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</si>
  <si>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</si>
  <si>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</si>
  <si>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</si>
  <si>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</si>
  <si>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</si>
  <si>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QHD05</t>
  </si>
  <si>
    <t>QHD03</t>
  </si>
  <si>
    <t>QHD09</t>
  </si>
  <si>
    <t>QDD01</t>
  </si>
  <si>
    <t>QDD07</t>
  </si>
  <si>
    <t>QDD06</t>
  </si>
  <si>
    <t>QDD05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</si>
  <si>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</si>
  <si>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</si>
  <si>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</si>
  <si>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</si>
  <si>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</si>
  <si>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</si>
  <si>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</si>
  <si>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</si>
  <si>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</si>
  <si>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</si>
  <si>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</si>
  <si>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</si>
  <si>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</si>
  <si>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</si>
  <si>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</si>
  <si>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</si>
  <si>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</si>
  <si>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</si>
  <si>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</si>
  <si>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</si>
  <si>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</si>
  <si>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</si>
  <si>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</si>
  <si>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</si>
  <si>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</si>
  <si>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TDH01</t>
  </si>
  <si>
    <t>TDH02</t>
  </si>
  <si>
    <t>TDH09</t>
  </si>
  <si>
    <t>TDH04</t>
  </si>
  <si>
    <t>TDH05</t>
  </si>
  <si>
    <t>DIE08</t>
  </si>
  <si>
    <t>DIE13</t>
  </si>
  <si>
    <t>DIE15</t>
  </si>
  <si>
    <t>KLS12</t>
  </si>
  <si>
    <t>KLS07</t>
  </si>
  <si>
    <t>KLS11</t>
  </si>
  <si>
    <t>MNN07</t>
  </si>
  <si>
    <t>MNN11</t>
  </si>
  <si>
    <t>DLU08</t>
  </si>
  <si>
    <t>DLU15</t>
  </si>
  <si>
    <t>DLU11</t>
  </si>
  <si>
    <t>DLU16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</si>
  <si>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</si>
  <si>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</si>
  <si>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</si>
  <si>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</si>
  <si>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</si>
  <si>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</si>
  <si>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</si>
  <si>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</si>
  <si>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</si>
  <si>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</si>
  <si>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KT009</t>
  </si>
  <si>
    <t>KT007</t>
  </si>
  <si>
    <t>KT001</t>
  </si>
  <si>
    <t>KT013</t>
  </si>
  <si>
    <t>KT008</t>
  </si>
  <si>
    <t>KT005</t>
  </si>
  <si>
    <t>KT006</t>
  </si>
  <si>
    <t>KT015</t>
  </si>
  <si>
    <t>KT017</t>
  </si>
  <si>
    <t>KT018</t>
  </si>
  <si>
    <t>KTM04</t>
  </si>
  <si>
    <t>KTM09</t>
  </si>
  <si>
    <t>KTM08</t>
  </si>
  <si>
    <t>KTM07</t>
  </si>
  <si>
    <t>KTM06</t>
  </si>
  <si>
    <t>KTM11</t>
  </si>
  <si>
    <t>KTM01</t>
  </si>
  <si>
    <t>KTM10</t>
  </si>
  <si>
    <t>KTM02</t>
  </si>
  <si>
    <t>KTM14</t>
  </si>
  <si>
    <t>KTM16</t>
  </si>
  <si>
    <t>PTN01</t>
  </si>
  <si>
    <t>PTN18</t>
  </si>
  <si>
    <t>PTN07</t>
  </si>
  <si>
    <t>PTN06</t>
  </si>
  <si>
    <t>PTN20</t>
  </si>
  <si>
    <t>PTN19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</si>
  <si>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</si>
  <si>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</si>
  <si>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</si>
  <si>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</si>
  <si>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</si>
  <si>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</si>
  <si>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</si>
  <si>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</si>
  <si>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</si>
  <si>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KNN03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</si>
  <si>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</si>
  <si>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</si>
  <si>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</si>
  <si>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</si>
  <si>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</si>
  <si>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</si>
  <si>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</si>
  <si>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</si>
  <si>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</si>
  <si>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</si>
  <si>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</si>
  <si>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</si>
  <si>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</si>
  <si>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</si>
  <si>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KTL19</t>
  </si>
  <si>
    <t>KTL22</t>
  </si>
  <si>
    <t>KTL21</t>
  </si>
  <si>
    <t>KTL16</t>
  </si>
  <si>
    <t>KTL23</t>
  </si>
  <si>
    <t>KTL24</t>
  </si>
  <si>
    <t>KDT07</t>
  </si>
  <si>
    <t>KDT08</t>
  </si>
  <si>
    <t>KDT05</t>
  </si>
  <si>
    <t>KDT06</t>
  </si>
  <si>
    <t>KDT09</t>
  </si>
  <si>
    <t>KDT03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</si>
  <si>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</si>
  <si>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</si>
  <si>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</si>
  <si>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</si>
  <si>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</si>
  <si>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</si>
  <si>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</si>
  <si>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</si>
  <si>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</si>
  <si>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</si>
  <si>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</si>
  <si>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</si>
  <si>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</si>
  <si>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</si>
  <si>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</si>
  <si>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TTH05</t>
  </si>
  <si>
    <t>TTH06</t>
  </si>
  <si>
    <t>TTH04</t>
  </si>
  <si>
    <t>TTH02</t>
  </si>
  <si>
    <t>PHL01</t>
  </si>
  <si>
    <t>PHL09</t>
  </si>
  <si>
    <t>PHL03</t>
  </si>
  <si>
    <t>PHL05</t>
  </si>
  <si>
    <t>PHL06</t>
  </si>
  <si>
    <t>PHL02</t>
  </si>
  <si>
    <t>PHL11</t>
  </si>
  <si>
    <t>XHH05</t>
  </si>
  <si>
    <t>XHH03</t>
  </si>
  <si>
    <t>XHH01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</si>
  <si>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</si>
  <si>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</si>
  <si>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</si>
  <si>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</si>
  <si>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</si>
  <si>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</si>
  <si>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</si>
  <si>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</si>
  <si>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</si>
  <si>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</si>
  <si>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</si>
  <si>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</si>
  <si>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</si>
  <si>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</si>
  <si>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</si>
  <si>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</si>
  <si>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</si>
  <si>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</si>
  <si>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</si>
  <si>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</si>
  <si>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</si>
  <si>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</si>
  <si>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</si>
  <si>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</si>
  <si>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</si>
  <si>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</si>
  <si>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</si>
  <si>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</si>
  <si>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</si>
  <si>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</si>
  <si>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</si>
  <si>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</si>
  <si>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</si>
  <si>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</si>
  <si>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</si>
  <si>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</si>
  <si>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</si>
  <si>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</si>
  <si>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</si>
  <si>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</si>
  <si>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</si>
  <si>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</si>
  <si>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</si>
  <si>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</si>
  <si>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</si>
  <si>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</si>
  <si>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</si>
  <si>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</si>
  <si>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</si>
  <si>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</si>
  <si>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</si>
  <si>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</si>
  <si>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</si>
  <si>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</si>
  <si>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</si>
  <si>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</si>
  <si>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</si>
  <si>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</si>
  <si>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COD03</t>
  </si>
  <si>
    <t>COD06</t>
  </si>
  <si>
    <t>COD05</t>
  </si>
  <si>
    <t>COD01</t>
  </si>
  <si>
    <t>COD08</t>
  </si>
  <si>
    <t>COD07</t>
  </si>
  <si>
    <t>COD09</t>
  </si>
  <si>
    <t>NCH06</t>
  </si>
  <si>
    <t>NCH02</t>
  </si>
  <si>
    <t>NCH10</t>
  </si>
  <si>
    <t>NCH01</t>
  </si>
  <si>
    <t>NCH09</t>
  </si>
  <si>
    <t>NCH07</t>
  </si>
  <si>
    <t>NGS07</t>
  </si>
  <si>
    <t>NGS12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</si>
  <si>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</si>
  <si>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</si>
  <si>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</si>
  <si>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</si>
  <si>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</si>
  <si>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</si>
  <si>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</si>
  <si>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</si>
  <si>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</si>
  <si>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</si>
  <si>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GTC13</t>
  </si>
  <si>
    <t>GTC03</t>
  </si>
  <si>
    <t>GTC11</t>
  </si>
  <si>
    <t>GTC01</t>
  </si>
  <si>
    <t>VTN07</t>
  </si>
  <si>
    <t>VTN17</t>
  </si>
  <si>
    <t>VTN13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</si>
  <si>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</si>
  <si>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</si>
  <si>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</si>
  <si>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</si>
  <si>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</si>
  <si>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</si>
  <si>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</si>
  <si>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</si>
  <si>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</si>
  <si>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</si>
  <si>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</si>
  <si>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</si>
  <si>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</si>
  <si>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BTY02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</si>
  <si>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</si>
  <si>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</si>
  <si>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</si>
  <si>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</si>
  <si>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</si>
  <si>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</si>
  <si>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</si>
  <si>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</si>
  <si>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</si>
  <si>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</si>
  <si>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</si>
  <si>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</si>
  <si>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</si>
  <si>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</si>
  <si>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</si>
  <si>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</si>
  <si>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</si>
  <si>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</si>
  <si>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</si>
  <si>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</si>
  <si>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</si>
  <si>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</si>
  <si>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</si>
  <si>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</si>
  <si>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</si>
  <si>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</si>
  <si>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</si>
  <si>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</si>
  <si>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</si>
  <si>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</si>
  <si>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</si>
  <si>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MTI14</t>
  </si>
  <si>
    <t>MTI15</t>
  </si>
  <si>
    <t>MTI08</t>
  </si>
  <si>
    <t>MTI07</t>
  </si>
  <si>
    <t>TOT07</t>
  </si>
  <si>
    <t>TOT03</t>
  </si>
  <si>
    <t>TOT05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</si>
  <si>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</si>
  <si>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</si>
  <si>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</si>
  <si>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</si>
  <si>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</si>
  <si>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</si>
  <si>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</si>
  <si>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</si>
  <si>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</si>
  <si>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</si>
  <si>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BKT20</t>
  </si>
  <si>
    <t>BKT19</t>
  </si>
  <si>
    <t>BKT12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</si>
  <si>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</si>
  <si>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</si>
  <si>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</si>
  <si>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</si>
  <si>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</si>
  <si>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</si>
  <si>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</si>
  <si>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</si>
  <si>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</si>
  <si>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KEQ02</t>
  </si>
  <si>
    <t>TCH06</t>
  </si>
  <si>
    <t>TCH09</t>
  </si>
  <si>
    <t>TCH13</t>
  </si>
  <si>
    <t>TCH14</t>
  </si>
  <si>
    <t>TCH15</t>
  </si>
  <si>
    <t>TCH12</t>
  </si>
  <si>
    <t>TCH05</t>
  </si>
  <si>
    <t>TCH08</t>
  </si>
  <si>
    <t>TCH07</t>
  </si>
  <si>
    <t>MKT05</t>
  </si>
  <si>
    <t>MKT12</t>
  </si>
  <si>
    <t>MKT06</t>
  </si>
  <si>
    <t>MKT13</t>
  </si>
  <si>
    <t>MKT17</t>
  </si>
  <si>
    <t>MKT19</t>
  </si>
  <si>
    <t>MKT15</t>
  </si>
  <si>
    <t>MKT18</t>
  </si>
  <si>
    <t>MKT11</t>
  </si>
  <si>
    <t>MKT10</t>
  </si>
  <si>
    <t>MKT01</t>
  </si>
  <si>
    <t>MKT16</t>
  </si>
  <si>
    <t>MKT20</t>
  </si>
  <si>
    <t>QKT04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</si>
  <si>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</si>
  <si>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</si>
  <si>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</si>
  <si>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</si>
  <si>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</si>
  <si>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</si>
  <si>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</si>
  <si>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</si>
  <si>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QKT17</t>
  </si>
  <si>
    <t>QKT18</t>
  </si>
  <si>
    <t>QKT20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</si>
  <si>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</si>
  <si>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</si>
  <si>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</si>
  <si>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</si>
  <si>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</si>
  <si>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</si>
  <si>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</si>
  <si>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</si>
  <si>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</si>
  <si>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</si>
  <si>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</si>
  <si>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</si>
  <si>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</si>
  <si>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</si>
  <si>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</si>
  <si>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</si>
  <si>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</si>
  <si>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</si>
  <si>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</si>
  <si>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</si>
  <si>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</si>
  <si>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SH002</t>
  </si>
  <si>
    <t>SH001</t>
  </si>
  <si>
    <t>SH003</t>
  </si>
  <si>
    <t>SH006</t>
  </si>
  <si>
    <t>HOA21</t>
  </si>
  <si>
    <t>HOA01</t>
  </si>
  <si>
    <t>HOA12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</si>
  <si>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</si>
  <si>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</si>
  <si>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</si>
  <si>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</si>
  <si>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</si>
  <si>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</si>
  <si>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</si>
  <si>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</si>
  <si>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</si>
  <si>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</si>
  <si>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</si>
  <si>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</si>
  <si>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</si>
  <si>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</si>
  <si>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</si>
  <si>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</si>
  <si>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</si>
  <si>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</si>
  <si>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</si>
  <si>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</si>
  <si>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</si>
  <si>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</si>
  <si>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</si>
  <si>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</si>
  <si>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</si>
  <si>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STN16</t>
  </si>
  <si>
    <t>STN19</t>
  </si>
  <si>
    <t>STN18</t>
  </si>
  <si>
    <t>STN20</t>
  </si>
  <si>
    <t>CMT05</t>
  </si>
  <si>
    <t>CMT10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</si>
  <si>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</si>
  <si>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</si>
  <si>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</si>
  <si>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</si>
  <si>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</si>
  <si>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</si>
  <si>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</si>
  <si>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</si>
  <si>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</si>
  <si>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</si>
  <si>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</si>
  <si>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</si>
  <si>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</si>
  <si>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</si>
  <si>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</si>
  <si>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</si>
  <si>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</si>
  <si>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</si>
  <si>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</si>
  <si>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</si>
  <si>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</si>
  <si>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</si>
  <si>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BTS01</t>
  </si>
  <si>
    <t>DTS02</t>
  </si>
  <si>
    <t>DTS03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</si>
  <si>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</si>
  <si>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</si>
  <si>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</si>
  <si>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</si>
  <si>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</si>
  <si>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</si>
  <si>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</si>
  <si>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</si>
  <si>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</si>
  <si>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</si>
  <si>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</si>
  <si>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</si>
  <si>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</si>
  <si>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GDT22</t>
  </si>
  <si>
    <t>GDT21</t>
  </si>
  <si>
    <t>GDT23</t>
  </si>
  <si>
    <t>GDT24</t>
  </si>
  <si>
    <t>A</t>
  </si>
  <si>
    <t>STT</t>
  </si>
  <si>
    <t>Mã GV</t>
  </si>
  <si>
    <t>Họ đệm</t>
  </si>
  <si>
    <t>Tên</t>
  </si>
  <si>
    <t>Mã</t>
  </si>
  <si>
    <t>Lớp ngoài giờ 
(LOP_DH và LOP_CD)</t>
  </si>
  <si>
    <t>Lớp đặc biệt</t>
  </si>
  <si>
    <t>Dự giờ</t>
  </si>
  <si>
    <t>Bộ môn</t>
  </si>
  <si>
    <t>TỔNG CỘNG</t>
  </si>
  <si>
    <t>Truy 
thu lại</t>
  </si>
  <si>
    <t>GDT17</t>
  </si>
  <si>
    <t>Còn lĩnh</t>
  </si>
  <si>
    <t>Tổng</t>
  </si>
  <si>
    <t>Đã nhận</t>
  </si>
  <si>
    <t>Truy lại</t>
  </si>
  <si>
    <t>Khoa Nông học</t>
  </si>
  <si>
    <t>Khoa Chăn nuôi</t>
  </si>
  <si>
    <t>Khoa Cơ Điện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</si>
  <si>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</si>
  <si>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</si>
  <si>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</si>
  <si>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</si>
  <si>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</si>
  <si>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</si>
  <si>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</si>
  <si>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</si>
  <si>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Cộng</t>
  </si>
  <si>
    <t>Chênh lệch phần còn lĩnh</t>
  </si>
  <si>
    <t>CNC14</t>
  </si>
  <si>
    <t>CNK22</t>
  </si>
  <si>
    <t>DIE06</t>
  </si>
  <si>
    <t>HSC12</t>
  </si>
  <si>
    <t>KT014</t>
  </si>
  <si>
    <t>QS012</t>
  </si>
  <si>
    <t>QS013</t>
  </si>
  <si>
    <t>QS014</t>
  </si>
  <si>
    <t>QS015</t>
  </si>
  <si>
    <t>QS016</t>
  </si>
  <si>
    <t>QS13</t>
  </si>
  <si>
    <t>QS15</t>
  </si>
  <si>
    <t>QS21</t>
  </si>
  <si>
    <t>QS35</t>
  </si>
  <si>
    <t>TPD05</t>
  </si>
  <si>
    <t>Khoa Khoa học xã hội</t>
  </si>
  <si>
    <t>Trừ năm 
trước</t>
  </si>
  <si>
    <t>Bổ sung năm học trước
(đồng)</t>
  </si>
  <si>
    <t>ACB04</t>
  </si>
  <si>
    <t>ACN04</t>
  </si>
  <si>
    <t>ACN05</t>
  </si>
  <si>
    <t>QS20</t>
  </si>
  <si>
    <t>Khoa Tài nguyên và Môi trường</t>
  </si>
  <si>
    <t>KỲ I</t>
  </si>
  <si>
    <t>Truy 
thu lại do chi thừa</t>
  </si>
  <si>
    <t>Do chi thừa</t>
  </si>
  <si>
    <t>Do thiếu giờ</t>
  </si>
  <si>
    <t>Truy thu lại</t>
  </si>
  <si>
    <t>Trừ số 
NCKH 
còn thiếu</t>
  </si>
  <si>
    <t>Truy thu lại 
do thiếu giờ</t>
  </si>
  <si>
    <t>Khoa Du lịch và NN</t>
  </si>
  <si>
    <t>CCN12</t>
  </si>
  <si>
    <t>KDT10</t>
  </si>
  <si>
    <t>CNC15</t>
  </si>
  <si>
    <t>QTP06</t>
  </si>
  <si>
    <t>TOA30</t>
  </si>
  <si>
    <t>SLD08</t>
  </si>
  <si>
    <t>DLU18</t>
  </si>
  <si>
    <t>DLU17</t>
  </si>
  <si>
    <t>QKS03</t>
  </si>
  <si>
    <t>QDL04</t>
  </si>
  <si>
    <t>TPD09</t>
  </si>
  <si>
    <t>TPD10</t>
  </si>
  <si>
    <t>QTP07</t>
  </si>
  <si>
    <t>BLY07</t>
  </si>
  <si>
    <t>QS020</t>
  </si>
  <si>
    <t>QS019</t>
  </si>
  <si>
    <t>QS017</t>
  </si>
  <si>
    <t>QS018</t>
  </si>
  <si>
    <t>DTA10</t>
  </si>
  <si>
    <t>PHL08</t>
  </si>
  <si>
    <t>PHL12</t>
  </si>
  <si>
    <t>ACB05</t>
  </si>
  <si>
    <t>CVS13</t>
  </si>
  <si>
    <t>Số giờ</t>
  </si>
  <si>
    <t>Tổng tiền</t>
  </si>
  <si>
    <t>Hướng dẫn</t>
  </si>
  <si>
    <t>Khoa Kinh tế và Quản lý</t>
  </si>
  <si>
    <t>Canh tác học</t>
  </si>
  <si>
    <t>Bệnh cây</t>
  </si>
  <si>
    <t>Cây công nghiệp</t>
  </si>
  <si>
    <t>CCN13</t>
  </si>
  <si>
    <t>Cây lương thực</t>
  </si>
  <si>
    <t>Côn trùng</t>
  </si>
  <si>
    <t>PP thí nghiệm và Thống kê sinh học</t>
  </si>
  <si>
    <t>Di truyền và chọn giống cây trồng</t>
  </si>
  <si>
    <t>Rau Hoa Quả và Cảnh quan</t>
  </si>
  <si>
    <t>Sinh lý thực vật</t>
  </si>
  <si>
    <t>Thực vật</t>
  </si>
  <si>
    <t>Chăn nuôi chuyên khoa</t>
  </si>
  <si>
    <t>Di truyền Giống gia súc</t>
  </si>
  <si>
    <t>Sinh học động vật</t>
  </si>
  <si>
    <t>Dinh dưỡng và Thức ăn</t>
  </si>
  <si>
    <t>Hoá sinh động vật</t>
  </si>
  <si>
    <t>Sinh lý - Tập tính động vật</t>
  </si>
  <si>
    <t>Khoa học đất và Dinh dưỡng cây trồng</t>
  </si>
  <si>
    <t>Quản lý tài nguyên</t>
  </si>
  <si>
    <t>Quy hoạch đất đai</t>
  </si>
  <si>
    <t>Quản lý đất đai</t>
  </si>
  <si>
    <t>Hệ thống thông tin tài nguyên môi trường</t>
  </si>
  <si>
    <t>Trắc địa bản đồ</t>
  </si>
  <si>
    <t>Hóa học</t>
  </si>
  <si>
    <t>Vi sinh vật</t>
  </si>
  <si>
    <t>Sinh thái nông nghiệp</t>
  </si>
  <si>
    <t>Công nghệ môi trường</t>
  </si>
  <si>
    <t>Quản lý môi trường</t>
  </si>
  <si>
    <t>Cơ học kỹ thuật</t>
  </si>
  <si>
    <t>Cơ sở kỹ thuật điện</t>
  </si>
  <si>
    <t>Công nghệ cơ khí</t>
  </si>
  <si>
    <t>Máy nông nghiệp và thực phẩm</t>
  </si>
  <si>
    <t>Động lực</t>
  </si>
  <si>
    <t>Tự động hóa</t>
  </si>
  <si>
    <t>Hệ thống điện</t>
  </si>
  <si>
    <t>Kinh tế</t>
  </si>
  <si>
    <t>Quản lý phát triển</t>
  </si>
  <si>
    <t>Kinh tế Tài nguyên và MT</t>
  </si>
  <si>
    <t>Quản lý kinh tế</t>
  </si>
  <si>
    <t>Kinh tế nông nghiệp và Chính sách</t>
  </si>
  <si>
    <t>Kế hoạch và Đầu tư</t>
  </si>
  <si>
    <t>Triết học</t>
  </si>
  <si>
    <t>Kinh tế chính trị - CNXH khoa học</t>
  </si>
  <si>
    <t>Khoa học chính trị</t>
  </si>
  <si>
    <t>Pháp luật</t>
  </si>
  <si>
    <t>Xã hội học</t>
  </si>
  <si>
    <t>Sư phạm công nghệ</t>
  </si>
  <si>
    <t>Tiếng Anh cơ bản</t>
  </si>
  <si>
    <t>Tiếng Anh chuyên nghiệp</t>
  </si>
  <si>
    <t>ACN07</t>
  </si>
  <si>
    <t>Quản trị khách sạn và Nhà hàng</t>
  </si>
  <si>
    <t>Quản lý du lịch và Lữ hành</t>
  </si>
  <si>
    <t>QDL05</t>
  </si>
  <si>
    <t>HS-CN sinh học thực phẩm</t>
  </si>
  <si>
    <t>Công nghệ chế biến</t>
  </si>
  <si>
    <t>Công nghệ Sau thu hoạch</t>
  </si>
  <si>
    <t>Thực phẩm và Dinh dưỡng</t>
  </si>
  <si>
    <t>Quản lý chất lượng và An toàn thực phẩm</t>
  </si>
  <si>
    <t>Ký sinh trùng</t>
  </si>
  <si>
    <t>Nội - Chẩn - Dược lý</t>
  </si>
  <si>
    <t>Ngoại sản</t>
  </si>
  <si>
    <t>NGS16</t>
  </si>
  <si>
    <t>Tổ chức - Giải phẫu - Phôi thai</t>
  </si>
  <si>
    <t>Vi sinh vật - Truyền nhiễm</t>
  </si>
  <si>
    <t>Thú y cộng đồng</t>
  </si>
  <si>
    <t>Bệnh lý thú y</t>
  </si>
  <si>
    <t>Bệnh viện Thú y</t>
  </si>
  <si>
    <t>Toán học</t>
  </si>
  <si>
    <t>Vật lý</t>
  </si>
  <si>
    <t>Công nghệ phần mềm</t>
  </si>
  <si>
    <t>Khoa học máy tính</t>
  </si>
  <si>
    <t>Mạng và Hệ thống thông tin</t>
  </si>
  <si>
    <t>Kế toán tài chính</t>
  </si>
  <si>
    <t>Tài chính</t>
  </si>
  <si>
    <t>TCH16</t>
  </si>
  <si>
    <t>Marketing</t>
  </si>
  <si>
    <t>MKT21</t>
  </si>
  <si>
    <t>Quản trị kinh doanh</t>
  </si>
  <si>
    <t>Kế toán quản trị và Kiểm toán</t>
  </si>
  <si>
    <t>SH phân tử và CNSH ứng dụng</t>
  </si>
  <si>
    <t>Công nghệ sinh học thực vật</t>
  </si>
  <si>
    <t>Công nghệ sinh học động vật</t>
  </si>
  <si>
    <t>Công nghệ vi sinh</t>
  </si>
  <si>
    <t>Sinh học</t>
  </si>
  <si>
    <t>Nuôi trồng thuỷ sản</t>
  </si>
  <si>
    <t>Môi trường và Bệnh thủy sản</t>
  </si>
  <si>
    <t>Dinh dưỡng và Thức ăn thủy sản</t>
  </si>
  <si>
    <t>Quân sự chung</t>
  </si>
  <si>
    <t>Đường lối quân sự</t>
  </si>
  <si>
    <t>Công tác QP-AN</t>
  </si>
  <si>
    <t>Giáo dục thể chất</t>
  </si>
  <si>
    <t>ĐH</t>
  </si>
  <si>
    <t>SĐH</t>
  </si>
  <si>
    <t>Số giờ hoàn thành</t>
  </si>
  <si>
    <t xml:space="preserve">Tiền vượt giờ </t>
  </si>
  <si>
    <t>Tiền chủ nhiệm lớp 
CLC-TT</t>
  </si>
  <si>
    <t xml:space="preserve">Số luận án, luận văn, khóa luận, chuyên đề </t>
  </si>
  <si>
    <t>Định 
mức</t>
  </si>
  <si>
    <t>DM</t>
  </si>
  <si>
    <t>BQ 
TIỀN</t>
  </si>
  <si>
    <t>BQ 
GIỜ</t>
  </si>
  <si>
    <t>BM3</t>
  </si>
  <si>
    <t>TỔNG HỢP GIỜ VÀ TIỀN  THEO KHOA</t>
  </si>
  <si>
    <t>TỔNG HỢP GIỜ VÀ TIỀN  THEO BỘ MÔN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</si>
  <si>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</si>
  <si>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</si>
  <si>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</si>
  <si>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</si>
  <si>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</si>
  <si>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</si>
  <si>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</si>
  <si>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</si>
  <si>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</si>
  <si>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</si>
  <si>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0201</t>
  </si>
  <si>
    <t>0202</t>
  </si>
  <si>
    <t>0203</t>
  </si>
  <si>
    <t>0204</t>
  </si>
  <si>
    <t>0206</t>
  </si>
  <si>
    <t>0208</t>
  </si>
  <si>
    <t>0302</t>
  </si>
  <si>
    <t>0304</t>
  </si>
  <si>
    <t>0305</t>
  </si>
  <si>
    <t>0306</t>
  </si>
  <si>
    <t>0307</t>
  </si>
  <si>
    <t>0312</t>
  </si>
  <si>
    <t>0313</t>
  </si>
  <si>
    <t>0314</t>
  </si>
  <si>
    <t>0315</t>
  </si>
  <si>
    <t>0316</t>
  </si>
  <si>
    <t>0317</t>
  </si>
  <si>
    <t>0401</t>
  </si>
  <si>
    <t>0402</t>
  </si>
  <si>
    <t>0403</t>
  </si>
  <si>
    <t>0404</t>
  </si>
  <si>
    <t>0405</t>
  </si>
  <si>
    <t>0407</t>
  </si>
  <si>
    <t>0409</t>
  </si>
  <si>
    <t>0501</t>
  </si>
  <si>
    <t>0502</t>
  </si>
  <si>
    <t>0503</t>
  </si>
  <si>
    <t>0504</t>
  </si>
  <si>
    <t>0505</t>
  </si>
  <si>
    <t>0506</t>
  </si>
  <si>
    <t>0601</t>
  </si>
  <si>
    <t>0602</t>
  </si>
  <si>
    <t>0603</t>
  </si>
  <si>
    <t>0604</t>
  </si>
  <si>
    <t>0606</t>
  </si>
  <si>
    <t>0701</t>
  </si>
  <si>
    <t>0703</t>
  </si>
  <si>
    <t>0704</t>
  </si>
  <si>
    <t>0706</t>
  </si>
  <si>
    <t>0708</t>
  </si>
  <si>
    <t>0801</t>
  </si>
  <si>
    <t>0802</t>
  </si>
  <si>
    <t>0803</t>
  </si>
  <si>
    <t>0804</t>
  </si>
  <si>
    <t>0805</t>
  </si>
  <si>
    <t>0901</t>
  </si>
  <si>
    <t>0902</t>
  </si>
  <si>
    <t>0903</t>
  </si>
  <si>
    <t>0904</t>
  </si>
  <si>
    <t>0905</t>
  </si>
  <si>
    <t>0906</t>
  </si>
  <si>
    <t>0907</t>
  </si>
  <si>
    <t>0911</t>
  </si>
  <si>
    <t>1001</t>
  </si>
  <si>
    <t>1002</t>
  </si>
  <si>
    <t>1004</t>
  </si>
  <si>
    <t>1005</t>
  </si>
  <si>
    <t>1006</t>
  </si>
  <si>
    <t>1101</t>
  </si>
  <si>
    <t>1102</t>
  </si>
  <si>
    <t>1103</t>
  </si>
  <si>
    <t>1104</t>
  </si>
  <si>
    <t>1105</t>
  </si>
  <si>
    <t>1201</t>
  </si>
  <si>
    <t>1202</t>
  </si>
  <si>
    <t>1203</t>
  </si>
  <si>
    <t>1204</t>
  </si>
  <si>
    <t>1205</t>
  </si>
  <si>
    <t>1401</t>
  </si>
  <si>
    <t>1402</t>
  </si>
  <si>
    <t>1403</t>
  </si>
  <si>
    <t>ACN10</t>
  </si>
  <si>
    <t>ACN11</t>
  </si>
  <si>
    <t>ACN12</t>
  </si>
  <si>
    <t>ACN08</t>
  </si>
  <si>
    <t>ACN09</t>
  </si>
  <si>
    <t>QS021</t>
  </si>
  <si>
    <t>Giờ 
đảm nhận (sau miễn giảm)</t>
  </si>
  <si>
    <t>Lớp ngoài giờ</t>
  </si>
  <si>
    <t>Vượt giờ</t>
  </si>
  <si>
    <t>Số luận án, luận văn, khóa luận, chuyên đề 
(bù giờ dạy)</t>
  </si>
  <si>
    <t>Số giờ
(bù giờ dạy)</t>
  </si>
  <si>
    <t>Số luận án, luận văn, khóa luận, chuyên đề 
(Còn lại)</t>
  </si>
  <si>
    <t>Số giờ
(Còn lại)</t>
  </si>
  <si>
    <t>Giờ vượt/Định mức (%)</t>
  </si>
  <si>
    <t>HT1</t>
  </si>
  <si>
    <t xml:space="preserve">Tổng giờ </t>
  </si>
  <si>
    <t>Số vượt</t>
  </si>
  <si>
    <t>VUOT1</t>
  </si>
  <si>
    <t>Tổng giờ hoàn thành
(ngoài giờ, đặc biệt, dạy)</t>
  </si>
  <si>
    <r>
      <t xml:space="preserve">Tổng giờ hoàn thành
(ngoài giờ, đặc biệt dạy 
và </t>
    </r>
    <r>
      <rPr>
        <b/>
        <sz val="11"/>
        <color rgb="FFFF0000"/>
        <rFont val="Times New Roman"/>
        <family val="1"/>
      </rPr>
      <t>Hướng dẫn</t>
    </r>
    <r>
      <rPr>
        <b/>
        <sz val="11"/>
        <rFont val="Times New Roman"/>
        <family val="1"/>
      </rPr>
      <t>)</t>
    </r>
  </si>
  <si>
    <t>ABC</t>
  </si>
  <si>
    <t>VUOT2</t>
  </si>
  <si>
    <t>GV1</t>
  </si>
  <si>
    <t>HT2</t>
  </si>
  <si>
    <t>GV2</t>
  </si>
  <si>
    <t>Ghi chú</t>
  </si>
  <si>
    <t>2001</t>
  </si>
  <si>
    <t>2002</t>
  </si>
  <si>
    <t>2003</t>
  </si>
  <si>
    <t xml:space="preserve">Lớp ngoài giờ </t>
  </si>
  <si>
    <t>I</t>
  </si>
  <si>
    <t>II</t>
  </si>
  <si>
    <t>Chủ nhiệm</t>
  </si>
  <si>
    <t>CN</t>
  </si>
  <si>
    <t xml:space="preserve"> 2024-2025</t>
  </si>
  <si>
    <t>Năm học</t>
  </si>
  <si>
    <t xml:space="preserve"> 2023-2024</t>
  </si>
  <si>
    <t xml:space="preserve"> 2022-2023</t>
  </si>
  <si>
    <t xml:space="preserve"> 2021-2022</t>
  </si>
  <si>
    <t xml:space="preserve"> 2020-2021</t>
  </si>
  <si>
    <t>Chủ nhiệm TT, CLC</t>
  </si>
  <si>
    <t>Tiền thanh toán</t>
  </si>
  <si>
    <t>Giờ giờ hoàn thành</t>
  </si>
  <si>
    <t>Dạy Đại học</t>
  </si>
  <si>
    <t>Dạy Sau đại học</t>
  </si>
  <si>
    <t>Giờ thanh toán</t>
  </si>
  <si>
    <t>BẢNG TỔNG HỢP SỐ GIỜ VÀ TIỀN VƯỢT GIỜ, HƯỚNG DẪN, DỰ GIỜ LỚP NGOÀI GIỜ, ĐẶC BIỆT... HỌC KỲ I NĂM HỌC 2025-2026</t>
  </si>
  <si>
    <t>CHO18</t>
  </si>
  <si>
    <t>KLS13</t>
  </si>
  <si>
    <t>KTL25</t>
  </si>
  <si>
    <t>QS52</t>
  </si>
  <si>
    <t>QS49</t>
  </si>
  <si>
    <t>QS023</t>
  </si>
  <si>
    <t>QS28</t>
  </si>
  <si>
    <t>QS53</t>
  </si>
  <si>
    <t>Còn nhận</t>
  </si>
  <si>
    <t>Trần Thị</t>
  </si>
  <si>
    <t>Thiêm</t>
  </si>
  <si>
    <t>Chu Anh</t>
  </si>
  <si>
    <t>Tiệp</t>
  </si>
  <si>
    <t>Thiều Thị Phong</t>
  </si>
  <si>
    <t>Thu</t>
  </si>
  <si>
    <t>Nguyễn Mai</t>
  </si>
  <si>
    <t>Thơm</t>
  </si>
  <si>
    <t>Vũ Duy</t>
  </si>
  <si>
    <t>Hoàng</t>
  </si>
  <si>
    <t>Nguyễn Thị</t>
  </si>
  <si>
    <t>Loan</t>
  </si>
  <si>
    <t>Nguyễn Thị Thanh</t>
  </si>
  <si>
    <t>Hồng</t>
  </si>
  <si>
    <t>Nguyễn Đức</t>
  </si>
  <si>
    <t>Huy</t>
  </si>
  <si>
    <t>Trần Nguyễn</t>
  </si>
  <si>
    <t>Hà</t>
  </si>
  <si>
    <t>Hà Viết</t>
  </si>
  <si>
    <t>Cường</t>
  </si>
  <si>
    <t>Đinh Thái</t>
  </si>
  <si>
    <t>Hải</t>
  </si>
  <si>
    <t>Vũ Ngọc</t>
  </si>
  <si>
    <t>Thắng</t>
  </si>
  <si>
    <t>Bùi Thế</t>
  </si>
  <si>
    <t>Khuynh</t>
  </si>
  <si>
    <t>Ninh Thị</t>
  </si>
  <si>
    <t>Phíp</t>
  </si>
  <si>
    <t>Nguyễn Phương</t>
  </si>
  <si>
    <t>Mai</t>
  </si>
  <si>
    <t>Vũ Thị</t>
  </si>
  <si>
    <t>Hoài</t>
  </si>
  <si>
    <t>Nguyễn Văn</t>
  </si>
  <si>
    <t>Lộc</t>
  </si>
  <si>
    <t>Dương Thị Thu</t>
  </si>
  <si>
    <t>Hằng</t>
  </si>
  <si>
    <t>Nguyễn Việt</t>
  </si>
  <si>
    <t>Long</t>
  </si>
  <si>
    <t>Tăng Thị</t>
  </si>
  <si>
    <t>Hạnh</t>
  </si>
  <si>
    <t>Phạm Văn</t>
  </si>
  <si>
    <t>Phan Thị Hồng</t>
  </si>
  <si>
    <t>Nhung</t>
  </si>
  <si>
    <t>Phạm Hồng</t>
  </si>
  <si>
    <t>Thái</t>
  </si>
  <si>
    <t>Phạm Thị</t>
  </si>
  <si>
    <t>Hiếu</t>
  </si>
  <si>
    <t>Khánh</t>
  </si>
  <si>
    <t>Tùng</t>
  </si>
  <si>
    <t>Lê Ngọc</t>
  </si>
  <si>
    <t>Anh</t>
  </si>
  <si>
    <t>Hồ Thị Thu</t>
  </si>
  <si>
    <t>Giang</t>
  </si>
  <si>
    <t>Trần Thị Thu</t>
  </si>
  <si>
    <t>Phương</t>
  </si>
  <si>
    <t>Thân Thế</t>
  </si>
  <si>
    <t>Nguyễn Hồng</t>
  </si>
  <si>
    <t>Nguyễn Thị Ngọc</t>
  </si>
  <si>
    <t>Dinh</t>
  </si>
  <si>
    <t>Nguyễn Thị ái</t>
  </si>
  <si>
    <t>Nghĩa</t>
  </si>
  <si>
    <t>Đỗ Thị</t>
  </si>
  <si>
    <t>Hường</t>
  </si>
  <si>
    <t>Phan Thị</t>
  </si>
  <si>
    <t>Thủy</t>
  </si>
  <si>
    <t>Vũ Thị Thúy</t>
  </si>
  <si>
    <t>Vũ Thị Thu</t>
  </si>
  <si>
    <t>Hiền</t>
  </si>
  <si>
    <t>Trần Văn</t>
  </si>
  <si>
    <t>Quang</t>
  </si>
  <si>
    <t>Đoàn Thu</t>
  </si>
  <si>
    <t>Ngọc</t>
  </si>
  <si>
    <t>Ngô Thị Hồng</t>
  </si>
  <si>
    <t>Tươi</t>
  </si>
  <si>
    <t>Lê Thị Tuyết</t>
  </si>
  <si>
    <t>Châm</t>
  </si>
  <si>
    <t>Nguyễn Thanh</t>
  </si>
  <si>
    <t>Tuấn</t>
  </si>
  <si>
    <t>Trần Thiện</t>
  </si>
  <si>
    <t>Phượng</t>
  </si>
  <si>
    <t>Phạm Thị Minh</t>
  </si>
  <si>
    <t>Vũ Thanh</t>
  </si>
  <si>
    <t>Trần Thị Minh</t>
  </si>
  <si>
    <t>Vũ Quỳnh</t>
  </si>
  <si>
    <t>Hoa</t>
  </si>
  <si>
    <t>Nguyễn Anh</t>
  </si>
  <si>
    <t>Đức</t>
  </si>
  <si>
    <t>Bùi Ngọc</t>
  </si>
  <si>
    <t>Tấn</t>
  </si>
  <si>
    <t>Phạm Thị Bích</t>
  </si>
  <si>
    <t>Dương Huyền</t>
  </si>
  <si>
    <t>Trang</t>
  </si>
  <si>
    <t>Phạm Tuấn</t>
  </si>
  <si>
    <t>Trần Anh</t>
  </si>
  <si>
    <t>Nguyễn Thị Phương</t>
  </si>
  <si>
    <t>Dung</t>
  </si>
  <si>
    <t>Vũ Tiến</t>
  </si>
  <si>
    <t>Bình</t>
  </si>
  <si>
    <t>Lan</t>
  </si>
  <si>
    <t>Nguyễn Hữu</t>
  </si>
  <si>
    <t>Phạm Thị Huyền</t>
  </si>
  <si>
    <t>Phùng Thị Thu</t>
  </si>
  <si>
    <t>Trần Bình</t>
  </si>
  <si>
    <t>Đà</t>
  </si>
  <si>
    <t>Phạm Phú</t>
  </si>
  <si>
    <t>Hoàng Anh</t>
  </si>
  <si>
    <t>Đào Thị</t>
  </si>
  <si>
    <t>Hiệp</t>
  </si>
  <si>
    <t>Nguyễn Xuân</t>
  </si>
  <si>
    <t>Trạch</t>
  </si>
  <si>
    <t>Nguyễn Ngọc</t>
  </si>
  <si>
    <t>Bằng</t>
  </si>
  <si>
    <t>Vũ Đình</t>
  </si>
  <si>
    <t>Tôn</t>
  </si>
  <si>
    <t>Lê Hữu</t>
  </si>
  <si>
    <t>Nguyễn Thị Dương</t>
  </si>
  <si>
    <t>Huyền</t>
  </si>
  <si>
    <t>Hán Quang</t>
  </si>
  <si>
    <t>Trần</t>
  </si>
  <si>
    <t>Phan Xuân</t>
  </si>
  <si>
    <t>Hảo</t>
  </si>
  <si>
    <t>Huế</t>
  </si>
  <si>
    <t>Hà Xuân</t>
  </si>
  <si>
    <t>Bộ</t>
  </si>
  <si>
    <t>Đỗ Đức</t>
  </si>
  <si>
    <t>Lực</t>
  </si>
  <si>
    <t>Nguyễn Hoàng</t>
  </si>
  <si>
    <t>Thịnh</t>
  </si>
  <si>
    <t>Nguyễn Chí</t>
  </si>
  <si>
    <t>Thành</t>
  </si>
  <si>
    <t>Chu Tuấn</t>
  </si>
  <si>
    <t>Vinh</t>
  </si>
  <si>
    <t>Dương Thu</t>
  </si>
  <si>
    <t>Hương</t>
  </si>
  <si>
    <t>Trần Bích</t>
  </si>
  <si>
    <t>Bùi Quang</t>
  </si>
  <si>
    <t>Lê Việt</t>
  </si>
  <si>
    <t>Đặng Thúy</t>
  </si>
  <si>
    <t>Nguyễn Thị Tuyết</t>
  </si>
  <si>
    <t>Lê</t>
  </si>
  <si>
    <t>Đào Thị Ngọc</t>
  </si>
  <si>
    <t>ánh</t>
  </si>
  <si>
    <t>Đặng Thái</t>
  </si>
  <si>
    <t>Đinh Thị</t>
  </si>
  <si>
    <t>Yên</t>
  </si>
  <si>
    <t>Bùi Huy</t>
  </si>
  <si>
    <t>Doanh</t>
  </si>
  <si>
    <t>Cù Thị Thiên</t>
  </si>
  <si>
    <t>Nguyễn Công</t>
  </si>
  <si>
    <t>Oánh</t>
  </si>
  <si>
    <t>Phan Quốc</t>
  </si>
  <si>
    <t>Hưng</t>
  </si>
  <si>
    <t>Luyện Hữu</t>
  </si>
  <si>
    <t>Cử</t>
  </si>
  <si>
    <t>Cao Việt</t>
  </si>
  <si>
    <t>Hoàng Quốc</t>
  </si>
  <si>
    <t>Việt</t>
  </si>
  <si>
    <t>Nguyễn Thành</t>
  </si>
  <si>
    <t>Trung</t>
  </si>
  <si>
    <t>Nguyễn Thu</t>
  </si>
  <si>
    <t>Thao</t>
  </si>
  <si>
    <t>Ngô Thị</t>
  </si>
  <si>
    <t>Ngô Thanh</t>
  </si>
  <si>
    <t>Sơn</t>
  </si>
  <si>
    <t>Xuân</t>
  </si>
  <si>
    <t>Thùy</t>
  </si>
  <si>
    <t>Nông Hữu</t>
  </si>
  <si>
    <t>Dương</t>
  </si>
  <si>
    <t>Tám</t>
  </si>
  <si>
    <t>Nguyễn Quang</t>
  </si>
  <si>
    <t>Học</t>
  </si>
  <si>
    <t>Nguyễn Khắc Việt</t>
  </si>
  <si>
    <t>Ba</t>
  </si>
  <si>
    <t>Nguyễn Tuấn</t>
  </si>
  <si>
    <t>Đỗ Văn</t>
  </si>
  <si>
    <t>Nhạ</t>
  </si>
  <si>
    <t>Nguyễn Thị Thu</t>
  </si>
  <si>
    <t>Bùi Lê</t>
  </si>
  <si>
    <t>Quân</t>
  </si>
  <si>
    <t>Đỗ Thị Đức</t>
  </si>
  <si>
    <t>Bùi Nguyên</t>
  </si>
  <si>
    <t>Phan Thị Thanh</t>
  </si>
  <si>
    <t>Phạm Phương</t>
  </si>
  <si>
    <t>Nam</t>
  </si>
  <si>
    <t>Biển</t>
  </si>
  <si>
    <t>Phan Thành</t>
  </si>
  <si>
    <t>Nội</t>
  </si>
  <si>
    <t>Nguyễn Đình</t>
  </si>
  <si>
    <t>Phan Văn</t>
  </si>
  <si>
    <t>Khuê</t>
  </si>
  <si>
    <t>Trần Trọng</t>
  </si>
  <si>
    <t>Thuận</t>
  </si>
  <si>
    <t>Lê Thị</t>
  </si>
  <si>
    <t>Vân</t>
  </si>
  <si>
    <t>Trần Quốc</t>
  </si>
  <si>
    <t>Đoàn Thanh</t>
  </si>
  <si>
    <t>Hiển</t>
  </si>
  <si>
    <t>Đoàn Thị Thúy</t>
  </si>
  <si>
    <t>ái</t>
  </si>
  <si>
    <t>Kiên</t>
  </si>
  <si>
    <t>Nguyễn Thị Hồng</t>
  </si>
  <si>
    <t>Trần Thanh</t>
  </si>
  <si>
    <t>Lê Thị Thu</t>
  </si>
  <si>
    <t>Hán Thị Phương</t>
  </si>
  <si>
    <t>Nga</t>
  </si>
  <si>
    <t>Thương</t>
  </si>
  <si>
    <t>Chu Thị</t>
  </si>
  <si>
    <t>Thanh</t>
  </si>
  <si>
    <t>Lê Thị Mai</t>
  </si>
  <si>
    <t>Linh</t>
  </si>
  <si>
    <t>Nguyễn Thế</t>
  </si>
  <si>
    <t>Đinh Hồng</t>
  </si>
  <si>
    <t>Duyên</t>
  </si>
  <si>
    <t>Nguyễn Tú</t>
  </si>
  <si>
    <t>Điệp</t>
  </si>
  <si>
    <t>Nguyễn Thị Khánh</t>
  </si>
  <si>
    <t>Hòa</t>
  </si>
  <si>
    <t>Hoàn</t>
  </si>
  <si>
    <t>Minh</t>
  </si>
  <si>
    <t>Dương Thị</t>
  </si>
  <si>
    <t>Thúy</t>
  </si>
  <si>
    <t>Nguyễn Thị Bích</t>
  </si>
  <si>
    <t>Hội</t>
  </si>
  <si>
    <t>Nguyễn Tuyết</t>
  </si>
  <si>
    <t>Thi</t>
  </si>
  <si>
    <t>Ngô Thế</t>
  </si>
  <si>
    <t>Ân</t>
  </si>
  <si>
    <t>Phan Thị Hải</t>
  </si>
  <si>
    <t>Luyến</t>
  </si>
  <si>
    <t>Trần Nguyên</t>
  </si>
  <si>
    <t>Trịnh Quang</t>
  </si>
  <si>
    <t>Tú</t>
  </si>
  <si>
    <t>Lý Thị Thu</t>
  </si>
  <si>
    <t>Hồ Thị Thúy</t>
  </si>
  <si>
    <t>Võ Hữu</t>
  </si>
  <si>
    <t>Công</t>
  </si>
  <si>
    <t>Đào Thị Thùy</t>
  </si>
  <si>
    <t>Lâm</t>
  </si>
  <si>
    <t>Cao Trường</t>
  </si>
  <si>
    <t>Đinh Thị Hải</t>
  </si>
  <si>
    <t>Nguyễn Thị Hương</t>
  </si>
  <si>
    <t>Lê Minh</t>
  </si>
  <si>
    <t>Lư</t>
  </si>
  <si>
    <t>Nguyễn Chung</t>
  </si>
  <si>
    <t>Thông</t>
  </si>
  <si>
    <t>Thiết</t>
  </si>
  <si>
    <t>Ngô Việt</t>
  </si>
  <si>
    <t>Nguyễn Thị Hạnh</t>
  </si>
  <si>
    <t>Nguyên</t>
  </si>
  <si>
    <t>Dương Thành</t>
  </si>
  <si>
    <t>Huân</t>
  </si>
  <si>
    <t>Ngô Trí</t>
  </si>
  <si>
    <t>Nguyễn Thái</t>
  </si>
  <si>
    <t>Nguyễn Kim</t>
  </si>
  <si>
    <t>Điều</t>
  </si>
  <si>
    <t>Đặng Thị Thúy</t>
  </si>
  <si>
    <t>Hiên</t>
  </si>
  <si>
    <t>Mai Thị Thanh</t>
  </si>
  <si>
    <t>Ngô Phương</t>
  </si>
  <si>
    <t>Hoàng Thị</t>
  </si>
  <si>
    <t>Hưởng</t>
  </si>
  <si>
    <t>Lương Thị Minh</t>
  </si>
  <si>
    <t>Châu</t>
  </si>
  <si>
    <t>Lê Vũ</t>
  </si>
  <si>
    <t>Hoàng Xuân</t>
  </si>
  <si>
    <t>Trần Như</t>
  </si>
  <si>
    <t>Bùi Việt</t>
  </si>
  <si>
    <t>Đỗ Trung</t>
  </si>
  <si>
    <t>Thực</t>
  </si>
  <si>
    <t>Nguyễn Trọng</t>
  </si>
  <si>
    <t>Đặng Ngọc</t>
  </si>
  <si>
    <t>Danh</t>
  </si>
  <si>
    <t>Nguyễn Mạnh</t>
  </si>
  <si>
    <t>Trường</t>
  </si>
  <si>
    <t>Nông Văn</t>
  </si>
  <si>
    <t>Đào Xuân</t>
  </si>
  <si>
    <t>Tiến</t>
  </si>
  <si>
    <t>Ngô Quang</t>
  </si>
  <si>
    <t>Ước</t>
  </si>
  <si>
    <t>Nguyễn Thị Huyền</t>
  </si>
  <si>
    <t>Phạm Thị Lan</t>
  </si>
  <si>
    <t>Quỳnh</t>
  </si>
  <si>
    <t>Nguyễn Tất</t>
  </si>
  <si>
    <t>Trần Đức</t>
  </si>
  <si>
    <t>Trí</t>
  </si>
  <si>
    <t>Ngô Minh</t>
  </si>
  <si>
    <t>Thái Thị</t>
  </si>
  <si>
    <t>Đoàn Bích</t>
  </si>
  <si>
    <t>Đồng Thanh</t>
  </si>
  <si>
    <t>Bùi Thị Khánh</t>
  </si>
  <si>
    <t>Tân</t>
  </si>
  <si>
    <t>Song</t>
  </si>
  <si>
    <t>Diệp</t>
  </si>
  <si>
    <t>Phạm Thanh</t>
  </si>
  <si>
    <t>Nguyễn Mậu</t>
  </si>
  <si>
    <t>Dũng</t>
  </si>
  <si>
    <t>Giáp</t>
  </si>
  <si>
    <t>Hồ Ngọc</t>
  </si>
  <si>
    <t>Nguyễn Thị Hải</t>
  </si>
  <si>
    <t>Ninh</t>
  </si>
  <si>
    <t>Lê Phương</t>
  </si>
  <si>
    <t>Mai Thanh</t>
  </si>
  <si>
    <t>Cúc</t>
  </si>
  <si>
    <t>Quyền Đình</t>
  </si>
  <si>
    <t>Mai Lan</t>
  </si>
  <si>
    <t>Nguyễn Thị Minh</t>
  </si>
  <si>
    <t>Nhài</t>
  </si>
  <si>
    <t>Bạch Văn</t>
  </si>
  <si>
    <t>Đỗ Thị Thanh</t>
  </si>
  <si>
    <t>Trần Mạnh</t>
  </si>
  <si>
    <t>Đỗ Kim</t>
  </si>
  <si>
    <t>Chung</t>
  </si>
  <si>
    <t>Nguyễn Phượng</t>
  </si>
  <si>
    <t>Phạm Thị Thanh</t>
  </si>
  <si>
    <t>Phong</t>
  </si>
  <si>
    <t>Lê Thị Thanh</t>
  </si>
  <si>
    <t>Lưu Văn</t>
  </si>
  <si>
    <t>Duy</t>
  </si>
  <si>
    <t>Trần Thị Như</t>
  </si>
  <si>
    <t>Hà Thị Thanh</t>
  </si>
  <si>
    <t>Hùng</t>
  </si>
  <si>
    <t>Nhuần</t>
  </si>
  <si>
    <t>Lê Thị Long</t>
  </si>
  <si>
    <t>Vỹ</t>
  </si>
  <si>
    <t>Lê Khắc</t>
  </si>
  <si>
    <t>Hướng</t>
  </si>
  <si>
    <t>Trần Thế</t>
  </si>
  <si>
    <t>Bùi Văn</t>
  </si>
  <si>
    <t>Lý</t>
  </si>
  <si>
    <t>Dương Nam</t>
  </si>
  <si>
    <t>Vũ Khắc</t>
  </si>
  <si>
    <t>Đỗ Trường</t>
  </si>
  <si>
    <t>Trần Hương</t>
  </si>
  <si>
    <t>Đặng Nam</t>
  </si>
  <si>
    <t>Nguyễn Đắc</t>
  </si>
  <si>
    <t>Nguyệt</t>
  </si>
  <si>
    <t>Lê Văn</t>
  </si>
  <si>
    <t>Lê Thị Kim</t>
  </si>
  <si>
    <t>Trương Thị Thu</t>
  </si>
  <si>
    <t>Hà Thị</t>
  </si>
  <si>
    <t>Yến</t>
  </si>
  <si>
    <t>Hà Thị Hồng</t>
  </si>
  <si>
    <t>Trần Khánh</t>
  </si>
  <si>
    <t>Dư</t>
  </si>
  <si>
    <t>Vũ Hải</t>
  </si>
  <si>
    <t>Tạ Quang</t>
  </si>
  <si>
    <t>Giảng</t>
  </si>
  <si>
    <t>Trần Lê</t>
  </si>
  <si>
    <t>Đỗ Thị Kim</t>
  </si>
  <si>
    <t>Ngân</t>
  </si>
  <si>
    <t>Vũ Văn</t>
  </si>
  <si>
    <t>Trịnh Thị Ngọc</t>
  </si>
  <si>
    <t>Phạm Vân</t>
  </si>
  <si>
    <t>Hoàng Kiều</t>
  </si>
  <si>
    <t>Oanh</t>
  </si>
  <si>
    <t>Nguyễn Thị Lam</t>
  </si>
  <si>
    <t>Ngô Trung</t>
  </si>
  <si>
    <t>Diễn</t>
  </si>
  <si>
    <t>Phạm Thị Thu</t>
  </si>
  <si>
    <t>Bùi Thị Hải</t>
  </si>
  <si>
    <t>Thư</t>
  </si>
  <si>
    <t>Trần Thị Hà</t>
  </si>
  <si>
    <t>Nguyễn Huyền</t>
  </si>
  <si>
    <t>Đỗ Ngọc</t>
  </si>
  <si>
    <t>Bích</t>
  </si>
  <si>
    <t>Trần Thị Thanh</t>
  </si>
  <si>
    <t>Tâm</t>
  </si>
  <si>
    <t>Phạm Hương</t>
  </si>
  <si>
    <t>Nguyễn Thị Thúy</t>
  </si>
  <si>
    <t>Vũ Khánh</t>
  </si>
  <si>
    <t>Phạm Xuân</t>
  </si>
  <si>
    <t>Lê Thị Hồng</t>
  </si>
  <si>
    <t>Lam</t>
  </si>
  <si>
    <t>Nguyễn Thị Kim</t>
  </si>
  <si>
    <t>Quế</t>
  </si>
  <si>
    <t>Trần Thị Tuyết</t>
  </si>
  <si>
    <t>Bùi Thị</t>
  </si>
  <si>
    <t>Là</t>
  </si>
  <si>
    <t>Nguyễn Thị Lan</t>
  </si>
  <si>
    <t>Trần Thu</t>
  </si>
  <si>
    <t>Bùi Trung</t>
  </si>
  <si>
    <t>Nghiêm Hồng</t>
  </si>
  <si>
    <t>Cấn Thị Kiều</t>
  </si>
  <si>
    <t>Vũ Thị Ngọc</t>
  </si>
  <si>
    <t>Nhữ Thị Lan</t>
  </si>
  <si>
    <t>Trần Thị Mỹ</t>
  </si>
  <si>
    <t>Nhi</t>
  </si>
  <si>
    <t>Đặng Xuân</t>
  </si>
  <si>
    <t>Phi</t>
  </si>
  <si>
    <t>Mai Thị</t>
  </si>
  <si>
    <t>Nguyễn Hùng</t>
  </si>
  <si>
    <t>Nguyễn Thị Trang</t>
  </si>
  <si>
    <t>Nguyễn Thị Mai</t>
  </si>
  <si>
    <t>Lại Thị Ngọc</t>
  </si>
  <si>
    <t>Hoàng Hải</t>
  </si>
  <si>
    <t>Hoàng Lan</t>
  </si>
  <si>
    <t>Lê Thiên</t>
  </si>
  <si>
    <t>Kim</t>
  </si>
  <si>
    <t>Định</t>
  </si>
  <si>
    <t>Giang Trung</t>
  </si>
  <si>
    <t>Khoa</t>
  </si>
  <si>
    <t>Quyên</t>
  </si>
  <si>
    <t>Thân Thị</t>
  </si>
  <si>
    <t>Hoàng Thị Minh</t>
  </si>
  <si>
    <t>Công nghệ sau thu hoạch</t>
  </si>
  <si>
    <t>Vũ Thị Kim</t>
  </si>
  <si>
    <t>Thăng</t>
  </si>
  <si>
    <t>Trần Thị Lan</t>
  </si>
  <si>
    <t>Nguyễn Thị Hoàng</t>
  </si>
  <si>
    <t>Lê Mỹ</t>
  </si>
  <si>
    <t>Phạm Quang</t>
  </si>
  <si>
    <t>Cảnh</t>
  </si>
  <si>
    <t>Ngô Duy</t>
  </si>
  <si>
    <t>Sạ</t>
  </si>
  <si>
    <t>Phan Thị Phương</t>
  </si>
  <si>
    <t>Thảo</t>
  </si>
  <si>
    <t>Nguyễn Vĩnh</t>
  </si>
  <si>
    <t>Hoàng Viết</t>
  </si>
  <si>
    <t>Chiên</t>
  </si>
  <si>
    <t>Dương Đức</t>
  </si>
  <si>
    <t>Bùi Khánh</t>
  </si>
  <si>
    <t>Trà</t>
  </si>
  <si>
    <t>Hoàng Minh</t>
  </si>
  <si>
    <t>Dương Văn</t>
  </si>
  <si>
    <t>Nhiệm</t>
  </si>
  <si>
    <t>Đồng Văn</t>
  </si>
  <si>
    <t>Cam Thị Thu</t>
  </si>
  <si>
    <t>Đàm Văn</t>
  </si>
  <si>
    <t>Phải</t>
  </si>
  <si>
    <t>Tường</t>
  </si>
  <si>
    <t>Thơ</t>
  </si>
  <si>
    <t>Toản</t>
  </si>
  <si>
    <t>Lành</t>
  </si>
  <si>
    <t>Nguyễn Hoài</t>
  </si>
  <si>
    <t>Sử Thanh</t>
  </si>
  <si>
    <t>Ngô Thành</t>
  </si>
  <si>
    <t>Trịnh Đình</t>
  </si>
  <si>
    <t>Thâu</t>
  </si>
  <si>
    <t>Vũ Đức</t>
  </si>
  <si>
    <t>Nguyễn Bá</t>
  </si>
  <si>
    <t>Tiếp</t>
  </si>
  <si>
    <t>Lại Thị Lan</t>
  </si>
  <si>
    <t>Trần Thị Đức</t>
  </si>
  <si>
    <t>Huỳnh Thị Mỹ</t>
  </si>
  <si>
    <t>Lệ</t>
  </si>
  <si>
    <t>Đặng Hữu</t>
  </si>
  <si>
    <t>Trần Thị Hương</t>
  </si>
  <si>
    <t>Phan</t>
  </si>
  <si>
    <t>Cao Thị Bích</t>
  </si>
  <si>
    <t>Chu Thị Thanh</t>
  </si>
  <si>
    <t>Trương Hà</t>
  </si>
  <si>
    <t>Bùi Thị Tố</t>
  </si>
  <si>
    <t>Bùi Trần Anh</t>
  </si>
  <si>
    <t>Đào</t>
  </si>
  <si>
    <t>Trần Minh</t>
  </si>
  <si>
    <t>Nguyễn Vũ</t>
  </si>
  <si>
    <t>Nên</t>
  </si>
  <si>
    <t>Nguyễn Thủy</t>
  </si>
  <si>
    <t>Nguyễn Hà</t>
  </si>
  <si>
    <t>Huệ</t>
  </si>
  <si>
    <t>Lê Thị Diệu</t>
  </si>
  <si>
    <t>Thân Ngọc</t>
  </si>
  <si>
    <t>Hoàng Thị Thanh</t>
  </si>
  <si>
    <t>Ngọc Minh</t>
  </si>
  <si>
    <t>Chiêu</t>
  </si>
  <si>
    <t>Lương Minh</t>
  </si>
  <si>
    <t>Nguyễn Tiến</t>
  </si>
  <si>
    <t>Phan Trọng</t>
  </si>
  <si>
    <t>Lê Thị Minh</t>
  </si>
  <si>
    <t>Ngô Công</t>
  </si>
  <si>
    <t>Trần Trung</t>
  </si>
  <si>
    <t>Nhâm</t>
  </si>
  <si>
    <t>Ngô Tuấn</t>
  </si>
  <si>
    <t>Lưu</t>
  </si>
  <si>
    <t>Kương</t>
  </si>
  <si>
    <t>Đoàn Thị Thu</t>
  </si>
  <si>
    <t>Trần Vũ</t>
  </si>
  <si>
    <t>Phí Thị Diễm</t>
  </si>
  <si>
    <t>Trần Nguyễn Thị</t>
  </si>
  <si>
    <t>Nguyễn Đăng</t>
  </si>
  <si>
    <t>Huyên</t>
  </si>
  <si>
    <t>Phan Lê</t>
  </si>
  <si>
    <t>Hoàng Thị Mai</t>
  </si>
  <si>
    <t>Trần Thị Hải</t>
  </si>
  <si>
    <t>Trần Quang</t>
  </si>
  <si>
    <t>Đỗ Quang</t>
  </si>
  <si>
    <t>Giám</t>
  </si>
  <si>
    <t>Bùi Thị Mai</t>
  </si>
  <si>
    <t>Nguyễn Thị Thùy</t>
  </si>
  <si>
    <t>Lại Phương</t>
  </si>
  <si>
    <t>Lê Thanh</t>
  </si>
  <si>
    <t>Đào Thị Hoàng</t>
  </si>
  <si>
    <t>Đặng Thị Hải</t>
  </si>
  <si>
    <t>Nguyễn Duy</t>
  </si>
  <si>
    <t>Nguyễn Ngọc Diệp</t>
  </si>
  <si>
    <t>Bùi Thị Hồng</t>
  </si>
  <si>
    <t>Trần Hữu</t>
  </si>
  <si>
    <t>Đặng Thị Kim</t>
  </si>
  <si>
    <t>Bùi Hồng</t>
  </si>
  <si>
    <t>Quý</t>
  </si>
  <si>
    <t>Tuynh</t>
  </si>
  <si>
    <t>Vũ Thị Hằng</t>
  </si>
  <si>
    <t>Trụ</t>
  </si>
  <si>
    <t>Đỗ Thị Mỹ</t>
  </si>
  <si>
    <t>Đỗ Thị Tuyết</t>
  </si>
  <si>
    <t>Trần Thị Mai</t>
  </si>
  <si>
    <t>Nguyễn Quốc</t>
  </si>
  <si>
    <t>Chỉnh</t>
  </si>
  <si>
    <t>Phạm Thị Hương</t>
  </si>
  <si>
    <t>Dịu</t>
  </si>
  <si>
    <t>Đào Hồng</t>
  </si>
  <si>
    <t>Đoàn Thị Ngọc</t>
  </si>
  <si>
    <t>Bách</t>
  </si>
  <si>
    <t>Trịnh Thị Thu</t>
  </si>
  <si>
    <t>Đặng Thị Thanh</t>
  </si>
  <si>
    <t>Nguyễn Thị Lâm</t>
  </si>
  <si>
    <t>Đinh Trường</t>
  </si>
  <si>
    <t>Nông Thị</t>
  </si>
  <si>
    <t>Ngô Thu</t>
  </si>
  <si>
    <t>Trần Thị Bình</t>
  </si>
  <si>
    <t>Nhiên</t>
  </si>
  <si>
    <t>Trần Thị Hồng</t>
  </si>
  <si>
    <t>Trần Đông</t>
  </si>
  <si>
    <t>Ngô Xuân</t>
  </si>
  <si>
    <t>Nghiễn</t>
  </si>
  <si>
    <t>Phạm Lê Anh</t>
  </si>
  <si>
    <t>Bùi Thị Thu</t>
  </si>
  <si>
    <t>Đồng Huy</t>
  </si>
  <si>
    <t>Giới</t>
  </si>
  <si>
    <t>Phí Thị Cẩm</t>
  </si>
  <si>
    <t>Miện</t>
  </si>
  <si>
    <t>Trần ánh</t>
  </si>
  <si>
    <t>Tuyết</t>
  </si>
  <si>
    <t>Khuyến</t>
  </si>
  <si>
    <t>Kim Văn</t>
  </si>
  <si>
    <t>Vạn</t>
  </si>
  <si>
    <t>Trương Đình</t>
  </si>
  <si>
    <t>Đoàn Thị</t>
  </si>
  <si>
    <t>Nhinh</t>
  </si>
  <si>
    <t>Trần Thị Nắng</t>
  </si>
  <si>
    <t>Phạm Thị Lam</t>
  </si>
  <si>
    <t>Lê Thị Hoàng</t>
  </si>
  <si>
    <t>Đặng Đức</t>
  </si>
  <si>
    <t>Hậu</t>
  </si>
  <si>
    <t>Quảng</t>
  </si>
  <si>
    <t>Cao Hùng</t>
  </si>
  <si>
    <t>Cừ</t>
  </si>
  <si>
    <t>Thiện</t>
  </si>
  <si>
    <t>Đào Quang</t>
  </si>
  <si>
    <t>Lương Thanh</t>
  </si>
  <si>
    <t>Hãnh</t>
  </si>
  <si>
    <t>Phạm Quốc</t>
  </si>
  <si>
    <t>Đạt</t>
  </si>
  <si>
    <t>Lê Trọng</t>
  </si>
  <si>
    <t>Động</t>
  </si>
  <si>
    <t>Tuân</t>
  </si>
  <si>
    <t>Đỗ Thành</t>
  </si>
  <si>
    <t>Nguyễn Khắc</t>
  </si>
  <si>
    <t>Trọng</t>
  </si>
  <si>
    <t>Hoàng Văn</t>
  </si>
  <si>
    <t>Đường lối Quốc phòng - An ninh của Đảng</t>
  </si>
  <si>
    <t>Mão</t>
  </si>
  <si>
    <t>Quốc</t>
  </si>
  <si>
    <t>Hoàng Mạnh</t>
  </si>
  <si>
    <t>Trịnh Hùng</t>
  </si>
  <si>
    <t>Bùi Xuân</t>
  </si>
  <si>
    <t>Lên</t>
  </si>
  <si>
    <t>Vũ Anh</t>
  </si>
  <si>
    <t>Mạnh</t>
  </si>
  <si>
    <t>Mai Xuân</t>
  </si>
  <si>
    <t>Lê Trung</t>
  </si>
  <si>
    <t>Lê Anh</t>
  </si>
  <si>
    <t>Công tác quốc phòng an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</si>
</sst>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2"/>
      <name val="Times New Roman"/>
      <family val="1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b/>
      <sz val="11"/>
      <color indexed="6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17"/>
      <name val="Times New Roman"/>
      <family val="1"/>
    </font>
    <font>
      <b/>
      <sz val="11"/>
      <color indexed="20"/>
      <name val="Times New Roman"/>
      <family val="1"/>
    </font>
    <font>
      <b/>
      <sz val="11"/>
      <color indexed="63"/>
      <name val="Times New Roman"/>
      <family val="1"/>
    </font>
    <font>
      <sz val="11"/>
      <color indexed="10"/>
      <name val="Times New Roman"/>
      <family val="1"/>
    </font>
    <font>
      <b/>
      <sz val="11"/>
      <color indexed="1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 style="thin">
        <color indexed="64"/>
      </bottom>
      <diagonal/>
    </border>
    <border>
      <left/>
      <right/>
      <top style="hair">
        <color indexed="1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1" fillId="0" borderId="0"/>
    <xf numFmtId="0" fontId="20" fillId="0" borderId="0"/>
    <xf numFmtId="0" fontId="22" fillId="0" borderId="0"/>
    <xf numFmtId="0" fontId="23" fillId="0" borderId="0"/>
    <xf numFmtId="0" fontId="21" fillId="0" borderId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66">
    <xf numFmtId="0" fontId="0" fillId="0" borderId="0" xfId="0"/>
    <xf numFmtId="0" fontId="4" fillId="0" borderId="0" xfId="0" applyFont="1" applyAlignment="1">
      <alignment vertical="center"/>
    </xf>
    <xf numFmtId="164" fontId="29" fillId="0" borderId="0" xfId="28" applyNumberFormat="1" applyFont="1" applyFill="1" applyAlignment="1" applyProtection="1">
      <alignment vertical="center"/>
      <protection hidden="1"/>
    </xf>
    <xf numFmtId="0" fontId="30" fillId="0" borderId="0" xfId="41" applyFont="1" applyAlignment="1" applyProtection="1">
      <alignment horizontal="center"/>
      <protection hidden="1"/>
    </xf>
    <xf numFmtId="0" fontId="4" fillId="0" borderId="0" xfId="41" applyFont="1" applyAlignment="1" applyProtection="1">
      <alignment horizontal="center"/>
      <protection hidden="1"/>
    </xf>
    <xf numFmtId="0" fontId="21" fillId="0" borderId="0" xfId="42"/>
    <xf numFmtId="0" fontId="31" fillId="0" borderId="0" xfId="42" applyFont="1" applyAlignment="1" applyProtection="1">
      <alignment horizontal="center" vertical="center" wrapText="1"/>
      <protection hidden="1"/>
    </xf>
    <xf numFmtId="0" fontId="3" fillId="0" borderId="0" xfId="41" applyFont="1" applyProtection="1">
      <protection hidden="1"/>
    </xf>
    <xf numFmtId="0" fontId="6" fillId="0" borderId="0" xfId="41" applyFont="1" applyProtection="1">
      <protection hidden="1"/>
    </xf>
    <xf numFmtId="0" fontId="32" fillId="0" borderId="0" xfId="42" applyFont="1" applyAlignment="1" applyProtection="1">
      <alignment vertical="center"/>
      <protection hidden="1"/>
    </xf>
    <xf numFmtId="0" fontId="33" fillId="0" borderId="0" xfId="42" applyFont="1" applyAlignment="1" applyProtection="1">
      <alignment horizontal="center" vertical="center"/>
      <protection hidden="1"/>
    </xf>
    <xf numFmtId="0" fontId="6" fillId="0" borderId="0" xfId="40" applyFont="1" applyAlignment="1" applyProtection="1">
      <alignment horizontal="center"/>
      <protection hidden="1"/>
    </xf>
    <xf numFmtId="0" fontId="6" fillId="0" borderId="0" xfId="41" applyFont="1" applyAlignment="1" applyProtection="1">
      <alignment horizontal="center"/>
      <protection hidden="1"/>
    </xf>
    <xf numFmtId="0" fontId="3" fillId="0" borderId="0" xfId="39" applyFont="1" applyAlignment="1">
      <alignment horizontal="center" vertical="center"/>
    </xf>
    <xf numFmtId="0" fontId="3" fillId="0" borderId="0" xfId="39" applyFont="1" applyAlignment="1">
      <alignment vertical="center"/>
    </xf>
    <xf numFmtId="0" fontId="3" fillId="0" borderId="0" xfId="39" applyFont="1" applyAlignment="1">
      <alignment vertical="center" wrapText="1"/>
    </xf>
    <xf numFmtId="1" fontId="3" fillId="0" borderId="0" xfId="39" applyNumberFormat="1" applyFont="1" applyAlignment="1">
      <alignment vertical="center"/>
    </xf>
    <xf numFmtId="0" fontId="3" fillId="0" borderId="0" xfId="39" applyFont="1" applyAlignment="1">
      <alignment horizontal="left" vertical="center"/>
    </xf>
    <xf numFmtId="2" fontId="3" fillId="0" borderId="0" xfId="39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3" fillId="0" borderId="0" xfId="28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3" fontId="4" fillId="24" borderId="15" xfId="0" applyNumberFormat="1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37" fillId="11" borderId="15" xfId="12" applyFont="1" applyBorder="1" applyAlignment="1">
      <alignment horizontal="center" vertical="center"/>
    </xf>
    <xf numFmtId="3" fontId="37" fillId="11" borderId="15" xfId="12" applyNumberFormat="1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8" fillId="12" borderId="15" xfId="13" applyFont="1" applyBorder="1" applyAlignment="1">
      <alignment horizontal="center" vertical="center" wrapText="1"/>
    </xf>
    <xf numFmtId="0" fontId="37" fillId="10" borderId="15" xfId="9" applyFont="1" applyBorder="1" applyAlignment="1">
      <alignment horizontal="center" vertical="center"/>
    </xf>
    <xf numFmtId="0" fontId="42" fillId="24" borderId="16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vertical="center"/>
    </xf>
    <xf numFmtId="3" fontId="43" fillId="24" borderId="16" xfId="0" applyNumberFormat="1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5" fillId="24" borderId="19" xfId="30" applyFont="1" applyFill="1" applyBorder="1" applyAlignment="1">
      <alignment horizontal="centerContinuous" vertical="center"/>
    </xf>
    <xf numFmtId="0" fontId="3" fillId="0" borderId="22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3" fontId="3" fillId="0" borderId="22" xfId="28" applyNumberFormat="1" applyFont="1" applyFill="1" applyBorder="1" applyAlignment="1">
      <alignment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3" fillId="0" borderId="25" xfId="28" applyNumberFormat="1" applyFont="1" applyFill="1" applyBorder="1" applyAlignment="1">
      <alignment vertical="center"/>
    </xf>
    <xf numFmtId="3" fontId="3" fillId="0" borderId="25" xfId="0" applyNumberFormat="1" applyFont="1" applyBorder="1" applyAlignment="1">
      <alignment horizontal="center" vertical="center"/>
    </xf>
    <xf numFmtId="0" fontId="5" fillId="24" borderId="21" xfId="30" applyFont="1" applyFill="1" applyBorder="1" applyAlignment="1">
      <alignment horizontal="centerContinuous" vertical="center" wrapText="1"/>
    </xf>
    <xf numFmtId="0" fontId="4" fillId="25" borderId="15" xfId="0" applyFont="1" applyFill="1" applyBorder="1" applyAlignment="1">
      <alignment horizontal="center" vertical="center"/>
    </xf>
    <xf numFmtId="0" fontId="4" fillId="25" borderId="15" xfId="0" applyFont="1" applyFill="1" applyBorder="1" applyAlignment="1">
      <alignment vertical="center"/>
    </xf>
    <xf numFmtId="3" fontId="4" fillId="25" borderId="15" xfId="28" applyNumberFormat="1" applyFont="1" applyFill="1" applyBorder="1" applyAlignment="1">
      <alignment horizontal="right" vertical="center"/>
    </xf>
    <xf numFmtId="3" fontId="3" fillId="0" borderId="28" xfId="0" applyNumberFormat="1" applyFont="1" applyBorder="1" applyAlignment="1">
      <alignment vertical="center"/>
    </xf>
    <xf numFmtId="3" fontId="38" fillId="28" borderId="16" xfId="22" applyNumberFormat="1" applyFont="1" applyFill="1" applyBorder="1" applyAlignment="1">
      <alignment horizontal="center" vertical="center" wrapText="1"/>
    </xf>
    <xf numFmtId="3" fontId="4" fillId="25" borderId="15" xfId="28" applyNumberFormat="1" applyFont="1" applyFill="1" applyBorder="1" applyAlignment="1">
      <alignment horizontal="center" vertical="center"/>
    </xf>
    <xf numFmtId="4" fontId="4" fillId="25" borderId="15" xfId="28" applyNumberFormat="1" applyFont="1" applyFill="1" applyBorder="1" applyAlignment="1">
      <alignment horizontal="center" vertical="center"/>
    </xf>
    <xf numFmtId="4" fontId="37" fillId="11" borderId="15" xfId="12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5" fillId="24" borderId="19" xfId="30" applyNumberFormat="1" applyFont="1" applyFill="1" applyBorder="1" applyAlignment="1">
      <alignment horizontal="center" vertical="center"/>
    </xf>
    <xf numFmtId="4" fontId="43" fillId="24" borderId="16" xfId="0" applyNumberFormat="1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4" fontId="4" fillId="25" borderId="15" xfId="28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>
      <alignment horizontal="center" vertical="center"/>
    </xf>
    <xf numFmtId="39" fontId="3" fillId="0" borderId="22" xfId="28" applyNumberFormat="1" applyFont="1" applyFill="1" applyBorder="1" applyAlignment="1">
      <alignment horizontal="center" vertical="center"/>
    </xf>
    <xf numFmtId="39" fontId="3" fillId="0" borderId="25" xfId="28" applyNumberFormat="1" applyFont="1" applyFill="1" applyBorder="1" applyAlignment="1">
      <alignment horizontal="center" vertical="center"/>
    </xf>
    <xf numFmtId="3" fontId="43" fillId="24" borderId="16" xfId="0" applyNumberFormat="1" applyFont="1" applyFill="1" applyBorder="1" applyAlignment="1">
      <alignment horizontal="center" vertical="center"/>
    </xf>
    <xf numFmtId="0" fontId="44" fillId="27" borderId="15" xfId="0" applyFont="1" applyFill="1" applyBorder="1" applyAlignment="1">
      <alignment horizontal="center" vertical="center" wrapText="1"/>
    </xf>
    <xf numFmtId="4" fontId="43" fillId="24" borderId="16" xfId="0" applyNumberFormat="1" applyFont="1" applyFill="1" applyBorder="1" applyAlignment="1">
      <alignment horizontal="right" vertical="center"/>
    </xf>
    <xf numFmtId="3" fontId="43" fillId="24" borderId="16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4" fontId="3" fillId="0" borderId="22" xfId="28" applyNumberFormat="1" applyFont="1" applyBorder="1" applyAlignment="1">
      <alignment horizontal="center" vertical="center"/>
    </xf>
    <xf numFmtId="39" fontId="3" fillId="0" borderId="22" xfId="28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4" fontId="3" fillId="0" borderId="25" xfId="28" applyNumberFormat="1" applyFont="1" applyBorder="1" applyAlignment="1">
      <alignment horizontal="center" vertical="center"/>
    </xf>
    <xf numFmtId="39" fontId="3" fillId="0" borderId="25" xfId="28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right" vertical="center"/>
    </xf>
    <xf numFmtId="4" fontId="3" fillId="0" borderId="25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4" fontId="3" fillId="0" borderId="34" xfId="28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vertical="center"/>
    </xf>
    <xf numFmtId="39" fontId="3" fillId="0" borderId="34" xfId="28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right" vertical="center"/>
    </xf>
    <xf numFmtId="4" fontId="3" fillId="0" borderId="34" xfId="0" applyNumberFormat="1" applyFont="1" applyBorder="1" applyAlignment="1">
      <alignment horizontal="right" vertical="center"/>
    </xf>
    <xf numFmtId="0" fontId="5" fillId="24" borderId="21" xfId="30" applyFont="1" applyFill="1" applyBorder="1" applyAlignment="1">
      <alignment horizontal="left" vertical="center"/>
    </xf>
    <xf numFmtId="0" fontId="45" fillId="29" borderId="15" xfId="0" applyFont="1" applyFill="1" applyBorder="1" applyAlignment="1">
      <alignment horizontal="center" vertical="center" wrapText="1"/>
    </xf>
    <xf numFmtId="3" fontId="3" fillId="0" borderId="22" xfId="28" applyNumberFormat="1" applyFont="1" applyBorder="1" applyAlignment="1">
      <alignment horizontal="center" vertical="center"/>
    </xf>
    <xf numFmtId="3" fontId="3" fillId="0" borderId="25" xfId="28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4" fontId="3" fillId="0" borderId="35" xfId="28" applyNumberFormat="1" applyFont="1" applyBorder="1" applyAlignment="1">
      <alignment horizontal="center" vertical="center"/>
    </xf>
    <xf numFmtId="3" fontId="3" fillId="0" borderId="35" xfId="28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right" vertical="center"/>
    </xf>
    <xf numFmtId="0" fontId="5" fillId="30" borderId="19" xfId="30" applyFont="1" applyFill="1" applyBorder="1" applyAlignment="1">
      <alignment horizontal="left" vertical="center"/>
    </xf>
    <xf numFmtId="4" fontId="5" fillId="30" borderId="19" xfId="30" applyNumberFormat="1" applyFont="1" applyFill="1" applyBorder="1" applyAlignment="1">
      <alignment horizontal="left" vertical="center"/>
    </xf>
    <xf numFmtId="0" fontId="46" fillId="30" borderId="21" xfId="30" applyFont="1" applyFill="1" applyBorder="1" applyAlignment="1">
      <alignment horizontal="left" vertical="center"/>
    </xf>
    <xf numFmtId="3" fontId="3" fillId="0" borderId="22" xfId="28" applyNumberFormat="1" applyFont="1" applyBorder="1" applyAlignment="1">
      <alignment horizontal="right" vertical="center"/>
    </xf>
    <xf numFmtId="3" fontId="3" fillId="0" borderId="25" xfId="28" applyNumberFormat="1" applyFont="1" applyBorder="1" applyAlignment="1">
      <alignment horizontal="right" vertical="center"/>
    </xf>
    <xf numFmtId="3" fontId="3" fillId="0" borderId="35" xfId="28" applyNumberFormat="1" applyFont="1" applyBorder="1" applyAlignment="1">
      <alignment horizontal="right" vertical="center"/>
    </xf>
    <xf numFmtId="39" fontId="3" fillId="0" borderId="28" xfId="28" applyNumberFormat="1" applyFont="1" applyFill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48" fillId="0" borderId="23" xfId="0" applyFont="1" applyBorder="1" applyAlignment="1">
      <alignment vertical="center"/>
    </xf>
    <xf numFmtId="0" fontId="48" fillId="0" borderId="24" xfId="0" applyFont="1" applyBorder="1" applyAlignment="1">
      <alignment vertical="center"/>
    </xf>
    <xf numFmtId="0" fontId="48" fillId="0" borderId="25" xfId="0" applyFont="1" applyBorder="1" applyAlignment="1">
      <alignment horizontal="center" vertical="center"/>
    </xf>
    <xf numFmtId="0" fontId="48" fillId="0" borderId="26" xfId="0" applyFont="1" applyBorder="1" applyAlignment="1">
      <alignment vertical="center"/>
    </xf>
    <xf numFmtId="0" fontId="48" fillId="0" borderId="27" xfId="0" applyFont="1" applyBorder="1" applyAlignment="1">
      <alignment vertical="center"/>
    </xf>
    <xf numFmtId="39" fontId="4" fillId="0" borderId="28" xfId="28" applyNumberFormat="1" applyFont="1" applyFill="1" applyBorder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/>
    </xf>
    <xf numFmtId="0" fontId="34" fillId="24" borderId="15" xfId="0" applyFont="1" applyFill="1" applyBorder="1" applyAlignment="1">
      <alignment horizontal="center" vertical="center"/>
    </xf>
    <xf numFmtId="0" fontId="34" fillId="24" borderId="15" xfId="0" applyFont="1" applyFill="1" applyBorder="1" applyAlignment="1">
      <alignment vertical="center"/>
    </xf>
    <xf numFmtId="4" fontId="34" fillId="24" borderId="15" xfId="0" applyNumberFormat="1" applyFont="1" applyFill="1" applyBorder="1" applyAlignment="1">
      <alignment horizontal="center" vertical="center"/>
    </xf>
    <xf numFmtId="3" fontId="34" fillId="24" borderId="15" xfId="0" applyNumberFormat="1" applyFont="1" applyFill="1" applyBorder="1" applyAlignment="1">
      <alignment horizontal="center" vertical="center"/>
    </xf>
    <xf numFmtId="4" fontId="34" fillId="24" borderId="15" xfId="0" applyNumberFormat="1" applyFont="1" applyFill="1" applyBorder="1" applyAlignment="1">
      <alignment horizontal="right" vertical="center"/>
    </xf>
    <xf numFmtId="3" fontId="34" fillId="24" borderId="15" xfId="0" applyNumberFormat="1" applyFont="1" applyFill="1" applyBorder="1" applyAlignment="1">
      <alignment horizontal="right" vertical="center"/>
    </xf>
    <xf numFmtId="0" fontId="3" fillId="37" borderId="0" xfId="0" applyFont="1" applyFill="1" applyAlignment="1">
      <alignment horizontal="center" vertical="center"/>
    </xf>
    <xf numFmtId="0" fontId="4" fillId="37" borderId="14" xfId="0" applyFont="1" applyFill="1" applyBorder="1" applyAlignment="1">
      <alignment horizontal="center" vertical="center"/>
    </xf>
    <xf numFmtId="3" fontId="3" fillId="37" borderId="25" xfId="0" applyNumberFormat="1" applyFont="1" applyFill="1" applyBorder="1" applyAlignment="1">
      <alignment horizontal="center" vertical="center"/>
    </xf>
    <xf numFmtId="0" fontId="3" fillId="37" borderId="0" xfId="0" applyFont="1" applyFill="1" applyAlignment="1">
      <alignment vertical="center"/>
    </xf>
    <xf numFmtId="0" fontId="5" fillId="37" borderId="19" xfId="30" applyFont="1" applyFill="1" applyBorder="1" applyAlignment="1">
      <alignment horizontal="centerContinuous" vertical="center"/>
    </xf>
    <xf numFmtId="3" fontId="3" fillId="37" borderId="22" xfId="0" applyNumberFormat="1" applyFont="1" applyFill="1" applyBorder="1" applyAlignment="1">
      <alignment vertical="center"/>
    </xf>
    <xf numFmtId="3" fontId="3" fillId="37" borderId="25" xfId="0" applyNumberFormat="1" applyFont="1" applyFill="1" applyBorder="1" applyAlignment="1">
      <alignment horizontal="right" vertical="center"/>
    </xf>
    <xf numFmtId="3" fontId="3" fillId="37" borderId="34" xfId="0" applyNumberFormat="1" applyFont="1" applyFill="1" applyBorder="1" applyAlignment="1">
      <alignment horizontal="right" vertical="center"/>
    </xf>
    <xf numFmtId="3" fontId="43" fillId="37" borderId="16" xfId="0" applyNumberFormat="1" applyFont="1" applyFill="1" applyBorder="1" applyAlignment="1">
      <alignment vertical="center"/>
    </xf>
    <xf numFmtId="3" fontId="3" fillId="37" borderId="0" xfId="0" applyNumberFormat="1" applyFont="1" applyFill="1" applyAlignment="1">
      <alignment vertical="center"/>
    </xf>
    <xf numFmtId="0" fontId="5" fillId="37" borderId="19" xfId="30" applyFont="1" applyFill="1" applyBorder="1" applyAlignment="1">
      <alignment horizontal="left" vertical="center"/>
    </xf>
    <xf numFmtId="3" fontId="3" fillId="37" borderId="22" xfId="28" applyNumberFormat="1" applyFont="1" applyFill="1" applyBorder="1" applyAlignment="1">
      <alignment horizontal="center" vertical="center"/>
    </xf>
    <xf numFmtId="3" fontId="3" fillId="37" borderId="25" xfId="28" applyNumberFormat="1" applyFont="1" applyFill="1" applyBorder="1" applyAlignment="1">
      <alignment horizontal="center" vertical="center"/>
    </xf>
    <xf numFmtId="3" fontId="3" fillId="37" borderId="35" xfId="28" applyNumberFormat="1" applyFont="1" applyFill="1" applyBorder="1" applyAlignment="1">
      <alignment horizontal="center" vertical="center"/>
    </xf>
    <xf numFmtId="4" fontId="34" fillId="37" borderId="15" xfId="0" applyNumberFormat="1" applyFont="1" applyFill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4" fillId="37" borderId="0" xfId="0" applyFont="1" applyFill="1" applyAlignment="1">
      <alignment vertical="center"/>
    </xf>
    <xf numFmtId="0" fontId="4" fillId="37" borderId="0" xfId="0" applyFont="1" applyFill="1" applyAlignment="1">
      <alignment horizontal="center" vertical="center"/>
    </xf>
    <xf numFmtId="0" fontId="44" fillId="37" borderId="15" xfId="0" applyFont="1" applyFill="1" applyBorder="1" applyAlignment="1">
      <alignment horizontal="center" vertical="center" wrapText="1"/>
    </xf>
    <xf numFmtId="4" fontId="3" fillId="37" borderId="22" xfId="0" applyNumberFormat="1" applyFont="1" applyFill="1" applyBorder="1" applyAlignment="1">
      <alignment horizontal="right" vertical="center"/>
    </xf>
    <xf numFmtId="4" fontId="3" fillId="37" borderId="25" xfId="0" applyNumberFormat="1" applyFont="1" applyFill="1" applyBorder="1" applyAlignment="1">
      <alignment horizontal="right" vertical="center"/>
    </xf>
    <xf numFmtId="4" fontId="3" fillId="37" borderId="34" xfId="0" applyNumberFormat="1" applyFont="1" applyFill="1" applyBorder="1" applyAlignment="1">
      <alignment horizontal="right" vertical="center"/>
    </xf>
    <xf numFmtId="4" fontId="43" fillId="37" borderId="16" xfId="0" applyNumberFormat="1" applyFont="1" applyFill="1" applyBorder="1" applyAlignment="1">
      <alignment horizontal="right" vertical="center"/>
    </xf>
    <xf numFmtId="0" fontId="45" fillId="37" borderId="15" xfId="0" applyFont="1" applyFill="1" applyBorder="1" applyAlignment="1">
      <alignment horizontal="center" vertical="center" wrapText="1"/>
    </xf>
    <xf numFmtId="4" fontId="3" fillId="37" borderId="35" xfId="0" applyNumberFormat="1" applyFont="1" applyFill="1" applyBorder="1" applyAlignment="1">
      <alignment horizontal="right" vertical="center"/>
    </xf>
    <xf numFmtId="4" fontId="34" fillId="37" borderId="1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49" fillId="0" borderId="0" xfId="0" applyFont="1" applyAlignment="1">
      <alignment horizontal="center"/>
    </xf>
    <xf numFmtId="0" fontId="1" fillId="0" borderId="0" xfId="0" applyFont="1"/>
    <xf numFmtId="164" fontId="0" fillId="0" borderId="0" xfId="28" applyNumberFormat="1" applyFont="1"/>
    <xf numFmtId="0" fontId="1" fillId="0" borderId="0" xfId="0" applyFont="1" applyAlignment="1">
      <alignment horizontal="center"/>
    </xf>
    <xf numFmtId="164" fontId="49" fillId="0" borderId="0" xfId="28" applyNumberFormat="1" applyFont="1" applyAlignment="1">
      <alignment horizontal="center"/>
    </xf>
    <xf numFmtId="0" fontId="49" fillId="0" borderId="0" xfId="0" applyFont="1"/>
    <xf numFmtId="3" fontId="37" fillId="29" borderId="15" xfId="12" applyNumberFormat="1" applyFont="1" applyFill="1" applyBorder="1" applyAlignment="1">
      <alignment horizontal="center" vertical="center"/>
    </xf>
    <xf numFmtId="0" fontId="3" fillId="37" borderId="36" xfId="0" applyFont="1" applyFill="1" applyBorder="1" applyAlignment="1">
      <alignment vertical="center"/>
    </xf>
    <xf numFmtId="0" fontId="3" fillId="37" borderId="37" xfId="0" applyFont="1" applyFill="1" applyBorder="1" applyAlignment="1">
      <alignment vertical="center"/>
    </xf>
    <xf numFmtId="0" fontId="3" fillId="37" borderId="38" xfId="0" applyFont="1" applyFill="1" applyBorder="1" applyAlignment="1">
      <alignment vertical="center"/>
    </xf>
    <xf numFmtId="0" fontId="4" fillId="29" borderId="13" xfId="0" applyFont="1" applyFill="1" applyBorder="1" applyAlignment="1">
      <alignment horizontal="center" vertical="center" wrapText="1"/>
    </xf>
    <xf numFmtId="0" fontId="4" fillId="29" borderId="10" xfId="0" applyFont="1" applyFill="1" applyBorder="1" applyAlignment="1">
      <alignment horizontal="center" vertical="center"/>
    </xf>
    <xf numFmtId="0" fontId="4" fillId="29" borderId="16" xfId="0" applyFont="1" applyFill="1" applyBorder="1" applyAlignment="1">
      <alignment horizontal="center" vertical="center"/>
    </xf>
    <xf numFmtId="0" fontId="4" fillId="29" borderId="10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34" borderId="21" xfId="0" applyFont="1" applyFill="1" applyBorder="1" applyAlignment="1">
      <alignment horizontal="center" vertical="center" wrapText="1"/>
    </xf>
    <xf numFmtId="0" fontId="4" fillId="34" borderId="19" xfId="0" applyFont="1" applyFill="1" applyBorder="1" applyAlignment="1">
      <alignment horizontal="center" vertical="center" wrapText="1"/>
    </xf>
    <xf numFmtId="0" fontId="4" fillId="34" borderId="20" xfId="0" applyFont="1" applyFill="1" applyBorder="1" applyAlignment="1">
      <alignment horizontal="center" vertical="center" wrapText="1"/>
    </xf>
    <xf numFmtId="0" fontId="4" fillId="35" borderId="13" xfId="0" applyFont="1" applyFill="1" applyBorder="1" applyAlignment="1">
      <alignment horizontal="center" vertical="center" wrapText="1"/>
    </xf>
    <xf numFmtId="0" fontId="4" fillId="35" borderId="10" xfId="0" applyFont="1" applyFill="1" applyBorder="1" applyAlignment="1">
      <alignment horizontal="center" vertical="center" wrapText="1"/>
    </xf>
    <xf numFmtId="0" fontId="4" fillId="35" borderId="16" xfId="0" applyFont="1" applyFill="1" applyBorder="1" applyAlignment="1">
      <alignment horizontal="center" vertical="center" wrapText="1"/>
    </xf>
    <xf numFmtId="0" fontId="4" fillId="36" borderId="13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0" fontId="4" fillId="36" borderId="16" xfId="0" applyFont="1" applyFill="1" applyBorder="1" applyAlignment="1">
      <alignment horizontal="center" vertical="center" wrapText="1"/>
    </xf>
    <xf numFmtId="0" fontId="4" fillId="33" borderId="21" xfId="0" applyFont="1" applyFill="1" applyBorder="1" applyAlignment="1">
      <alignment horizontal="center" vertical="center" wrapText="1"/>
    </xf>
    <xf numFmtId="0" fontId="4" fillId="33" borderId="19" xfId="0" applyFont="1" applyFill="1" applyBorder="1" applyAlignment="1">
      <alignment horizontal="center" vertical="center" wrapText="1"/>
    </xf>
    <xf numFmtId="0" fontId="4" fillId="33" borderId="20" xfId="0" applyFont="1" applyFill="1" applyBorder="1" applyAlignment="1">
      <alignment horizontal="center" vertical="center" wrapText="1"/>
    </xf>
    <xf numFmtId="3" fontId="37" fillId="11" borderId="14" xfId="12" applyNumberFormat="1" applyFont="1" applyBorder="1" applyAlignment="1">
      <alignment horizontal="center" vertical="center"/>
    </xf>
    <xf numFmtId="3" fontId="37" fillId="11" borderId="29" xfId="12" applyNumberFormat="1" applyFont="1" applyBorder="1" applyAlignment="1">
      <alignment horizontal="center" vertical="center"/>
    </xf>
    <xf numFmtId="3" fontId="37" fillId="11" borderId="30" xfId="12" applyNumberFormat="1" applyFont="1" applyBorder="1" applyAlignment="1">
      <alignment horizontal="center" vertical="center"/>
    </xf>
    <xf numFmtId="3" fontId="37" fillId="11" borderId="31" xfId="12" applyNumberFormat="1" applyFont="1" applyBorder="1" applyAlignment="1">
      <alignment horizontal="center" vertical="center"/>
    </xf>
    <xf numFmtId="3" fontId="37" fillId="11" borderId="32" xfId="12" applyNumberFormat="1" applyFont="1" applyBorder="1" applyAlignment="1">
      <alignment horizontal="center" vertical="center"/>
    </xf>
    <xf numFmtId="3" fontId="37" fillId="11" borderId="33" xfId="12" applyNumberFormat="1" applyFont="1" applyBorder="1" applyAlignment="1">
      <alignment horizontal="center" vertical="center"/>
    </xf>
    <xf numFmtId="3" fontId="36" fillId="22" borderId="14" xfId="37" applyNumberFormat="1" applyFont="1" applyBorder="1" applyAlignment="1">
      <alignment horizontal="center" vertical="center" wrapText="1"/>
    </xf>
    <xf numFmtId="3" fontId="36" fillId="22" borderId="29" xfId="37" applyNumberFormat="1" applyFont="1" applyBorder="1" applyAlignment="1">
      <alignment horizontal="center" vertical="center" wrapText="1"/>
    </xf>
    <xf numFmtId="3" fontId="36" fillId="22" borderId="30" xfId="37" applyNumberFormat="1" applyFont="1" applyBorder="1" applyAlignment="1">
      <alignment horizontal="center" vertical="center" wrapText="1"/>
    </xf>
    <xf numFmtId="3" fontId="36" fillId="22" borderId="31" xfId="37" applyNumberFormat="1" applyFont="1" applyBorder="1" applyAlignment="1">
      <alignment horizontal="center" vertical="center" wrapText="1"/>
    </xf>
    <xf numFmtId="3" fontId="36" fillId="22" borderId="32" xfId="37" applyNumberFormat="1" applyFont="1" applyBorder="1" applyAlignment="1">
      <alignment horizontal="center" vertical="center" wrapText="1"/>
    </xf>
    <xf numFmtId="3" fontId="36" fillId="22" borderId="33" xfId="37" applyNumberFormat="1" applyFont="1" applyBorder="1" applyAlignment="1">
      <alignment horizontal="center" vertical="center" wrapText="1"/>
    </xf>
    <xf numFmtId="3" fontId="38" fillId="13" borderId="15" xfId="22" applyNumberFormat="1" applyFont="1" applyBorder="1" applyAlignment="1">
      <alignment horizontal="center" vertical="center" wrapText="1"/>
    </xf>
    <xf numFmtId="3" fontId="40" fillId="3" borderId="15" xfId="25" applyNumberFormat="1" applyFont="1" applyBorder="1" applyAlignment="1">
      <alignment horizontal="center" vertical="center" wrapText="1"/>
    </xf>
    <xf numFmtId="3" fontId="37" fillId="11" borderId="15" xfId="12" applyNumberFormat="1" applyFont="1" applyBorder="1" applyAlignment="1">
      <alignment horizontal="center" vertical="center" wrapText="1"/>
    </xf>
    <xf numFmtId="3" fontId="4" fillId="24" borderId="15" xfId="0" applyNumberFormat="1" applyFont="1" applyFill="1" applyBorder="1" applyAlignment="1">
      <alignment horizontal="center" vertical="center" wrapText="1"/>
    </xf>
    <xf numFmtId="3" fontId="4" fillId="28" borderId="13" xfId="20" applyNumberFormat="1" applyFont="1" applyFill="1" applyBorder="1" applyAlignment="1">
      <alignment horizontal="center" vertical="center" wrapText="1"/>
    </xf>
    <xf numFmtId="3" fontId="4" fillId="28" borderId="16" xfId="20" applyNumberFormat="1" applyFont="1" applyFill="1" applyBorder="1" applyAlignment="1">
      <alignment horizontal="center" vertical="center" wrapText="1"/>
    </xf>
    <xf numFmtId="3" fontId="4" fillId="3" borderId="14" xfId="2" applyNumberFormat="1" applyFont="1" applyBorder="1" applyAlignment="1">
      <alignment horizontal="center" vertical="center" wrapText="1"/>
    </xf>
    <xf numFmtId="3" fontId="4" fillId="3" borderId="29" xfId="2" applyNumberFormat="1" applyFont="1" applyBorder="1" applyAlignment="1">
      <alignment horizontal="center" vertical="center" wrapText="1"/>
    </xf>
    <xf numFmtId="3" fontId="4" fillId="3" borderId="30" xfId="2" applyNumberFormat="1" applyFont="1" applyBorder="1" applyAlignment="1">
      <alignment horizontal="center" vertical="center" wrapText="1"/>
    </xf>
    <xf numFmtId="3" fontId="4" fillId="3" borderId="31" xfId="2" applyNumberFormat="1" applyFont="1" applyBorder="1" applyAlignment="1">
      <alignment horizontal="center" vertical="center" wrapText="1"/>
    </xf>
    <xf numFmtId="3" fontId="4" fillId="3" borderId="32" xfId="2" applyNumberFormat="1" applyFont="1" applyBorder="1" applyAlignment="1">
      <alignment horizontal="center" vertical="center" wrapText="1"/>
    </xf>
    <xf numFmtId="3" fontId="4" fillId="3" borderId="33" xfId="2" applyNumberFormat="1" applyFont="1" applyBorder="1" applyAlignment="1">
      <alignment horizontal="center" vertical="center" wrapText="1"/>
    </xf>
    <xf numFmtId="3" fontId="38" fillId="28" borderId="21" xfId="22" applyNumberFormat="1" applyFont="1" applyFill="1" applyBorder="1" applyAlignment="1">
      <alignment horizontal="center" vertical="center" wrapText="1"/>
    </xf>
    <xf numFmtId="3" fontId="38" fillId="28" borderId="20" xfId="22" applyNumberFormat="1" applyFont="1" applyFill="1" applyBorder="1" applyAlignment="1">
      <alignment horizontal="center" vertical="center" wrapText="1"/>
    </xf>
    <xf numFmtId="3" fontId="41" fillId="20" borderId="15" xfId="44" applyNumberFormat="1" applyFont="1" applyBorder="1" applyAlignment="1">
      <alignment horizontal="center" vertical="center" wrapText="1"/>
    </xf>
    <xf numFmtId="3" fontId="4" fillId="31" borderId="13" xfId="20" applyNumberFormat="1" applyFont="1" applyFill="1" applyBorder="1" applyAlignment="1">
      <alignment horizontal="center" vertical="center" wrapText="1"/>
    </xf>
    <xf numFmtId="3" fontId="4" fillId="31" borderId="16" xfId="20" applyNumberFormat="1" applyFont="1" applyFill="1" applyBorder="1" applyAlignment="1">
      <alignment horizontal="center" vertical="center" wrapText="1"/>
    </xf>
    <xf numFmtId="3" fontId="4" fillId="32" borderId="13" xfId="20" applyNumberFormat="1" applyFont="1" applyFill="1" applyBorder="1" applyAlignment="1">
      <alignment horizontal="center" vertical="center" wrapText="1"/>
    </xf>
    <xf numFmtId="3" fontId="4" fillId="32" borderId="16" xfId="20" applyNumberFormat="1" applyFont="1" applyFill="1" applyBorder="1" applyAlignment="1">
      <alignment horizontal="center" vertical="center" wrapText="1"/>
    </xf>
    <xf numFmtId="3" fontId="4" fillId="4" borderId="14" xfId="30" applyNumberFormat="1" applyFont="1" applyBorder="1" applyAlignment="1">
      <alignment horizontal="center" vertical="center" wrapText="1"/>
    </xf>
    <xf numFmtId="3" fontId="4" fillId="4" borderId="29" xfId="30" applyNumberFormat="1" applyFont="1" applyBorder="1" applyAlignment="1">
      <alignment horizontal="center" vertical="center" wrapText="1"/>
    </xf>
    <xf numFmtId="3" fontId="4" fillId="4" borderId="30" xfId="30" applyNumberFormat="1" applyFont="1" applyBorder="1" applyAlignment="1">
      <alignment horizontal="center" vertical="center" wrapText="1"/>
    </xf>
    <xf numFmtId="3" fontId="4" fillId="4" borderId="31" xfId="30" applyNumberFormat="1" applyFont="1" applyBorder="1" applyAlignment="1">
      <alignment horizontal="center" vertical="center" wrapText="1"/>
    </xf>
    <xf numFmtId="3" fontId="4" fillId="4" borderId="32" xfId="30" applyNumberFormat="1" applyFont="1" applyBorder="1" applyAlignment="1">
      <alignment horizontal="center" vertical="center" wrapText="1"/>
    </xf>
    <xf numFmtId="3" fontId="4" fillId="4" borderId="33" xfId="30" applyNumberFormat="1" applyFont="1" applyBorder="1" applyAlignment="1">
      <alignment horizontal="center" vertical="center" wrapText="1"/>
    </xf>
    <xf numFmtId="3" fontId="37" fillId="11" borderId="21" xfId="12" applyNumberFormat="1" applyFont="1" applyBorder="1" applyAlignment="1">
      <alignment horizontal="center" vertical="center" wrapText="1"/>
    </xf>
    <xf numFmtId="3" fontId="37" fillId="11" borderId="19" xfId="12" applyNumberFormat="1" applyFont="1" applyBorder="1" applyAlignment="1">
      <alignment horizontal="center" vertical="center" wrapText="1"/>
    </xf>
    <xf numFmtId="3" fontId="37" fillId="11" borderId="20" xfId="12" applyNumberFormat="1" applyFont="1" applyBorder="1" applyAlignment="1">
      <alignment horizontal="center" vertical="center" wrapText="1"/>
    </xf>
    <xf numFmtId="3" fontId="4" fillId="24" borderId="21" xfId="0" applyNumberFormat="1" applyFont="1" applyFill="1" applyBorder="1" applyAlignment="1">
      <alignment horizontal="center" vertical="center" wrapText="1"/>
    </xf>
    <xf numFmtId="3" fontId="4" fillId="24" borderId="19" xfId="0" applyNumberFormat="1" applyFont="1" applyFill="1" applyBorder="1" applyAlignment="1">
      <alignment horizontal="center" vertical="center" wrapText="1"/>
    </xf>
    <xf numFmtId="3" fontId="4" fillId="24" borderId="20" xfId="0" applyNumberFormat="1" applyFont="1" applyFill="1" applyBorder="1" applyAlignment="1">
      <alignment horizontal="center" vertical="center" wrapText="1"/>
    </xf>
    <xf numFmtId="0" fontId="5" fillId="26" borderId="0" xfId="0" applyFont="1" applyFill="1" applyAlignment="1">
      <alignment horizontal="left" vertical="center"/>
    </xf>
    <xf numFmtId="0" fontId="5" fillId="26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37" fillId="3" borderId="15" xfId="2" applyNumberFormat="1" applyFont="1" applyBorder="1" applyAlignment="1">
      <alignment horizontal="center" vertical="center" wrapText="1"/>
    </xf>
    <xf numFmtId="3" fontId="39" fillId="4" borderId="15" xfId="30" applyNumberFormat="1" applyFont="1" applyBorder="1" applyAlignment="1">
      <alignment horizontal="center" vertical="center"/>
    </xf>
    <xf numFmtId="3" fontId="36" fillId="22" borderId="15" xfId="37" applyNumberFormat="1" applyFont="1" applyBorder="1" applyAlignment="1">
      <alignment horizontal="center" vertical="center" wrapText="1"/>
    </xf>
    <xf numFmtId="3" fontId="37" fillId="8" borderId="15" xfId="11" applyNumberFormat="1" applyFont="1" applyBorder="1" applyAlignment="1">
      <alignment horizontal="center" vertical="center" wrapText="1"/>
    </xf>
    <xf numFmtId="3" fontId="38" fillId="17" borderId="15" xfId="20" applyNumberFormat="1" applyFont="1" applyBorder="1" applyAlignment="1">
      <alignment horizontal="center" vertical="center" wrapText="1"/>
    </xf>
    <xf numFmtId="3" fontId="36" fillId="22" borderId="15" xfId="37" applyNumberFormat="1" applyFont="1" applyBorder="1" applyAlignment="1">
      <alignment horizontal="center" vertical="center"/>
    </xf>
    <xf numFmtId="0" fontId="4" fillId="25" borderId="1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" fontId="4" fillId="37" borderId="15" xfId="0" applyNumberFormat="1" applyFont="1" applyFill="1" applyBorder="1" applyAlignment="1">
      <alignment horizontal="center" vertical="center" wrapText="1"/>
    </xf>
    <xf numFmtId="3" fontId="4" fillId="37" borderId="15" xfId="0" applyNumberFormat="1" applyFont="1" applyFill="1" applyBorder="1" applyAlignment="1">
      <alignment horizontal="center" vertical="center"/>
    </xf>
    <xf numFmtId="0" fontId="40" fillId="3" borderId="15" xfId="25" applyFont="1" applyBorder="1" applyAlignment="1">
      <alignment horizontal="center" vertical="center" wrapText="1"/>
    </xf>
    <xf numFmtId="0" fontId="40" fillId="3" borderId="15" xfId="25" applyFont="1" applyBorder="1" applyAlignment="1">
      <alignment horizontal="center" vertical="center"/>
    </xf>
    <xf numFmtId="0" fontId="36" fillId="22" borderId="15" xfId="37" applyFont="1" applyBorder="1" applyAlignment="1">
      <alignment horizontal="center" vertical="center" wrapText="1"/>
    </xf>
    <xf numFmtId="0" fontId="36" fillId="22" borderId="15" xfId="37" applyFont="1" applyBorder="1" applyAlignment="1">
      <alignment horizontal="center" vertical="center"/>
    </xf>
    <xf numFmtId="3" fontId="38" fillId="16" borderId="15" xfId="19" applyNumberFormat="1" applyFont="1" applyBorder="1" applyAlignment="1">
      <alignment horizontal="center" vertical="center" wrapText="1"/>
    </xf>
    <xf numFmtId="3" fontId="4" fillId="25" borderId="15" xfId="0" applyNumberFormat="1" applyFont="1" applyFill="1" applyBorder="1" applyAlignment="1">
      <alignment horizontal="center" vertical="center" wrapText="1"/>
    </xf>
    <xf numFmtId="3" fontId="47" fillId="33" borderId="13" xfId="22" applyNumberFormat="1" applyFont="1" applyFill="1" applyBorder="1" applyAlignment="1">
      <alignment horizontal="center" vertical="center" wrapText="1"/>
    </xf>
    <xf numFmtId="3" fontId="47" fillId="33" borderId="16" xfId="22" applyNumberFormat="1" applyFont="1" applyFill="1" applyBorder="1" applyAlignment="1">
      <alignment horizontal="center" vertical="center" wrapText="1"/>
    </xf>
    <xf numFmtId="3" fontId="37" fillId="3" borderId="14" xfId="2" applyNumberFormat="1" applyFont="1" applyBorder="1" applyAlignment="1">
      <alignment horizontal="center" vertical="center" wrapText="1"/>
    </xf>
    <xf numFmtId="3" fontId="37" fillId="3" borderId="31" xfId="2" applyNumberFormat="1" applyFont="1" applyBorder="1" applyAlignment="1">
      <alignment horizontal="center" vertical="center" wrapText="1"/>
    </xf>
    <xf numFmtId="3" fontId="37" fillId="3" borderId="30" xfId="2" applyNumberFormat="1" applyFont="1" applyBorder="1" applyAlignment="1">
      <alignment horizontal="center" vertical="center" wrapText="1"/>
    </xf>
    <xf numFmtId="3" fontId="37" fillId="3" borderId="33" xfId="2" applyNumberFormat="1" applyFont="1" applyBorder="1" applyAlignment="1">
      <alignment horizontal="center" vertical="center" wrapText="1"/>
    </xf>
    <xf numFmtId="0" fontId="4" fillId="38" borderId="0" xfId="0" applyFont="1" applyFill="1" applyAlignment="1">
      <alignment horizontal="center" vertical="center"/>
    </xf>
    <xf numFmtId="0" fontId="4" fillId="38" borderId="0" xfId="0" applyFont="1" applyFill="1" applyAlignment="1">
      <alignment vertical="center"/>
    </xf>
    <xf numFmtId="4" fontId="4" fillId="38" borderId="0" xfId="0" applyNumberFormat="1" applyFont="1" applyFill="1" applyAlignment="1">
      <alignment horizontal="center" vertical="center"/>
    </xf>
    <xf numFmtId="3" fontId="4" fillId="38" borderId="0" xfId="0" applyNumberFormat="1" applyFont="1" applyFill="1" applyAlignment="1">
      <alignment vertical="center"/>
    </xf>
    <xf numFmtId="4" fontId="4" fillId="38" borderId="0" xfId="28" applyNumberFormat="1" applyFont="1" applyFill="1" applyBorder="1" applyAlignment="1">
      <alignment horizontal="center" vertical="center"/>
    </xf>
    <xf numFmtId="3" fontId="4" fillId="38" borderId="0" xfId="28" applyNumberFormat="1" applyFont="1" applyFill="1" applyBorder="1" applyAlignment="1">
      <alignment horizontal="right" vertical="center"/>
    </xf>
    <xf numFmtId="3" fontId="34" fillId="38" borderId="0" xfId="0" applyNumberFormat="1" applyFont="1" applyFill="1" applyAlignment="1">
      <alignment vertical="center"/>
    </xf>
    <xf numFmtId="0" fontId="34" fillId="38" borderId="0" xfId="0" applyFont="1" applyFill="1" applyAlignment="1">
      <alignment vertical="center"/>
    </xf>
    <xf numFmtId="0" fontId="3" fillId="38" borderId="0" xfId="0" applyFont="1" applyFill="1" applyAlignment="1">
      <alignment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2018_07_00_Tong_hop_ca_nam_gui_Tai_chinh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8"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000_Tu%20dien%20Giang%20vien\2026_01_31_Danh_sach_toan_VNUA.xlsx" TargetMode="External"/><Relationship Id="rId1" Type="http://schemas.openxmlformats.org/officeDocument/2006/relationships/externalLinkPath" Target="/Thanh_Toan_Luong/Vuot%20gio/000_Tu%20dien%20Giang%20vien/2026_01_31_Danh_sach_toan_VNUA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4_2025\Ky_2_2024_2025\01_Co%20huu\2025_07_11_So_3436_Co_huu_Lop_dac_biet_2024_2025_Ky_II_DS.xlsx" TargetMode="External"/><Relationship Id="rId1" Type="http://schemas.openxmlformats.org/officeDocument/2006/relationships/externalLinkPath" Target="/Thanh_Toan_Luong/Vuot%20gio/2024_2025/Ky_2_2024_2025/01_Co%20huu/2025_07_11_So_3436_Co_huu_Lop_dac_biet_2024_2025_Ky_II_DS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4_2025\Ky_2_2024_2025\01_Co%20huu\2025_07_11_So_3437_Co_huu_Du_gio_2024_2025_Ky_II_DS.xlsx" TargetMode="External"/><Relationship Id="rId1" Type="http://schemas.openxmlformats.org/officeDocument/2006/relationships/externalLinkPath" Target="/Thanh_Toan_Luong/Vuot%20gio/2024_2025/Ky_2_2024_2025/01_Co%20huu/2025_07_11_So_3437_Co_huu_Du_gio_2024_2025_Ky_II_D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5_2026\Ky_1_2025_2026\01_Co%20huu\2026_02_02_So_556_Co_huu_Ngoai_gio_2025_2026_Ky_I_DS.xlsx" TargetMode="External"/><Relationship Id="rId1" Type="http://schemas.openxmlformats.org/officeDocument/2006/relationships/externalLinkPath" Target="2026_02_02_So_556_Co_huu_Ngoai_gio_2025_2026_Ky_I_D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5_2026\Ky_1_2025_2026\01_Co%20huu\2026_02_02_So_557_Co_huu_Lop_dac_biet_2025_2026_Ky_I_DS.xlsx" TargetMode="External"/><Relationship Id="rId1" Type="http://schemas.openxmlformats.org/officeDocument/2006/relationships/externalLinkPath" Target="2026_02_02_So_557_Co_huu_Lop_dac_biet_2025_2026_Ky_I_D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5_2026\Ky_1_2025_2026\01_Co%20huu\2026_02_03_So_611_Co_huu_Huong_dan_2025_2026_Ky_I_DS.xlsx" TargetMode="External"/><Relationship Id="rId1" Type="http://schemas.openxmlformats.org/officeDocument/2006/relationships/externalLinkPath" Target="2026_02_03_So_611_Co_huu_Huong_dan_2025_2026_Ky_I_D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5_2026\Ky_1_2025_2026\01_Co%20huu\2026_02_09_So_685_Co_huu_Gio%20giang_2025_2026_Ky_I_DS_Rut_gon_TH.xlsx" TargetMode="External"/><Relationship Id="rId1" Type="http://schemas.openxmlformats.org/officeDocument/2006/relationships/externalLinkPath" Target="2026_02_09_So_685_Co_huu_Gio%20giang_2025_2026_Ky_I_DS_Rut_gon_TH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4_2025\Ky_1_2024_2025\01_Co%20huu\2025_01_14_So_231_Co_huu_Ngoai_gio_2024_2025_Ky_I_DS.xlsx" TargetMode="External"/><Relationship Id="rId1" Type="http://schemas.openxmlformats.org/officeDocument/2006/relationships/externalLinkPath" Target="/Thanh_Toan_Luong/Vuot%20gio/2024_2025/Ky_1_2024_2025/01_Co%20huu/2025_01_14_So_231_Co_huu_Ngoai_gio_2024_2025_Ky_I_D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4_2025\Ky_2_2024_2025\01_Co%20huu\2025_07_11_So_3435_Co_huu_Ngoai_gio_2024_2025_Ky_II_DS.xlsx" TargetMode="External"/><Relationship Id="rId1" Type="http://schemas.openxmlformats.org/officeDocument/2006/relationships/externalLinkPath" Target="/Thanh_Toan_Luong/Vuot%20gio/2024_2025/Ky_2_2024_2025/01_Co%20huu/2025_07_11_So_3435_Co_huu_Ngoai_gio_2024_2025_Ky_II_D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4_2025\Ky_2_2024_2025\01_Co%20huu\2025_07_28_So_3736_Co_huu_Huong_dan_2024_2025_Ca_nam_DS.xlsx" TargetMode="External"/><Relationship Id="rId1" Type="http://schemas.openxmlformats.org/officeDocument/2006/relationships/externalLinkPath" Target="/Thanh_Toan_Luong/Vuot%20gio/2024_2025/Ky_2_2024_2025/01_Co%20huu/2025_07_28_So_3736_Co_huu_Huong_dan_2024_2025_Ca_nam_DS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hanh_Toan_Luong\Vuot%20gio\2024_2025\Ky_2_2024_2025\01_Co%20huu\2025_07_11_So_3434_Co_huu_Chu_nhiem_lop_2024_2025_DS.xlsx" TargetMode="External"/><Relationship Id="rId1" Type="http://schemas.openxmlformats.org/officeDocument/2006/relationships/externalLinkPath" Target="/Thanh_Toan_Luong/Vuot%20gio/2024_2025/Ky_2_2024_2025/01_Co%20huu/2025_07_11_So_3434_Co_huu_Chu_nhiem_lop_2024_2025_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"/>
    </sheetNames>
    <sheetDataSet>
      <sheetData sheetId="0">
        <row r="5">
          <cell r="B5" t="str">
            <v>ma_gv</v>
          </cell>
          <cell r="C5" t="str">
            <v>sotaikhoan</v>
          </cell>
          <cell r="D5" t="str">
            <v>hodem</v>
          </cell>
          <cell r="E5" t="str">
            <v>ten</v>
          </cell>
          <cell r="F5" t="str">
            <v>bmay</v>
          </cell>
          <cell r="G5" t="str">
            <v>bomay</v>
          </cell>
          <cell r="H5" t="str">
            <v>khoa</v>
          </cell>
          <cell r="I5" t="str">
            <v>chucdanh</v>
          </cell>
          <cell r="J5" t="str">
            <v>hsmucluong</v>
          </cell>
          <cell r="K5" t="str">
            <v>pctnvk</v>
          </cell>
          <cell r="L5" t="str">
            <v>ngluong</v>
          </cell>
          <cell r="M5" t="str">
            <v>huong_tu</v>
          </cell>
          <cell r="N5" t="str">
            <v>trinhdo</v>
          </cell>
          <cell r="O5" t="str">
            <v>dvi_tvu1</v>
          </cell>
          <cell r="P5" t="str">
            <v>bmay3</v>
          </cell>
          <cell r="Q5" t="str">
            <v>masongach</v>
          </cell>
          <cell r="R5" t="str">
            <v>mangachmoi</v>
          </cell>
          <cell r="S5" t="str">
            <v>ma_gv_tg</v>
          </cell>
          <cell r="T5" t="str">
            <v>hhcn</v>
          </cell>
          <cell r="U5" t="str">
            <v>tr_do</v>
          </cell>
          <cell r="V5" t="str">
            <v>so_cmt</v>
          </cell>
        </row>
        <row r="6">
          <cell r="B6" t="str">
            <v>ma_gv</v>
          </cell>
          <cell r="C6" t="str">
            <v>sotaikhoan</v>
          </cell>
          <cell r="D6" t="str">
            <v>hodem</v>
          </cell>
          <cell r="E6" t="str">
            <v>ten</v>
          </cell>
          <cell r="F6" t="str">
            <v>bmay</v>
          </cell>
          <cell r="G6" t="str">
            <v>bomay</v>
          </cell>
          <cell r="H6" t="str">
            <v>khoa</v>
          </cell>
          <cell r="I6" t="str">
            <v>chucdanh</v>
          </cell>
          <cell r="J6" t="str">
            <v>hsmucluong</v>
          </cell>
          <cell r="K6" t="str">
            <v>pctnvk</v>
          </cell>
          <cell r="L6" t="str">
            <v>ngluong</v>
          </cell>
          <cell r="M6" t="str">
            <v>huong_tu</v>
          </cell>
          <cell r="N6" t="str">
            <v>trinhdo</v>
          </cell>
          <cell r="O6" t="str">
            <v>dvi_tvu1</v>
          </cell>
          <cell r="P6" t="str">
            <v>bmay3</v>
          </cell>
          <cell r="Q6" t="str">
            <v>masongach</v>
          </cell>
          <cell r="R6" t="str">
            <v>mangachmoi</v>
          </cell>
          <cell r="S6" t="str">
            <v>ma_gv_tg</v>
          </cell>
          <cell r="T6" t="str">
            <v>hhcn</v>
          </cell>
          <cell r="U6" t="str">
            <v>tr_do</v>
          </cell>
          <cell r="V6" t="str">
            <v>so_cmt</v>
          </cell>
        </row>
        <row r="7">
          <cell r="B7" t="str">
            <v/>
          </cell>
          <cell r="C7" t="str">
            <v>3120215009087</v>
          </cell>
          <cell r="D7" t="str">
            <v>Dương Văn</v>
          </cell>
          <cell r="E7" t="str">
            <v>Sáng</v>
          </cell>
          <cell r="F7">
            <v>1</v>
          </cell>
          <cell r="G7" t="str">
            <v>Canh tác học</v>
          </cell>
          <cell r="H7" t="str">
            <v>Khoa Nông học</v>
          </cell>
          <cell r="I7" t="str">
            <v>Kỹ thuật viên</v>
          </cell>
          <cell r="J7">
            <v>4.0599999999999996</v>
          </cell>
          <cell r="K7">
            <v>0.18</v>
          </cell>
          <cell r="L7" t="str">
            <v>01-Jan-25</v>
          </cell>
          <cell r="M7" t="str">
            <v>01-Jan-08</v>
          </cell>
          <cell r="N7">
            <v>6</v>
          </cell>
          <cell r="O7" t="str">
            <v>0101</v>
          </cell>
          <cell r="P7" t="str">
            <v>0101</v>
          </cell>
          <cell r="Q7" t="str">
            <v>13.096</v>
          </cell>
          <cell r="R7" t="str">
            <v>V.05.02.08</v>
          </cell>
          <cell r="S7" t="str">
            <v/>
          </cell>
          <cell r="T7">
            <v>0</v>
          </cell>
          <cell r="U7" t="str">
            <v>Trung cấp</v>
          </cell>
          <cell r="V7" t="str">
            <v>001064008917</v>
          </cell>
        </row>
        <row r="8">
          <cell r="B8" t="str">
            <v/>
          </cell>
          <cell r="C8" t="str">
            <v/>
          </cell>
          <cell r="D8" t="str">
            <v>Nguyễn Viết</v>
          </cell>
          <cell r="E8" t="str">
            <v>Hùng</v>
          </cell>
          <cell r="F8">
            <v>1</v>
          </cell>
          <cell r="G8" t="str">
            <v>Canh tác học</v>
          </cell>
          <cell r="H8" t="str">
            <v>Khoa Nông học</v>
          </cell>
          <cell r="I8" t="str">
            <v>Kỹ thuật viên</v>
          </cell>
          <cell r="J8">
            <v>2.06</v>
          </cell>
          <cell r="K8">
            <v>0</v>
          </cell>
          <cell r="L8" t="str">
            <v>01-Jan-12</v>
          </cell>
          <cell r="M8" t="str">
            <v>01-Oct-09</v>
          </cell>
          <cell r="N8">
            <v>4</v>
          </cell>
          <cell r="O8" t="str">
            <v>0101</v>
          </cell>
          <cell r="P8" t="str">
            <v>0101</v>
          </cell>
          <cell r="Q8" t="str">
            <v>13.096</v>
          </cell>
          <cell r="R8" t="str">
            <v>13.096</v>
          </cell>
          <cell r="S8" t="str">
            <v>CTH06</v>
          </cell>
          <cell r="T8">
            <v>0</v>
          </cell>
          <cell r="U8" t="str">
            <v>Đại học</v>
          </cell>
          <cell r="V8" t="str">
            <v>031065484</v>
          </cell>
        </row>
        <row r="9">
          <cell r="B9" t="str">
            <v>CTH07</v>
          </cell>
          <cell r="C9" t="str">
            <v>3120215002558</v>
          </cell>
          <cell r="D9" t="str">
            <v>Chu Anh</v>
          </cell>
          <cell r="E9" t="str">
            <v>Tiệp</v>
          </cell>
          <cell r="F9">
            <v>1</v>
          </cell>
          <cell r="G9" t="str">
            <v>Canh tác học</v>
          </cell>
          <cell r="H9" t="str">
            <v>Khoa Nông học</v>
          </cell>
          <cell r="I9" t="str">
            <v>Tiến sĩ, Giảng viên chính</v>
          </cell>
          <cell r="J9">
            <v>5.08</v>
          </cell>
          <cell r="K9">
            <v>0</v>
          </cell>
          <cell r="L9" t="str">
            <v>01-Sep-24</v>
          </cell>
          <cell r="M9" t="str">
            <v>01-Dec-20</v>
          </cell>
          <cell r="N9">
            <v>2</v>
          </cell>
          <cell r="O9" t="str">
            <v>0101</v>
          </cell>
          <cell r="P9" t="str">
            <v>0101</v>
          </cell>
          <cell r="Q9" t="str">
            <v>15.110</v>
          </cell>
          <cell r="R9" t="str">
            <v>V.07.01.02</v>
          </cell>
          <cell r="S9" t="str">
            <v>CTH07</v>
          </cell>
          <cell r="T9">
            <v>0</v>
          </cell>
          <cell r="U9" t="str">
            <v>Tiến sĩ</v>
          </cell>
          <cell r="V9" t="str">
            <v>001075032100</v>
          </cell>
        </row>
        <row r="10">
          <cell r="B10" t="str">
            <v>CTH05</v>
          </cell>
          <cell r="C10" t="str">
            <v>3120215006933</v>
          </cell>
          <cell r="D10" t="str">
            <v>Nguyễn Xuân</v>
          </cell>
          <cell r="E10" t="str">
            <v>Mai</v>
          </cell>
          <cell r="F10">
            <v>1</v>
          </cell>
          <cell r="G10" t="str">
            <v>Canh tác học</v>
          </cell>
          <cell r="H10" t="str">
            <v>Khoa Nông học</v>
          </cell>
          <cell r="I10" t="str">
            <v/>
          </cell>
          <cell r="J10">
            <v>5.76</v>
          </cell>
          <cell r="K10">
            <v>0</v>
          </cell>
          <cell r="L10" t="str">
            <v>01-Oct-11</v>
          </cell>
          <cell r="M10" t="str">
            <v>01-Sep-84</v>
          </cell>
          <cell r="N10">
            <v>2</v>
          </cell>
          <cell r="O10" t="str">
            <v>0101</v>
          </cell>
          <cell r="P10" t="str">
            <v>0101</v>
          </cell>
          <cell r="Q10" t="str">
            <v>15.110</v>
          </cell>
          <cell r="R10" t="str">
            <v>15.110</v>
          </cell>
          <cell r="S10" t="str">
            <v>TG096</v>
          </cell>
          <cell r="T10">
            <v>0</v>
          </cell>
          <cell r="U10" t="str">
            <v>Tiến sĩ</v>
          </cell>
          <cell r="V10" t="str">
            <v>011547718</v>
          </cell>
        </row>
        <row r="11">
          <cell r="B11" t="str">
            <v>MOI14</v>
          </cell>
          <cell r="C11" t="str">
            <v/>
          </cell>
          <cell r="D11" t="str">
            <v>Trần Thị</v>
          </cell>
          <cell r="E11" t="str">
            <v>Hiền</v>
          </cell>
          <cell r="F11">
            <v>1</v>
          </cell>
          <cell r="G11" t="str">
            <v>Canh tác học</v>
          </cell>
          <cell r="H11" t="str">
            <v>Khoa Nông học</v>
          </cell>
          <cell r="I11" t="str">
            <v/>
          </cell>
          <cell r="J11">
            <v>5.42</v>
          </cell>
          <cell r="K11">
            <v>0</v>
          </cell>
          <cell r="L11" t="str">
            <v>01-Oct-07</v>
          </cell>
          <cell r="M11" t="str">
            <v>01-Dec-78</v>
          </cell>
          <cell r="N11">
            <v>3</v>
          </cell>
          <cell r="O11" t="str">
            <v>0101</v>
          </cell>
          <cell r="P11" t="str">
            <v>0101</v>
          </cell>
          <cell r="Q11" t="str">
            <v>15.110</v>
          </cell>
          <cell r="R11" t="str">
            <v>15.110</v>
          </cell>
          <cell r="S11" t="str">
            <v>MOI14</v>
          </cell>
          <cell r="T11">
            <v>0</v>
          </cell>
          <cell r="U11" t="str">
            <v>Thạc sĩ</v>
          </cell>
          <cell r="V11" t="str">
            <v>010812451</v>
          </cell>
        </row>
        <row r="12">
          <cell r="B12" t="str">
            <v>CTH02</v>
          </cell>
          <cell r="C12" t="str">
            <v>3120215006536</v>
          </cell>
          <cell r="D12" t="str">
            <v>Nguyễn Tất</v>
          </cell>
          <cell r="E12" t="str">
            <v>Cảnh</v>
          </cell>
          <cell r="F12">
            <v>1</v>
          </cell>
          <cell r="G12" t="str">
            <v>Canh tác học</v>
          </cell>
          <cell r="H12" t="str">
            <v>Khoa Nông học</v>
          </cell>
          <cell r="I12" t="str">
            <v>PGS.TS. Giảng viên cao cấp, Tổng BT Nhà xuất bản, Bảo lưu PCCV</v>
          </cell>
          <cell r="J12">
            <v>7.28</v>
          </cell>
          <cell r="K12">
            <v>0</v>
          </cell>
          <cell r="L12" t="str">
            <v>01-Apr-19</v>
          </cell>
          <cell r="M12" t="str">
            <v>30-Dec-16</v>
          </cell>
          <cell r="N12">
            <v>2</v>
          </cell>
          <cell r="O12" t="str">
            <v>0101</v>
          </cell>
          <cell r="P12" t="str">
            <v>0101</v>
          </cell>
          <cell r="Q12" t="str">
            <v>15.109</v>
          </cell>
          <cell r="R12" t="str">
            <v>V.07.01.01</v>
          </cell>
          <cell r="S12" t="str">
            <v>TG537</v>
          </cell>
          <cell r="T12">
            <v>1</v>
          </cell>
          <cell r="U12" t="str">
            <v>Tiến sĩ</v>
          </cell>
          <cell r="V12" t="str">
            <v>038058013274</v>
          </cell>
        </row>
        <row r="13">
          <cell r="B13" t="str">
            <v>CTH01</v>
          </cell>
          <cell r="C13" t="str">
            <v>3120215002535</v>
          </cell>
          <cell r="D13" t="str">
            <v>Hà Thị Thanh</v>
          </cell>
          <cell r="E13" t="str">
            <v>Bình</v>
          </cell>
          <cell r="F13">
            <v>1</v>
          </cell>
          <cell r="G13" t="str">
            <v>Canh tác học</v>
          </cell>
          <cell r="H13" t="str">
            <v>Khoa Nông học</v>
          </cell>
          <cell r="I13" t="str">
            <v>PGS.TS. Giảng viên cao cấp</v>
          </cell>
          <cell r="J13">
            <v>6.92</v>
          </cell>
          <cell r="K13">
            <v>0</v>
          </cell>
          <cell r="L13" t="str">
            <v>01-Aug-16</v>
          </cell>
          <cell r="M13" t="str">
            <v>01-Aug-16</v>
          </cell>
          <cell r="N13">
            <v>2</v>
          </cell>
          <cell r="O13" t="str">
            <v>0101</v>
          </cell>
          <cell r="P13" t="str">
            <v>0101</v>
          </cell>
          <cell r="Q13" t="str">
            <v>15.109</v>
          </cell>
          <cell r="R13" t="str">
            <v>V.07.01.01</v>
          </cell>
          <cell r="S13" t="str">
            <v>MG333</v>
          </cell>
          <cell r="T13">
            <v>1</v>
          </cell>
          <cell r="U13" t="str">
            <v>Tiến sĩ</v>
          </cell>
          <cell r="V13" t="str">
            <v>010812478</v>
          </cell>
        </row>
        <row r="14">
          <cell r="B14" t="str">
            <v>CTH03</v>
          </cell>
          <cell r="C14" t="str">
            <v>3120215002587</v>
          </cell>
          <cell r="D14" t="str">
            <v>Trần Thị</v>
          </cell>
          <cell r="E14" t="str">
            <v>Thiêm</v>
          </cell>
          <cell r="F14">
            <v>1</v>
          </cell>
          <cell r="G14" t="str">
            <v>Canh tác học</v>
          </cell>
          <cell r="H14" t="str">
            <v>Khoa Nông học</v>
          </cell>
          <cell r="I14" t="str">
            <v>PGS.TS. Giảng viên cao cấp, Trưởng BM</v>
          </cell>
          <cell r="J14">
            <v>4.4000000000000004</v>
          </cell>
          <cell r="K14">
            <v>0</v>
          </cell>
          <cell r="L14" t="str">
            <v>15-Jun-23</v>
          </cell>
          <cell r="M14" t="str">
            <v>01-Oct-07</v>
          </cell>
          <cell r="N14">
            <v>2</v>
          </cell>
          <cell r="O14" t="str">
            <v>0101</v>
          </cell>
          <cell r="P14" t="str">
            <v>0101</v>
          </cell>
          <cell r="Q14" t="str">
            <v>15.110</v>
          </cell>
          <cell r="R14" t="str">
            <v>V.07.01.02</v>
          </cell>
          <cell r="S14" t="str">
            <v>CTH03</v>
          </cell>
          <cell r="T14">
            <v>1</v>
          </cell>
          <cell r="U14" t="str">
            <v>Tiến sĩ</v>
          </cell>
          <cell r="V14" t="str">
            <v>033180004900</v>
          </cell>
        </row>
        <row r="15">
          <cell r="B15" t="str">
            <v/>
          </cell>
          <cell r="C15" t="str">
            <v>3120215009744</v>
          </cell>
          <cell r="D15" t="str">
            <v>Vũ Thị Châu</v>
          </cell>
          <cell r="E15" t="str">
            <v>Thu</v>
          </cell>
          <cell r="F15">
            <v>1</v>
          </cell>
          <cell r="G15" t="str">
            <v>Canh tác học</v>
          </cell>
          <cell r="H15" t="str">
            <v>Khoa Nông học</v>
          </cell>
          <cell r="I15" t="str">
            <v>Kỹ sư</v>
          </cell>
          <cell r="J15">
            <v>3.66</v>
          </cell>
          <cell r="K15">
            <v>0</v>
          </cell>
          <cell r="L15" t="str">
            <v>01-Apr-25</v>
          </cell>
          <cell r="M15" t="str">
            <v>01-Jan-14</v>
          </cell>
          <cell r="N15">
            <v>4</v>
          </cell>
          <cell r="O15" t="str">
            <v>0101</v>
          </cell>
          <cell r="P15" t="str">
            <v>0101</v>
          </cell>
          <cell r="Q15" t="str">
            <v>13.095</v>
          </cell>
          <cell r="R15" t="str">
            <v>V.05.02.07</v>
          </cell>
          <cell r="S15" t="str">
            <v/>
          </cell>
          <cell r="T15">
            <v>0</v>
          </cell>
          <cell r="U15" t="str">
            <v>Đại học</v>
          </cell>
          <cell r="V15" t="str">
            <v>001182005740</v>
          </cell>
        </row>
        <row r="16">
          <cell r="B16" t="str">
            <v>CTH08</v>
          </cell>
          <cell r="C16" t="str">
            <v>3120215011072</v>
          </cell>
          <cell r="D16" t="str">
            <v>Thiều Thị Phong</v>
          </cell>
          <cell r="E16" t="str">
            <v>Thu</v>
          </cell>
          <cell r="F16">
            <v>1</v>
          </cell>
          <cell r="G16" t="str">
            <v>Canh tác học</v>
          </cell>
          <cell r="H16" t="str">
            <v>Khoa Nông học</v>
          </cell>
          <cell r="I16" t="str">
            <v>PGS.TS. Giảng viên cao cấp, Phó BM</v>
          </cell>
          <cell r="J16">
            <v>4.4000000000000004</v>
          </cell>
          <cell r="K16">
            <v>0</v>
          </cell>
          <cell r="L16" t="str">
            <v>15-Jun-23</v>
          </cell>
          <cell r="M16" t="str">
            <v>01-Aug-09</v>
          </cell>
          <cell r="N16">
            <v>2</v>
          </cell>
          <cell r="O16" t="str">
            <v>0101</v>
          </cell>
          <cell r="P16" t="str">
            <v>0101</v>
          </cell>
          <cell r="Q16" t="str">
            <v>15.110</v>
          </cell>
          <cell r="R16" t="str">
            <v>V.07.01.02</v>
          </cell>
          <cell r="S16" t="str">
            <v>CTH08</v>
          </cell>
          <cell r="T16">
            <v>1</v>
          </cell>
          <cell r="U16" t="str">
            <v>Tiến sĩ</v>
          </cell>
          <cell r="V16" t="str">
            <v>025184000084</v>
          </cell>
        </row>
        <row r="17">
          <cell r="B17" t="str">
            <v>CTH09</v>
          </cell>
          <cell r="C17" t="str">
            <v>3120215033393</v>
          </cell>
          <cell r="D17" t="str">
            <v>Vũ Duy</v>
          </cell>
          <cell r="E17" t="str">
            <v>Hoàng</v>
          </cell>
          <cell r="F17">
            <v>1</v>
          </cell>
          <cell r="G17" t="str">
            <v>Canh tác học</v>
          </cell>
          <cell r="H17" t="str">
            <v>Trung tâm Nông nghiệp sinh thái và Đào tạo nghề</v>
          </cell>
          <cell r="I17" t="str">
            <v>Tiến sĩ, Giảng viên chính, Phó Giám đốc Trung tâm</v>
          </cell>
          <cell r="J17">
            <v>4.4000000000000004</v>
          </cell>
          <cell r="K17">
            <v>0</v>
          </cell>
          <cell r="L17" t="str">
            <v>15-Jun-23</v>
          </cell>
          <cell r="M17" t="str">
            <v>01-Mar-11</v>
          </cell>
          <cell r="N17">
            <v>2</v>
          </cell>
          <cell r="O17" t="str">
            <v>5100</v>
          </cell>
          <cell r="P17" t="str">
            <v>0101</v>
          </cell>
          <cell r="Q17" t="str">
            <v>15.110</v>
          </cell>
          <cell r="R17" t="str">
            <v>V.07.01.02</v>
          </cell>
          <cell r="S17" t="str">
            <v>CTH09</v>
          </cell>
          <cell r="T17">
            <v>0</v>
          </cell>
          <cell r="U17" t="str">
            <v>Tiến sĩ</v>
          </cell>
          <cell r="V17" t="str">
            <v>031087023973</v>
          </cell>
        </row>
        <row r="18">
          <cell r="B18" t="str">
            <v>CTH04</v>
          </cell>
          <cell r="C18" t="str">
            <v>3120215006769</v>
          </cell>
          <cell r="D18" t="str">
            <v>Nguyễn ích</v>
          </cell>
          <cell r="E18" t="str">
            <v>Tân</v>
          </cell>
          <cell r="F18">
            <v>1</v>
          </cell>
          <cell r="G18" t="str">
            <v>Canh tác học</v>
          </cell>
          <cell r="H18" t="str">
            <v>Khoa Nông học</v>
          </cell>
          <cell r="I18" t="str">
            <v>PGS.TS. Giảng viên cao cấp</v>
          </cell>
          <cell r="J18">
            <v>7.28</v>
          </cell>
          <cell r="K18">
            <v>0</v>
          </cell>
          <cell r="L18" t="str">
            <v>01-Dec-19</v>
          </cell>
          <cell r="M18" t="str">
            <v>30-Dec-16</v>
          </cell>
          <cell r="N18">
            <v>2</v>
          </cell>
          <cell r="O18" t="str">
            <v>0101</v>
          </cell>
          <cell r="P18" t="str">
            <v>0101</v>
          </cell>
          <cell r="Q18" t="str">
            <v>15.109</v>
          </cell>
          <cell r="R18" t="str">
            <v>V.07.01.01</v>
          </cell>
          <cell r="S18" t="str">
            <v>HD241</v>
          </cell>
          <cell r="T18">
            <v>1</v>
          </cell>
          <cell r="U18" t="str">
            <v>Tiến sĩ</v>
          </cell>
          <cell r="V18" t="str">
            <v>010804678</v>
          </cell>
        </row>
        <row r="19">
          <cell r="B19" t="str">
            <v>CTH11</v>
          </cell>
          <cell r="C19" t="str">
            <v>3120215051807</v>
          </cell>
          <cell r="D19" t="str">
            <v>Nguyễn Thị</v>
          </cell>
          <cell r="E19" t="str">
            <v>Loan</v>
          </cell>
          <cell r="F19">
            <v>1</v>
          </cell>
          <cell r="G19" t="str">
            <v>Canh tác học</v>
          </cell>
          <cell r="H19" t="str">
            <v>Khoa Nông học</v>
          </cell>
          <cell r="I19" t="str">
            <v>Tiến sĩ, Giảng viên</v>
          </cell>
          <cell r="J19">
            <v>3.99</v>
          </cell>
          <cell r="K19">
            <v>0</v>
          </cell>
          <cell r="L19" t="str">
            <v>01-May-25</v>
          </cell>
          <cell r="M19" t="str">
            <v>01-May-17</v>
          </cell>
          <cell r="N19">
            <v>2</v>
          </cell>
          <cell r="O19" t="str">
            <v>0101</v>
          </cell>
          <cell r="P19" t="str">
            <v>0101</v>
          </cell>
          <cell r="Q19" t="str">
            <v>15.111</v>
          </cell>
          <cell r="R19" t="str">
            <v>V.07.01.03</v>
          </cell>
          <cell r="S19" t="str">
            <v>CTH11</v>
          </cell>
          <cell r="T19">
            <v>0</v>
          </cell>
          <cell r="U19" t="str">
            <v>Tiến sĩ</v>
          </cell>
          <cell r="V19" t="str">
            <v>030186000448</v>
          </cell>
        </row>
        <row r="20">
          <cell r="B20" t="str">
            <v>CTH10</v>
          </cell>
          <cell r="C20" t="str">
            <v>3120215009274</v>
          </cell>
          <cell r="D20" t="str">
            <v>Nguyễn Mai</v>
          </cell>
          <cell r="E20" t="str">
            <v>Thơm</v>
          </cell>
          <cell r="F20">
            <v>1</v>
          </cell>
          <cell r="G20" t="str">
            <v>Canh tác học</v>
          </cell>
          <cell r="H20" t="str">
            <v>Viện Sinh vật cảnh</v>
          </cell>
          <cell r="I20" t="str">
            <v>Tiến sĩ, Giảng viên chính, Giám đốc Viện Sinh vật cảnh</v>
          </cell>
          <cell r="J20">
            <v>5.42</v>
          </cell>
          <cell r="K20">
            <v>0</v>
          </cell>
          <cell r="L20" t="str">
            <v>01-Oct-23</v>
          </cell>
          <cell r="M20" t="str">
            <v>01-Apr-18</v>
          </cell>
          <cell r="N20">
            <v>2</v>
          </cell>
          <cell r="O20" t="str">
            <v>4600</v>
          </cell>
          <cell r="P20" t="str">
            <v>0101</v>
          </cell>
          <cell r="Q20" t="str">
            <v>15.110</v>
          </cell>
          <cell r="R20" t="str">
            <v>V.07.01.02</v>
          </cell>
          <cell r="S20" t="str">
            <v>CTH10</v>
          </cell>
          <cell r="T20">
            <v>0</v>
          </cell>
          <cell r="U20" t="str">
            <v>Tiến sĩ</v>
          </cell>
          <cell r="V20" t="str">
            <v>038068000053</v>
          </cell>
        </row>
        <row r="21">
          <cell r="B21" t="str">
            <v>BCY09</v>
          </cell>
          <cell r="C21" t="str">
            <v/>
          </cell>
          <cell r="D21" t="str">
            <v>Nguyễn Kim</v>
          </cell>
          <cell r="E21" t="str">
            <v>Vân</v>
          </cell>
          <cell r="F21">
            <v>1</v>
          </cell>
          <cell r="G21" t="str">
            <v>Bệnh cây</v>
          </cell>
          <cell r="H21" t="str">
            <v>Khoa Nông học</v>
          </cell>
          <cell r="I21" t="str">
            <v/>
          </cell>
          <cell r="J21">
            <v>7.28</v>
          </cell>
          <cell r="K21">
            <v>0</v>
          </cell>
          <cell r="L21" t="str">
            <v>01-Oct-08</v>
          </cell>
          <cell r="M21" t="str">
            <v>01-Oct-08</v>
          </cell>
          <cell r="N21">
            <v>2</v>
          </cell>
          <cell r="O21" t="str">
            <v>0102</v>
          </cell>
          <cell r="P21" t="str">
            <v>0102</v>
          </cell>
          <cell r="Q21" t="str">
            <v>15.109</v>
          </cell>
          <cell r="R21" t="str">
            <v>15.109</v>
          </cell>
          <cell r="S21" t="str">
            <v>TG248</v>
          </cell>
          <cell r="T21">
            <v>1</v>
          </cell>
          <cell r="U21" t="str">
            <v>Tiến sĩ</v>
          </cell>
          <cell r="V21" t="str">
            <v>010779776</v>
          </cell>
        </row>
        <row r="22">
          <cell r="B22" t="str">
            <v>BCY04</v>
          </cell>
          <cell r="C22" t="str">
            <v>3120215000076</v>
          </cell>
          <cell r="D22" t="str">
            <v>Ngô Bích</v>
          </cell>
          <cell r="E22" t="str">
            <v>Hảo</v>
          </cell>
          <cell r="F22">
            <v>1</v>
          </cell>
          <cell r="G22" t="str">
            <v>Bệnh cây</v>
          </cell>
          <cell r="H22" t="str">
            <v>Khoa Nông học</v>
          </cell>
          <cell r="I22" t="str">
            <v>PGS.TS. Giảng viên cao cấp, Bảo lưu PCCV</v>
          </cell>
          <cell r="J22">
            <v>7.28</v>
          </cell>
          <cell r="K22">
            <v>0</v>
          </cell>
          <cell r="L22" t="str">
            <v>01-Dec-17</v>
          </cell>
          <cell r="M22" t="str">
            <v>30-Dec-16</v>
          </cell>
          <cell r="N22">
            <v>2</v>
          </cell>
          <cell r="O22" t="str">
            <v>0102</v>
          </cell>
          <cell r="P22" t="str">
            <v>0102</v>
          </cell>
          <cell r="Q22" t="str">
            <v>15.109</v>
          </cell>
          <cell r="R22" t="str">
            <v>V.07.01.01</v>
          </cell>
          <cell r="S22" t="str">
            <v>TG455</v>
          </cell>
          <cell r="T22">
            <v>1</v>
          </cell>
          <cell r="U22" t="str">
            <v>Tiến sĩ</v>
          </cell>
          <cell r="V22" t="str">
            <v>011137071</v>
          </cell>
        </row>
        <row r="23">
          <cell r="B23" t="str">
            <v/>
          </cell>
          <cell r="C23" t="str">
            <v/>
          </cell>
          <cell r="D23" t="str">
            <v>Nguyễn Thị Hằng</v>
          </cell>
          <cell r="E23" t="str">
            <v>Nga</v>
          </cell>
          <cell r="F23">
            <v>1</v>
          </cell>
          <cell r="G23" t="str">
            <v>Bệnh cây</v>
          </cell>
          <cell r="H23" t="str">
            <v>Khoa Nông học</v>
          </cell>
          <cell r="I23" t="str">
            <v/>
          </cell>
          <cell r="J23">
            <v>3.33</v>
          </cell>
          <cell r="K23">
            <v>0</v>
          </cell>
          <cell r="L23" t="str">
            <v>01-Nov-04</v>
          </cell>
          <cell r="M23" t="str">
            <v>01-Nov-86</v>
          </cell>
          <cell r="N23">
            <v>4</v>
          </cell>
          <cell r="O23" t="str">
            <v>0102</v>
          </cell>
          <cell r="P23" t="str">
            <v>0102</v>
          </cell>
          <cell r="Q23" t="str">
            <v>13.095</v>
          </cell>
          <cell r="R23" t="str">
            <v>13.095</v>
          </cell>
          <cell r="S23" t="str">
            <v/>
          </cell>
          <cell r="T23">
            <v>0</v>
          </cell>
          <cell r="U23" t="str">
            <v>Đại học</v>
          </cell>
          <cell r="V23" t="str">
            <v>011157357</v>
          </cell>
        </row>
        <row r="24">
          <cell r="B24" t="str">
            <v>MOI57</v>
          </cell>
          <cell r="C24" t="str">
            <v/>
          </cell>
          <cell r="D24" t="str">
            <v>Vũ Triệu</v>
          </cell>
          <cell r="E24" t="str">
            <v>Mân</v>
          </cell>
          <cell r="F24">
            <v>1</v>
          </cell>
          <cell r="G24" t="str">
            <v>Bệnh cây</v>
          </cell>
          <cell r="H24" t="str">
            <v>Khoa Nông học</v>
          </cell>
          <cell r="I24" t="str">
            <v/>
          </cell>
          <cell r="J24">
            <v>7.64</v>
          </cell>
          <cell r="K24">
            <v>0</v>
          </cell>
          <cell r="L24" t="str">
            <v>01-Dec-07</v>
          </cell>
          <cell r="M24" t="str">
            <v>01-Aug-68</v>
          </cell>
          <cell r="N24">
            <v>2</v>
          </cell>
          <cell r="O24" t="str">
            <v>0102</v>
          </cell>
          <cell r="P24" t="str">
            <v>0102</v>
          </cell>
          <cell r="Q24" t="str">
            <v>15.109</v>
          </cell>
          <cell r="R24" t="str">
            <v>15.109</v>
          </cell>
          <cell r="S24" t="str">
            <v>MOI57</v>
          </cell>
          <cell r="T24">
            <v>2</v>
          </cell>
          <cell r="U24" t="str">
            <v>Tiến sĩ</v>
          </cell>
          <cell r="V24" t="str">
            <v>010107237</v>
          </cell>
        </row>
        <row r="25">
          <cell r="B25" t="str">
            <v>BCY07</v>
          </cell>
          <cell r="C25" t="str">
            <v>3120215000082</v>
          </cell>
          <cell r="D25" t="str">
            <v>Bùi Trọng</v>
          </cell>
          <cell r="E25" t="str">
            <v>Thủy</v>
          </cell>
          <cell r="F25">
            <v>1</v>
          </cell>
          <cell r="G25" t="str">
            <v>Bệnh cây</v>
          </cell>
          <cell r="H25" t="str">
            <v>Khoa Nông học</v>
          </cell>
          <cell r="I25" t="str">
            <v/>
          </cell>
          <cell r="J25">
            <v>4.9800000000000004</v>
          </cell>
          <cell r="K25">
            <v>0.09</v>
          </cell>
          <cell r="L25" t="str">
            <v>01-Oct-11</v>
          </cell>
          <cell r="M25" t="str">
            <v>01-Dec-79</v>
          </cell>
          <cell r="N25">
            <v>4</v>
          </cell>
          <cell r="O25" t="str">
            <v>0102</v>
          </cell>
          <cell r="P25" t="str">
            <v>0102</v>
          </cell>
          <cell r="Q25" t="str">
            <v>15.111</v>
          </cell>
          <cell r="R25" t="str">
            <v>15.111</v>
          </cell>
          <cell r="S25" t="str">
            <v>BCY07</v>
          </cell>
          <cell r="T25">
            <v>0</v>
          </cell>
          <cell r="U25" t="str">
            <v>Đại học</v>
          </cell>
          <cell r="V25" t="str">
            <v>010812703</v>
          </cell>
        </row>
        <row r="26">
          <cell r="B26" t="str">
            <v>BCY08</v>
          </cell>
          <cell r="C26" t="str">
            <v>3120215000099</v>
          </cell>
          <cell r="D26" t="str">
            <v>Nguyễn Văn</v>
          </cell>
          <cell r="E26" t="str">
            <v>Viên</v>
          </cell>
          <cell r="F26">
            <v>1</v>
          </cell>
          <cell r="G26" t="str">
            <v>Bệnh cây</v>
          </cell>
          <cell r="H26" t="str">
            <v>Khoa Nông học</v>
          </cell>
          <cell r="I26" t="str">
            <v>PGS.TS. Giảng viên cao cấp</v>
          </cell>
          <cell r="J26">
            <v>7.64</v>
          </cell>
          <cell r="K26">
            <v>0</v>
          </cell>
          <cell r="L26" t="str">
            <v>01-Oct-19</v>
          </cell>
          <cell r="M26" t="str">
            <v>30-Dec-16</v>
          </cell>
          <cell r="N26">
            <v>2</v>
          </cell>
          <cell r="O26" t="str">
            <v>0102</v>
          </cell>
          <cell r="P26" t="str">
            <v>0102</v>
          </cell>
          <cell r="Q26" t="str">
            <v>15.109</v>
          </cell>
          <cell r="R26" t="str">
            <v>V.07.01.01</v>
          </cell>
          <cell r="S26" t="str">
            <v>TG547</v>
          </cell>
          <cell r="T26">
            <v>1</v>
          </cell>
          <cell r="U26" t="str">
            <v>Tiến sĩ</v>
          </cell>
          <cell r="V26" t="str">
            <v>010812702</v>
          </cell>
        </row>
        <row r="27">
          <cell r="B27" t="str">
            <v>BCY10</v>
          </cell>
          <cell r="C27" t="str">
            <v>3120215000103</v>
          </cell>
          <cell r="D27" t="str">
            <v>Ngô Thị</v>
          </cell>
          <cell r="E27" t="str">
            <v>Xuyên</v>
          </cell>
          <cell r="F27">
            <v>1</v>
          </cell>
          <cell r="G27" t="str">
            <v>Bệnh cây</v>
          </cell>
          <cell r="H27" t="str">
            <v>Khoa Nông học</v>
          </cell>
          <cell r="I27" t="str">
            <v/>
          </cell>
          <cell r="J27">
            <v>6.1</v>
          </cell>
          <cell r="K27">
            <v>0</v>
          </cell>
          <cell r="L27" t="str">
            <v>01-Apr-12</v>
          </cell>
          <cell r="M27" t="str">
            <v>01-Jun-10</v>
          </cell>
          <cell r="N27">
            <v>2</v>
          </cell>
          <cell r="O27" t="str">
            <v>0102</v>
          </cell>
          <cell r="P27" t="str">
            <v>0102</v>
          </cell>
          <cell r="Q27" t="str">
            <v>15.110</v>
          </cell>
          <cell r="R27" t="str">
            <v>15.110</v>
          </cell>
          <cell r="S27" t="str">
            <v>TG206</v>
          </cell>
          <cell r="T27">
            <v>1</v>
          </cell>
          <cell r="U27" t="str">
            <v>Tiến sĩ</v>
          </cell>
          <cell r="V27" t="str">
            <v>010779777</v>
          </cell>
        </row>
        <row r="28">
          <cell r="B28" t="str">
            <v>BCY02</v>
          </cell>
          <cell r="C28" t="str">
            <v>3120215000132</v>
          </cell>
          <cell r="D28" t="str">
            <v>Đỗ Tấn</v>
          </cell>
          <cell r="E28" t="str">
            <v>Dũng</v>
          </cell>
          <cell r="F28">
            <v>1</v>
          </cell>
          <cell r="G28" t="str">
            <v>Bệnh cây</v>
          </cell>
          <cell r="H28" t="str">
            <v>Khoa Nông học</v>
          </cell>
          <cell r="I28" t="str">
            <v>PGS.TS. Giảng viên cao cấp, Bảo lưu PCCV</v>
          </cell>
          <cell r="J28">
            <v>7.28</v>
          </cell>
          <cell r="K28">
            <v>0</v>
          </cell>
          <cell r="L28" t="str">
            <v>01-Oct-21</v>
          </cell>
          <cell r="M28" t="str">
            <v>30-Dec-16</v>
          </cell>
          <cell r="N28">
            <v>2</v>
          </cell>
          <cell r="O28" t="str">
            <v>0102</v>
          </cell>
          <cell r="P28" t="str">
            <v>0102</v>
          </cell>
          <cell r="Q28" t="str">
            <v>15.109</v>
          </cell>
          <cell r="R28" t="str">
            <v>V.07.01.01</v>
          </cell>
          <cell r="S28" t="str">
            <v>TG491</v>
          </cell>
          <cell r="T28">
            <v>1</v>
          </cell>
          <cell r="U28" t="str">
            <v>Tiến sĩ</v>
          </cell>
          <cell r="V28" t="str">
            <v>027055000081</v>
          </cell>
        </row>
        <row r="29">
          <cell r="B29" t="str">
            <v>BCY03</v>
          </cell>
          <cell r="C29" t="str">
            <v>3120215000149</v>
          </cell>
          <cell r="D29" t="str">
            <v>Nguyễn Đức</v>
          </cell>
          <cell r="E29" t="str">
            <v>Huy</v>
          </cell>
          <cell r="F29">
            <v>1</v>
          </cell>
          <cell r="G29" t="str">
            <v>Bệnh cây</v>
          </cell>
          <cell r="H29" t="str">
            <v>Bệnh viện Cây trồng</v>
          </cell>
          <cell r="I29" t="str">
            <v>Tiến sĩ, Giảng viên chính, GĐ Bệnh viện Cây trồng, Trưởng BM</v>
          </cell>
          <cell r="J29">
            <v>5.08</v>
          </cell>
          <cell r="K29">
            <v>0</v>
          </cell>
          <cell r="L29" t="str">
            <v>01-Apr-23</v>
          </cell>
          <cell r="M29" t="str">
            <v>01-Apr-18</v>
          </cell>
          <cell r="N29">
            <v>2</v>
          </cell>
          <cell r="O29" t="str">
            <v>4800</v>
          </cell>
          <cell r="P29" t="str">
            <v>0102</v>
          </cell>
          <cell r="Q29" t="str">
            <v>15.110</v>
          </cell>
          <cell r="R29" t="str">
            <v>V.07.01.02</v>
          </cell>
          <cell r="S29" t="str">
            <v>BCY03</v>
          </cell>
          <cell r="T29">
            <v>0</v>
          </cell>
          <cell r="U29" t="str">
            <v>Tiến sĩ</v>
          </cell>
          <cell r="V29" t="str">
            <v>030077006595</v>
          </cell>
        </row>
        <row r="30">
          <cell r="B30" t="str">
            <v>BCY05</v>
          </cell>
          <cell r="C30" t="str">
            <v>3120215000155</v>
          </cell>
          <cell r="D30" t="str">
            <v>Nguyễn Thị Lan</v>
          </cell>
          <cell r="E30" t="str">
            <v>Hương</v>
          </cell>
          <cell r="F30">
            <v>1</v>
          </cell>
          <cell r="G30" t="str">
            <v>Bệnh cây</v>
          </cell>
          <cell r="H30" t="str">
            <v>Khoa Nông học</v>
          </cell>
          <cell r="I30" t="str">
            <v>Thạc sĩ, Kỹ sư</v>
          </cell>
          <cell r="J30">
            <v>3.99</v>
          </cell>
          <cell r="K30">
            <v>0</v>
          </cell>
          <cell r="L30" t="str">
            <v>01-Oct-24</v>
          </cell>
          <cell r="M30" t="str">
            <v>01-Mar-14</v>
          </cell>
          <cell r="N30">
            <v>3</v>
          </cell>
          <cell r="O30" t="str">
            <v>0102</v>
          </cell>
          <cell r="P30" t="str">
            <v>0102</v>
          </cell>
          <cell r="Q30" t="str">
            <v>13.095</v>
          </cell>
          <cell r="R30" t="str">
            <v>V.05.02.07</v>
          </cell>
          <cell r="S30" t="str">
            <v>BCY05</v>
          </cell>
          <cell r="T30">
            <v>0</v>
          </cell>
          <cell r="U30" t="str">
            <v>Thạc sĩ</v>
          </cell>
          <cell r="V30" t="str">
            <v>001180004725</v>
          </cell>
        </row>
        <row r="31">
          <cell r="B31" t="str">
            <v>BCY11</v>
          </cell>
          <cell r="C31" t="str">
            <v>3120215000161</v>
          </cell>
          <cell r="D31" t="str">
            <v>Đỗ Trung</v>
          </cell>
          <cell r="E31" t="str">
            <v>Kiên</v>
          </cell>
          <cell r="F31">
            <v>1</v>
          </cell>
          <cell r="G31" t="str">
            <v>Bệnh cây</v>
          </cell>
          <cell r="H31" t="str">
            <v>Khoa Nông học</v>
          </cell>
          <cell r="I31" t="str">
            <v>Tiến sĩ, Giảng viên</v>
          </cell>
          <cell r="J31">
            <v>3.33</v>
          </cell>
          <cell r="K31">
            <v>0</v>
          </cell>
          <cell r="L31" t="str">
            <v>01-Jun-18</v>
          </cell>
          <cell r="M31" t="str">
            <v>01-Oct-08</v>
          </cell>
          <cell r="N31">
            <v>2</v>
          </cell>
          <cell r="O31" t="str">
            <v>0102</v>
          </cell>
          <cell r="P31" t="str">
            <v>0102</v>
          </cell>
          <cell r="Q31" t="str">
            <v>15.111</v>
          </cell>
          <cell r="R31" t="str">
            <v>V.07.01.03</v>
          </cell>
          <cell r="S31" t="str">
            <v>BCY11</v>
          </cell>
          <cell r="T31">
            <v>0</v>
          </cell>
          <cell r="U31" t="str">
            <v>Tiến sĩ</v>
          </cell>
          <cell r="V31" t="str">
            <v>012382628</v>
          </cell>
        </row>
        <row r="32">
          <cell r="B32" t="str">
            <v>BCY12</v>
          </cell>
          <cell r="C32" t="str">
            <v>3120215009636</v>
          </cell>
          <cell r="D32" t="str">
            <v>Nguyễn Thị Thanh</v>
          </cell>
          <cell r="E32" t="str">
            <v>Hồng</v>
          </cell>
          <cell r="F32">
            <v>1</v>
          </cell>
          <cell r="G32" t="str">
            <v>Bệnh cây</v>
          </cell>
          <cell r="H32" t="str">
            <v>Khoa Nông học</v>
          </cell>
          <cell r="I32" t="str">
            <v>Thạc sĩ, Giảng viên, Phó BM</v>
          </cell>
          <cell r="J32">
            <v>4.32</v>
          </cell>
          <cell r="K32">
            <v>0</v>
          </cell>
          <cell r="L32" t="str">
            <v>01-Feb-25</v>
          </cell>
          <cell r="M32" t="str">
            <v>01-Feb-10</v>
          </cell>
          <cell r="N32">
            <v>3</v>
          </cell>
          <cell r="O32" t="str">
            <v>0102</v>
          </cell>
          <cell r="P32" t="str">
            <v>0102</v>
          </cell>
          <cell r="Q32" t="str">
            <v>15.111</v>
          </cell>
          <cell r="R32" t="str">
            <v>V.07.01.03</v>
          </cell>
          <cell r="S32" t="str">
            <v>BCY12</v>
          </cell>
          <cell r="T32">
            <v>0</v>
          </cell>
          <cell r="U32" t="str">
            <v>Thạc sĩ</v>
          </cell>
          <cell r="V32" t="str">
            <v>022182002889</v>
          </cell>
        </row>
        <row r="33">
          <cell r="B33" t="str">
            <v>BCY01</v>
          </cell>
          <cell r="C33" t="str">
            <v>3120215000110</v>
          </cell>
          <cell r="D33" t="str">
            <v>Hà Viết</v>
          </cell>
          <cell r="E33" t="str">
            <v>Cường</v>
          </cell>
          <cell r="F33">
            <v>1</v>
          </cell>
          <cell r="G33" t="str">
            <v>Bệnh cây</v>
          </cell>
          <cell r="H33" t="str">
            <v>Bệnh viện Cây trồng</v>
          </cell>
          <cell r="I33" t="str">
            <v>PGS.TS. Giảng viên cao cấp, Phó GĐ Bệnh viện Cây trồng</v>
          </cell>
          <cell r="J33">
            <v>6.92</v>
          </cell>
          <cell r="K33">
            <v>0</v>
          </cell>
          <cell r="L33" t="str">
            <v>30-Dec-22</v>
          </cell>
          <cell r="M33" t="str">
            <v>30-Dec-16</v>
          </cell>
          <cell r="N33">
            <v>2</v>
          </cell>
          <cell r="O33" t="str">
            <v>4800</v>
          </cell>
          <cell r="P33" t="str">
            <v>0102</v>
          </cell>
          <cell r="Q33" t="str">
            <v>15.109</v>
          </cell>
          <cell r="R33" t="str">
            <v>V.07.01.01</v>
          </cell>
          <cell r="S33" t="str">
            <v>BCY01</v>
          </cell>
          <cell r="T33">
            <v>1</v>
          </cell>
          <cell r="U33" t="str">
            <v>Tiến sĩ</v>
          </cell>
          <cell r="V33" t="str">
            <v>001070042200</v>
          </cell>
        </row>
        <row r="34">
          <cell r="B34" t="str">
            <v>BCY13</v>
          </cell>
          <cell r="C34" t="str">
            <v>3120215000126</v>
          </cell>
          <cell r="D34" t="str">
            <v>Trần Nguyễn</v>
          </cell>
          <cell r="E34" t="str">
            <v>Hà</v>
          </cell>
          <cell r="F34">
            <v>1</v>
          </cell>
          <cell r="G34" t="str">
            <v>Bệnh cây</v>
          </cell>
          <cell r="H34" t="str">
            <v>Trung tâm Ngoại ngữ và Đào tạo quốc tế</v>
          </cell>
          <cell r="I34" t="str">
            <v>Tiến sĩ, Giảng viên chính, Giám đốc Trung tâm</v>
          </cell>
          <cell r="J34">
            <v>5.42</v>
          </cell>
          <cell r="K34">
            <v>0</v>
          </cell>
          <cell r="L34" t="str">
            <v>01-May-25</v>
          </cell>
          <cell r="M34" t="str">
            <v>01-Apr-18</v>
          </cell>
          <cell r="N34">
            <v>2</v>
          </cell>
          <cell r="O34" t="str">
            <v>6500</v>
          </cell>
          <cell r="P34" t="str">
            <v>0102</v>
          </cell>
          <cell r="Q34" t="str">
            <v>15.110</v>
          </cell>
          <cell r="R34" t="str">
            <v>V.07.01.02</v>
          </cell>
          <cell r="S34" t="str">
            <v>BCY13</v>
          </cell>
          <cell r="T34">
            <v>0</v>
          </cell>
          <cell r="U34" t="str">
            <v>Tiến sĩ</v>
          </cell>
          <cell r="V34" t="str">
            <v>001075020395</v>
          </cell>
        </row>
        <row r="35">
          <cell r="B35" t="str">
            <v/>
          </cell>
          <cell r="C35" t="str">
            <v/>
          </cell>
          <cell r="D35" t="str">
            <v>Nguyễn Văn</v>
          </cell>
          <cell r="E35" t="str">
            <v>Khoát</v>
          </cell>
          <cell r="F35">
            <v>1</v>
          </cell>
          <cell r="G35" t="str">
            <v>Cây công nghiệp</v>
          </cell>
          <cell r="H35" t="str">
            <v>Khoa Nông học</v>
          </cell>
          <cell r="I35" t="str">
            <v/>
          </cell>
          <cell r="J35">
            <v>3.63</v>
          </cell>
          <cell r="K35">
            <v>0</v>
          </cell>
          <cell r="L35" t="str">
            <v>01-Dec-04</v>
          </cell>
          <cell r="M35" t="str">
            <v>01-Dec-86</v>
          </cell>
          <cell r="N35">
            <v>7</v>
          </cell>
          <cell r="O35" t="str">
            <v>0103</v>
          </cell>
          <cell r="P35" t="str">
            <v>0103</v>
          </cell>
          <cell r="Q35" t="str">
            <v>01.007</v>
          </cell>
          <cell r="R35" t="str">
            <v>01.007</v>
          </cell>
          <cell r="S35" t="str">
            <v/>
          </cell>
          <cell r="T35">
            <v>0</v>
          </cell>
          <cell r="U35" t="str">
            <v>CN-SơCấp</v>
          </cell>
          <cell r="V35" t="str">
            <v>010809115</v>
          </cell>
        </row>
        <row r="36">
          <cell r="B36" t="str">
            <v>CCN10</v>
          </cell>
          <cell r="C36" t="str">
            <v>3120215000205</v>
          </cell>
          <cell r="D36" t="str">
            <v>Ninh Thị</v>
          </cell>
          <cell r="E36" t="str">
            <v>Phíp</v>
          </cell>
          <cell r="F36">
            <v>1</v>
          </cell>
          <cell r="G36" t="str">
            <v>Cây công nghiệp</v>
          </cell>
          <cell r="H36" t="str">
            <v>Khoa Nông học</v>
          </cell>
          <cell r="I36" t="str">
            <v>PGS.TS, Giảng viên cao cấp, Phó Trưởng Khoa, Trưởng BM</v>
          </cell>
          <cell r="J36">
            <v>7.28</v>
          </cell>
          <cell r="K36">
            <v>0</v>
          </cell>
          <cell r="L36" t="str">
            <v>24-Mar-24</v>
          </cell>
          <cell r="M36" t="str">
            <v>24-Mar-17</v>
          </cell>
          <cell r="N36">
            <v>2</v>
          </cell>
          <cell r="O36" t="str">
            <v>0103</v>
          </cell>
          <cell r="P36" t="str">
            <v>0103</v>
          </cell>
          <cell r="Q36" t="str">
            <v>15.109</v>
          </cell>
          <cell r="R36" t="str">
            <v>V.07.01.01</v>
          </cell>
          <cell r="S36" t="str">
            <v>CCN10</v>
          </cell>
          <cell r="T36">
            <v>1</v>
          </cell>
          <cell r="U36" t="str">
            <v>Tiến sĩ</v>
          </cell>
          <cell r="V36" t="str">
            <v>037171000396</v>
          </cell>
        </row>
        <row r="37">
          <cell r="B37" t="str">
            <v/>
          </cell>
          <cell r="C37" t="str">
            <v/>
          </cell>
          <cell r="D37" t="str">
            <v>Nguyễn Văn</v>
          </cell>
          <cell r="E37" t="str">
            <v>Bình</v>
          </cell>
          <cell r="F37">
            <v>1</v>
          </cell>
          <cell r="G37" t="str">
            <v>Cây công nghiệp</v>
          </cell>
          <cell r="H37" t="str">
            <v>Khoa Nông học</v>
          </cell>
          <cell r="I37" t="str">
            <v/>
          </cell>
          <cell r="J37">
            <v>6.78</v>
          </cell>
          <cell r="K37">
            <v>0</v>
          </cell>
          <cell r="L37" t="str">
            <v>01-Oct-01</v>
          </cell>
          <cell r="M37" t="str">
            <v>01-Oct-68</v>
          </cell>
          <cell r="N37">
            <v>2</v>
          </cell>
          <cell r="O37" t="str">
            <v>0103</v>
          </cell>
          <cell r="P37" t="str">
            <v>0103</v>
          </cell>
          <cell r="Q37" t="str">
            <v>15.110</v>
          </cell>
          <cell r="R37" t="str">
            <v>15.110</v>
          </cell>
          <cell r="S37" t="str">
            <v/>
          </cell>
          <cell r="T37">
            <v>0</v>
          </cell>
          <cell r="U37" t="str">
            <v>Tiến sĩ</v>
          </cell>
          <cell r="V37" t="str">
            <v>120319124</v>
          </cell>
        </row>
        <row r="38">
          <cell r="B38" t="str">
            <v/>
          </cell>
          <cell r="C38" t="str">
            <v/>
          </cell>
          <cell r="D38" t="str">
            <v>Nguyễn Thế</v>
          </cell>
          <cell r="E38" t="str">
            <v>Côn</v>
          </cell>
          <cell r="F38">
            <v>1</v>
          </cell>
          <cell r="G38" t="str">
            <v>Cây công nghiệp</v>
          </cell>
          <cell r="H38" t="str">
            <v>Khoa Nông học</v>
          </cell>
          <cell r="I38" t="str">
            <v/>
          </cell>
          <cell r="J38">
            <v>6.78</v>
          </cell>
          <cell r="K38">
            <v>0</v>
          </cell>
          <cell r="L38" t="str">
            <v>01-Oct-04</v>
          </cell>
          <cell r="M38" t="str">
            <v>01-Dec-69</v>
          </cell>
          <cell r="N38">
            <v>2</v>
          </cell>
          <cell r="O38" t="str">
            <v>0103</v>
          </cell>
          <cell r="P38" t="str">
            <v>0103</v>
          </cell>
          <cell r="Q38" t="str">
            <v>15.110</v>
          </cell>
          <cell r="R38" t="str">
            <v>15.110</v>
          </cell>
          <cell r="S38" t="str">
            <v/>
          </cell>
          <cell r="T38">
            <v>0</v>
          </cell>
          <cell r="U38" t="str">
            <v>Tiến sĩ</v>
          </cell>
          <cell r="V38" t="str">
            <v>010779965</v>
          </cell>
        </row>
        <row r="39">
          <cell r="B39" t="str">
            <v>CCN02</v>
          </cell>
          <cell r="C39" t="str">
            <v>3120215000178</v>
          </cell>
          <cell r="D39" t="str">
            <v>Vũ Đình</v>
          </cell>
          <cell r="E39" t="str">
            <v>Chính</v>
          </cell>
          <cell r="F39">
            <v>1</v>
          </cell>
          <cell r="G39" t="str">
            <v>Cây công nghiệp</v>
          </cell>
          <cell r="H39" t="str">
            <v>Khoa Nông học</v>
          </cell>
          <cell r="I39" t="str">
            <v>Tiến sĩ, Giảng viên chính</v>
          </cell>
          <cell r="J39">
            <v>6.78</v>
          </cell>
          <cell r="K39">
            <v>0.05</v>
          </cell>
          <cell r="L39" t="str">
            <v>01-Dec-19</v>
          </cell>
          <cell r="M39" t="str">
            <v>01-Jan-01</v>
          </cell>
          <cell r="N39">
            <v>2</v>
          </cell>
          <cell r="O39" t="str">
            <v>0103</v>
          </cell>
          <cell r="P39" t="str">
            <v>0103</v>
          </cell>
          <cell r="Q39" t="str">
            <v>15.110</v>
          </cell>
          <cell r="R39" t="str">
            <v>V.07.01.02</v>
          </cell>
          <cell r="S39" t="str">
            <v>TG918</v>
          </cell>
          <cell r="T39">
            <v>0</v>
          </cell>
          <cell r="U39" t="str">
            <v>Tiến sĩ</v>
          </cell>
          <cell r="V39" t="str">
            <v>010804233</v>
          </cell>
        </row>
        <row r="40">
          <cell r="B40" t="str">
            <v/>
          </cell>
          <cell r="C40" t="str">
            <v/>
          </cell>
          <cell r="D40" t="str">
            <v>Tăng Thị</v>
          </cell>
          <cell r="E40" t="str">
            <v>Năm</v>
          </cell>
          <cell r="F40">
            <v>1</v>
          </cell>
          <cell r="G40" t="str">
            <v>Cây công nghiệp</v>
          </cell>
          <cell r="H40" t="str">
            <v>Khoa Nông học</v>
          </cell>
          <cell r="I40" t="str">
            <v/>
          </cell>
          <cell r="J40">
            <v>4.6500000000000004</v>
          </cell>
          <cell r="K40">
            <v>0</v>
          </cell>
          <cell r="L40" t="str">
            <v>01-Sep-04</v>
          </cell>
          <cell r="M40" t="str">
            <v>15-Jan-69</v>
          </cell>
          <cell r="N40">
            <v>4</v>
          </cell>
          <cell r="O40" t="str">
            <v>0103</v>
          </cell>
          <cell r="P40" t="str">
            <v>0103</v>
          </cell>
          <cell r="Q40" t="str">
            <v>13.095</v>
          </cell>
          <cell r="R40" t="str">
            <v>13.095</v>
          </cell>
          <cell r="S40" t="str">
            <v/>
          </cell>
          <cell r="T40">
            <v>0</v>
          </cell>
          <cell r="U40" t="str">
            <v>Đại học</v>
          </cell>
          <cell r="V40" t="str">
            <v>010812011</v>
          </cell>
        </row>
        <row r="41">
          <cell r="B41" t="str">
            <v/>
          </cell>
          <cell r="C41" t="str">
            <v/>
          </cell>
          <cell r="D41" t="str">
            <v>Bùi Thị</v>
          </cell>
          <cell r="E41" t="str">
            <v>Tịnh</v>
          </cell>
          <cell r="F41">
            <v>1</v>
          </cell>
          <cell r="G41" t="str">
            <v>Cây công nghiệp</v>
          </cell>
          <cell r="H41" t="str">
            <v>Khoa Nông học</v>
          </cell>
          <cell r="I41" t="str">
            <v/>
          </cell>
          <cell r="J41">
            <v>5.42</v>
          </cell>
          <cell r="K41">
            <v>0</v>
          </cell>
          <cell r="L41" t="str">
            <v>01-Nov-03</v>
          </cell>
          <cell r="M41" t="str">
            <v>01-Nov-76</v>
          </cell>
          <cell r="N41">
            <v>3</v>
          </cell>
          <cell r="O41" t="str">
            <v>0103</v>
          </cell>
          <cell r="P41" t="str">
            <v>0103</v>
          </cell>
          <cell r="Q41" t="str">
            <v>15.110</v>
          </cell>
          <cell r="R41" t="str">
            <v>15.110</v>
          </cell>
          <cell r="S41" t="str">
            <v/>
          </cell>
          <cell r="T41">
            <v>0</v>
          </cell>
          <cell r="U41" t="str">
            <v>Thạc sĩ</v>
          </cell>
          <cell r="V41" t="str">
            <v>010779786</v>
          </cell>
        </row>
        <row r="42">
          <cell r="B42" t="str">
            <v>CCN09</v>
          </cell>
          <cell r="C42" t="str">
            <v>3120215000190</v>
          </cell>
          <cell r="D42" t="str">
            <v>Nguyễn Đình</v>
          </cell>
          <cell r="E42" t="str">
            <v>Vinh</v>
          </cell>
          <cell r="F42">
            <v>1</v>
          </cell>
          <cell r="G42" t="str">
            <v>Cây công nghiệp</v>
          </cell>
          <cell r="H42" t="str">
            <v>Khoa Nông học</v>
          </cell>
          <cell r="I42" t="str">
            <v>Tiến sĩ, Giảng viên chính</v>
          </cell>
          <cell r="J42">
            <v>6.44</v>
          </cell>
          <cell r="K42">
            <v>0</v>
          </cell>
          <cell r="L42" t="str">
            <v>01-Sep-17</v>
          </cell>
          <cell r="M42" t="str">
            <v>01-Jul-03</v>
          </cell>
          <cell r="N42">
            <v>2</v>
          </cell>
          <cell r="O42" t="str">
            <v>0103</v>
          </cell>
          <cell r="P42" t="str">
            <v>0103</v>
          </cell>
          <cell r="Q42" t="str">
            <v>15.110</v>
          </cell>
          <cell r="R42" t="str">
            <v>V.07.01.02</v>
          </cell>
          <cell r="S42" t="str">
            <v>TG453</v>
          </cell>
          <cell r="T42">
            <v>0</v>
          </cell>
          <cell r="U42" t="str">
            <v>Tiến sĩ</v>
          </cell>
          <cell r="V42" t="str">
            <v>011157306</v>
          </cell>
        </row>
        <row r="43">
          <cell r="B43" t="str">
            <v>CCN07</v>
          </cell>
          <cell r="C43" t="str">
            <v>3120215000184</v>
          </cell>
          <cell r="D43" t="str">
            <v>Bùi Xuân</v>
          </cell>
          <cell r="E43" t="str">
            <v>Sửu</v>
          </cell>
          <cell r="F43">
            <v>1</v>
          </cell>
          <cell r="G43" t="str">
            <v>Cây công nghiệp</v>
          </cell>
          <cell r="H43" t="str">
            <v>Khoa Nông học</v>
          </cell>
          <cell r="I43" t="str">
            <v>Thạc sĩ, Giảng viên chính</v>
          </cell>
          <cell r="J43">
            <v>6.1</v>
          </cell>
          <cell r="K43">
            <v>0</v>
          </cell>
          <cell r="L43" t="str">
            <v>01-Jan-14</v>
          </cell>
          <cell r="M43" t="str">
            <v>01-Jan-09</v>
          </cell>
          <cell r="N43">
            <v>3</v>
          </cell>
          <cell r="O43" t="str">
            <v>0103</v>
          </cell>
          <cell r="P43" t="str">
            <v>0103</v>
          </cell>
          <cell r="Q43" t="str">
            <v>15.110</v>
          </cell>
          <cell r="R43" t="str">
            <v>15.110</v>
          </cell>
          <cell r="S43" t="str">
            <v>CCN07</v>
          </cell>
          <cell r="T43">
            <v>0</v>
          </cell>
          <cell r="U43" t="str">
            <v>Thạc sĩ</v>
          </cell>
          <cell r="V43" t="str">
            <v>010779880</v>
          </cell>
        </row>
        <row r="44">
          <cell r="B44" t="str">
            <v>CCN04</v>
          </cell>
          <cell r="C44" t="str">
            <v>3120215000211</v>
          </cell>
          <cell r="D44" t="str">
            <v>Vũ Ngọc</v>
          </cell>
          <cell r="E44" t="str">
            <v>Thắng</v>
          </cell>
          <cell r="F44">
            <v>1</v>
          </cell>
          <cell r="G44" t="str">
            <v>Cây công nghiệp</v>
          </cell>
          <cell r="H44" t="str">
            <v>Khoa Nông học</v>
          </cell>
          <cell r="I44" t="str">
            <v>PGS.TS, Giảng viên cao cấp, Phó BM, Bảo lưu PCCV</v>
          </cell>
          <cell r="J44">
            <v>6.2</v>
          </cell>
          <cell r="K44">
            <v>0</v>
          </cell>
          <cell r="L44" t="str">
            <v>28-Feb-23</v>
          </cell>
          <cell r="M44" t="str">
            <v>28-Feb-23</v>
          </cell>
          <cell r="N44">
            <v>2</v>
          </cell>
          <cell r="O44" t="str">
            <v>0103</v>
          </cell>
          <cell r="P44" t="str">
            <v>0103</v>
          </cell>
          <cell r="Q44" t="str">
            <v>15.109</v>
          </cell>
          <cell r="R44" t="str">
            <v>V.07.01.01</v>
          </cell>
          <cell r="S44" t="str">
            <v>CCN04</v>
          </cell>
          <cell r="T44">
            <v>1</v>
          </cell>
          <cell r="U44" t="str">
            <v>Tiến sĩ</v>
          </cell>
          <cell r="V44" t="str">
            <v>034077012433</v>
          </cell>
        </row>
        <row r="45">
          <cell r="B45" t="str">
            <v/>
          </cell>
          <cell r="C45" t="str">
            <v>3120215000228</v>
          </cell>
          <cell r="D45" t="str">
            <v>Lê Thị Hồng</v>
          </cell>
          <cell r="E45" t="str">
            <v>Hạnh</v>
          </cell>
          <cell r="F45">
            <v>1</v>
          </cell>
          <cell r="G45" t="str">
            <v>Cây công nghiệp</v>
          </cell>
          <cell r="H45" t="str">
            <v>Khoa Nông học</v>
          </cell>
          <cell r="I45" t="str">
            <v>Kỹ sư</v>
          </cell>
          <cell r="J45">
            <v>3.66</v>
          </cell>
          <cell r="K45">
            <v>0</v>
          </cell>
          <cell r="L45" t="str">
            <v>01-Mar-23</v>
          </cell>
          <cell r="M45" t="str">
            <v>01-Mar-14</v>
          </cell>
          <cell r="N45">
            <v>4</v>
          </cell>
          <cell r="O45" t="str">
            <v>0103</v>
          </cell>
          <cell r="P45" t="str">
            <v>0103</v>
          </cell>
          <cell r="Q45" t="str">
            <v>13.095</v>
          </cell>
          <cell r="R45" t="str">
            <v>13.095</v>
          </cell>
          <cell r="S45" t="str">
            <v/>
          </cell>
          <cell r="T45">
            <v>0</v>
          </cell>
          <cell r="U45" t="str">
            <v>Đại học</v>
          </cell>
          <cell r="V45" t="str">
            <v>001172000856</v>
          </cell>
        </row>
        <row r="46">
          <cell r="B46" t="str">
            <v>CCN03</v>
          </cell>
          <cell r="C46" t="str">
            <v>3120215009875</v>
          </cell>
          <cell r="D46" t="str">
            <v>Nguyễn Thị Thanh</v>
          </cell>
          <cell r="E46" t="str">
            <v>Hải</v>
          </cell>
          <cell r="F46">
            <v>1</v>
          </cell>
          <cell r="G46" t="str">
            <v>Cây công nghiệp</v>
          </cell>
          <cell r="H46" t="str">
            <v>Khoa Nông học</v>
          </cell>
          <cell r="I46" t="str">
            <v>Tiến sĩ, Giảng viên chính</v>
          </cell>
          <cell r="J46">
            <v>4.74</v>
          </cell>
          <cell r="K46">
            <v>0</v>
          </cell>
          <cell r="L46" t="str">
            <v>01-Dec-23</v>
          </cell>
          <cell r="M46" t="str">
            <v>01-Dec-20</v>
          </cell>
          <cell r="N46">
            <v>2</v>
          </cell>
          <cell r="O46" t="str">
            <v>0103</v>
          </cell>
          <cell r="P46" t="str">
            <v>0103</v>
          </cell>
          <cell r="Q46" t="str">
            <v>15.110</v>
          </cell>
          <cell r="R46" t="str">
            <v>V.07.01.02</v>
          </cell>
          <cell r="S46" t="str">
            <v>CCN03</v>
          </cell>
          <cell r="T46">
            <v>0</v>
          </cell>
          <cell r="U46" t="str">
            <v>Tiến sĩ</v>
          </cell>
          <cell r="V46" t="str">
            <v>001182020604</v>
          </cell>
        </row>
        <row r="47">
          <cell r="B47" t="str">
            <v>CCN01</v>
          </cell>
          <cell r="C47" t="str">
            <v>3120215000234</v>
          </cell>
          <cell r="D47" t="str">
            <v>Đinh Thái</v>
          </cell>
          <cell r="E47" t="str">
            <v>Hoàng</v>
          </cell>
          <cell r="F47">
            <v>1</v>
          </cell>
          <cell r="G47" t="str">
            <v>Cây công nghiệp</v>
          </cell>
          <cell r="H47" t="str">
            <v>Khoa Nông học</v>
          </cell>
          <cell r="I47" t="str">
            <v>Phó Giáo sư, Tiến sĩ, Giảng viên cao cấp</v>
          </cell>
          <cell r="J47">
            <v>6.2</v>
          </cell>
          <cell r="K47">
            <v>0</v>
          </cell>
          <cell r="L47" t="str">
            <v>26-Mar-25</v>
          </cell>
          <cell r="M47" t="str">
            <v>26-Mar-25</v>
          </cell>
          <cell r="N47">
            <v>2</v>
          </cell>
          <cell r="O47" t="str">
            <v>0103</v>
          </cell>
          <cell r="P47" t="str">
            <v>0103</v>
          </cell>
          <cell r="Q47" t="str">
            <v>15.109</v>
          </cell>
          <cell r="R47" t="str">
            <v>V.07.01.01</v>
          </cell>
          <cell r="S47" t="str">
            <v>CCN01</v>
          </cell>
          <cell r="T47">
            <v>1</v>
          </cell>
          <cell r="U47" t="str">
            <v>Tiến sĩ</v>
          </cell>
          <cell r="V47" t="str">
            <v>001084002739</v>
          </cell>
        </row>
        <row r="48">
          <cell r="B48" t="str">
            <v>CCN11</v>
          </cell>
          <cell r="C48" t="str">
            <v>3120215038969</v>
          </cell>
          <cell r="D48" t="str">
            <v>Bùi Thế</v>
          </cell>
          <cell r="E48" t="str">
            <v>Khuynh</v>
          </cell>
          <cell r="F48">
            <v>1</v>
          </cell>
          <cell r="G48" t="str">
            <v>Cây công nghiệp</v>
          </cell>
          <cell r="H48" t="str">
            <v>Khoa Nông học</v>
          </cell>
          <cell r="I48" t="str">
            <v>Tiến sĩ, Giảng viên</v>
          </cell>
          <cell r="J48">
            <v>3.66</v>
          </cell>
          <cell r="K48">
            <v>0</v>
          </cell>
          <cell r="L48" t="str">
            <v>01-Jan-25</v>
          </cell>
          <cell r="M48" t="str">
            <v>01-Jan-13</v>
          </cell>
          <cell r="N48">
            <v>2</v>
          </cell>
          <cell r="O48" t="str">
            <v>0103</v>
          </cell>
          <cell r="P48" t="str">
            <v>0103</v>
          </cell>
          <cell r="Q48" t="str">
            <v>15.111</v>
          </cell>
          <cell r="R48" t="str">
            <v>V.07.01.03</v>
          </cell>
          <cell r="S48" t="str">
            <v>CCN11</v>
          </cell>
          <cell r="T48">
            <v>0</v>
          </cell>
          <cell r="U48" t="str">
            <v>Tiến sĩ</v>
          </cell>
          <cell r="V48" t="str">
            <v>001087022784</v>
          </cell>
        </row>
        <row r="49">
          <cell r="B49" t="str">
            <v>CCN13</v>
          </cell>
          <cell r="C49" t="str">
            <v>3120215059237</v>
          </cell>
          <cell r="D49" t="str">
            <v>Vũ Thị</v>
          </cell>
          <cell r="E49" t="str">
            <v>Hoài</v>
          </cell>
          <cell r="F49">
            <v>1</v>
          </cell>
          <cell r="G49" t="str">
            <v>Cây công nghiệp</v>
          </cell>
          <cell r="H49" t="str">
            <v>Khoa Nông học</v>
          </cell>
          <cell r="I49" t="str">
            <v>Tiến sĩ, Giảng viên</v>
          </cell>
          <cell r="J49">
            <v>2.5499999999999998</v>
          </cell>
          <cell r="K49">
            <v>0</v>
          </cell>
          <cell r="L49" t="str">
            <v>01-Jan-25</v>
          </cell>
          <cell r="M49" t="str">
            <v>01-Jan-25</v>
          </cell>
          <cell r="N49">
            <v>2</v>
          </cell>
          <cell r="O49" t="str">
            <v>0103</v>
          </cell>
          <cell r="P49" t="str">
            <v>0103</v>
          </cell>
          <cell r="Q49" t="str">
            <v>15.111</v>
          </cell>
          <cell r="R49" t="str">
            <v>V.07.01.03</v>
          </cell>
          <cell r="S49" t="str">
            <v>CCN13</v>
          </cell>
          <cell r="T49">
            <v>0</v>
          </cell>
          <cell r="U49" t="str">
            <v>Tiến sĩ</v>
          </cell>
          <cell r="V49" t="str">
            <v>034180004204</v>
          </cell>
        </row>
        <row r="50">
          <cell r="B50" t="str">
            <v>CCN12</v>
          </cell>
          <cell r="C50" t="str">
            <v>3120205960040</v>
          </cell>
          <cell r="D50" t="str">
            <v>Nguyễn Phương</v>
          </cell>
          <cell r="E50" t="str">
            <v>Mai</v>
          </cell>
          <cell r="F50">
            <v>1</v>
          </cell>
          <cell r="G50" t="str">
            <v>Cây công nghiệp</v>
          </cell>
          <cell r="H50" t="str">
            <v>Khoa Nông học</v>
          </cell>
          <cell r="I50" t="str">
            <v>Thạc sĩ, Giảng viên</v>
          </cell>
          <cell r="J50">
            <v>2.67</v>
          </cell>
          <cell r="K50">
            <v>0</v>
          </cell>
          <cell r="L50" t="str">
            <v>09-May-23</v>
          </cell>
          <cell r="M50" t="str">
            <v>09-May-23</v>
          </cell>
          <cell r="N50">
            <v>3</v>
          </cell>
          <cell r="O50" t="str">
            <v>0103</v>
          </cell>
          <cell r="P50" t="str">
            <v>0103</v>
          </cell>
          <cell r="Q50" t="str">
            <v>15.111</v>
          </cell>
          <cell r="R50" t="str">
            <v>V.07.01.03</v>
          </cell>
          <cell r="S50" t="str">
            <v>CCN12</v>
          </cell>
          <cell r="T50">
            <v>0</v>
          </cell>
          <cell r="U50" t="str">
            <v>Thạc sĩ</v>
          </cell>
          <cell r="V50" t="str">
            <v>001194059678</v>
          </cell>
        </row>
        <row r="51">
          <cell r="B51" t="str">
            <v/>
          </cell>
          <cell r="C51" t="str">
            <v>3120215000989</v>
          </cell>
          <cell r="D51" t="str">
            <v>Lê Văn</v>
          </cell>
          <cell r="E51" t="str">
            <v>Sơn</v>
          </cell>
          <cell r="F51">
            <v>1</v>
          </cell>
          <cell r="G51" t="str">
            <v>Cây lương thực</v>
          </cell>
          <cell r="H51" t="str">
            <v>Khoa Nông học</v>
          </cell>
          <cell r="I51" t="str">
            <v>Nhân viên kỹ thuật</v>
          </cell>
          <cell r="J51">
            <v>3.63</v>
          </cell>
          <cell r="K51">
            <v>0.15</v>
          </cell>
          <cell r="L51" t="str">
            <v>01-Dec-20</v>
          </cell>
          <cell r="M51" t="str">
            <v>01-Dec-86</v>
          </cell>
          <cell r="N51">
            <v>7</v>
          </cell>
          <cell r="O51" t="str">
            <v>0104</v>
          </cell>
          <cell r="P51" t="str">
            <v>0104</v>
          </cell>
          <cell r="Q51" t="str">
            <v>01.007</v>
          </cell>
          <cell r="R51" t="str">
            <v>01.007</v>
          </cell>
          <cell r="S51" t="str">
            <v/>
          </cell>
          <cell r="T51">
            <v>0</v>
          </cell>
          <cell r="U51" t="str">
            <v>CN-SơCấp</v>
          </cell>
          <cell r="V51" t="str">
            <v>001063018953</v>
          </cell>
        </row>
        <row r="52">
          <cell r="B52" t="str">
            <v/>
          </cell>
          <cell r="C52" t="str">
            <v>3120215007387</v>
          </cell>
          <cell r="D52" t="str">
            <v>Nguyễn Thị</v>
          </cell>
          <cell r="E52" t="str">
            <v>Tức</v>
          </cell>
          <cell r="F52">
            <v>1</v>
          </cell>
          <cell r="G52" t="str">
            <v>Cây lương thực</v>
          </cell>
          <cell r="H52" t="str">
            <v>Khoa Nông học</v>
          </cell>
          <cell r="I52" t="str">
            <v>Nhân viên kỹ thuật</v>
          </cell>
          <cell r="J52">
            <v>3.63</v>
          </cell>
          <cell r="K52">
            <v>0.16</v>
          </cell>
          <cell r="L52" t="str">
            <v>01-Dec-13</v>
          </cell>
          <cell r="M52" t="str">
            <v>01-Jan-77</v>
          </cell>
          <cell r="N52">
            <v>7</v>
          </cell>
          <cell r="O52" t="str">
            <v>0104</v>
          </cell>
          <cell r="P52" t="str">
            <v>0104</v>
          </cell>
          <cell r="Q52" t="str">
            <v>01.007</v>
          </cell>
          <cell r="R52" t="str">
            <v>01.007</v>
          </cell>
          <cell r="S52" t="str">
            <v/>
          </cell>
          <cell r="T52">
            <v>0</v>
          </cell>
          <cell r="U52" t="str">
            <v>CN-SơCấp</v>
          </cell>
          <cell r="V52" t="str">
            <v>010812590</v>
          </cell>
        </row>
        <row r="53">
          <cell r="B53" t="str">
            <v/>
          </cell>
          <cell r="C53" t="str">
            <v/>
          </cell>
          <cell r="D53" t="str">
            <v>Hoàng Việt</v>
          </cell>
          <cell r="E53" t="str">
            <v>Cường</v>
          </cell>
          <cell r="F53">
            <v>1</v>
          </cell>
          <cell r="G53" t="str">
            <v>Cây lương thực</v>
          </cell>
          <cell r="H53" t="str">
            <v>Khoa Nông học</v>
          </cell>
          <cell r="I53" t="str">
            <v/>
          </cell>
          <cell r="J53">
            <v>1.86</v>
          </cell>
          <cell r="K53">
            <v>0</v>
          </cell>
          <cell r="L53" t="str">
            <v>01-Jan-08</v>
          </cell>
          <cell r="M53" t="str">
            <v>01-Jan-08</v>
          </cell>
          <cell r="N53">
            <v>3</v>
          </cell>
          <cell r="O53" t="str">
            <v>0104</v>
          </cell>
          <cell r="P53" t="str">
            <v>0104</v>
          </cell>
          <cell r="Q53" t="str">
            <v>13.096</v>
          </cell>
          <cell r="R53" t="str">
            <v>13.096</v>
          </cell>
          <cell r="S53" t="str">
            <v/>
          </cell>
          <cell r="T53">
            <v>0</v>
          </cell>
          <cell r="U53" t="str">
            <v>Thạc sĩ</v>
          </cell>
          <cell r="V53" t="str">
            <v>063086957</v>
          </cell>
        </row>
        <row r="54">
          <cell r="B54" t="str">
            <v/>
          </cell>
          <cell r="C54" t="str">
            <v>3120205577796</v>
          </cell>
          <cell r="D54" t="str">
            <v>Trần Thị Minh</v>
          </cell>
          <cell r="E54" t="str">
            <v>Ngọc</v>
          </cell>
          <cell r="F54">
            <v>1</v>
          </cell>
          <cell r="G54" t="str">
            <v>Cây lương thực</v>
          </cell>
          <cell r="H54" t="str">
            <v>Khoa Nông học</v>
          </cell>
          <cell r="I54" t="str">
            <v>Thạc sĩ, Kỹ sư</v>
          </cell>
          <cell r="J54">
            <v>3</v>
          </cell>
          <cell r="K54">
            <v>0</v>
          </cell>
          <cell r="L54" t="str">
            <v>01-Jan-24</v>
          </cell>
          <cell r="M54" t="str">
            <v>01-Jan-19</v>
          </cell>
          <cell r="N54">
            <v>3</v>
          </cell>
          <cell r="O54" t="str">
            <v>0104</v>
          </cell>
          <cell r="P54" t="str">
            <v>0104</v>
          </cell>
          <cell r="Q54" t="str">
            <v>13.095</v>
          </cell>
          <cell r="R54" t="str">
            <v>V.05.02.07</v>
          </cell>
          <cell r="S54" t="str">
            <v/>
          </cell>
          <cell r="T54">
            <v>0</v>
          </cell>
          <cell r="U54" t="str">
            <v>Thạc sĩ</v>
          </cell>
          <cell r="V54" t="str">
            <v>036184001715</v>
          </cell>
        </row>
        <row r="55">
          <cell r="B55" t="str">
            <v/>
          </cell>
          <cell r="C55" t="str">
            <v/>
          </cell>
          <cell r="D55" t="str">
            <v>Ngô Thị</v>
          </cell>
          <cell r="E55" t="str">
            <v>Hằng</v>
          </cell>
          <cell r="F55">
            <v>1</v>
          </cell>
          <cell r="G55" t="str">
            <v>Cây lương thực</v>
          </cell>
          <cell r="H55" t="str">
            <v>Khoa Nông học</v>
          </cell>
          <cell r="I55" t="str">
            <v/>
          </cell>
          <cell r="J55">
            <v>4.6500000000000004</v>
          </cell>
          <cell r="K55">
            <v>0</v>
          </cell>
          <cell r="L55" t="str">
            <v>01-Jan-04</v>
          </cell>
          <cell r="M55" t="str">
            <v>15-Jan-69</v>
          </cell>
          <cell r="N55">
            <v>4</v>
          </cell>
          <cell r="O55" t="str">
            <v>0104</v>
          </cell>
          <cell r="P55" t="str">
            <v>0104</v>
          </cell>
          <cell r="Q55" t="str">
            <v>13.095</v>
          </cell>
          <cell r="R55" t="str">
            <v>13.095</v>
          </cell>
          <cell r="S55" t="str">
            <v/>
          </cell>
          <cell r="T55">
            <v>0</v>
          </cell>
          <cell r="U55" t="str">
            <v>Đại học</v>
          </cell>
          <cell r="V55" t="str">
            <v>010812614</v>
          </cell>
        </row>
        <row r="56">
          <cell r="B56" t="str">
            <v>TG030</v>
          </cell>
          <cell r="C56" t="str">
            <v/>
          </cell>
          <cell r="D56" t="str">
            <v>Bùi Thế</v>
          </cell>
          <cell r="E56" t="str">
            <v>Hùng</v>
          </cell>
          <cell r="F56">
            <v>1</v>
          </cell>
          <cell r="G56" t="str">
            <v>Cây lương thực</v>
          </cell>
          <cell r="H56" t="str">
            <v>Khoa Nông học</v>
          </cell>
          <cell r="I56" t="str">
            <v/>
          </cell>
          <cell r="J56">
            <v>6.78</v>
          </cell>
          <cell r="K56">
            <v>0</v>
          </cell>
          <cell r="L56" t="str">
            <v>01-Dec-03</v>
          </cell>
          <cell r="M56" t="str">
            <v>01-Dec-68</v>
          </cell>
          <cell r="N56">
            <v>2</v>
          </cell>
          <cell r="O56" t="str">
            <v>0104</v>
          </cell>
          <cell r="P56" t="str">
            <v>0104</v>
          </cell>
          <cell r="Q56" t="str">
            <v>15.110</v>
          </cell>
          <cell r="R56" t="str">
            <v>15.110</v>
          </cell>
          <cell r="S56" t="str">
            <v>TG030</v>
          </cell>
          <cell r="T56">
            <v>0</v>
          </cell>
          <cell r="U56" t="str">
            <v>Tiến sĩ</v>
          </cell>
          <cell r="V56" t="str">
            <v>010812591</v>
          </cell>
        </row>
        <row r="57">
          <cell r="B57" t="str">
            <v>CLT04</v>
          </cell>
          <cell r="C57" t="str">
            <v>3120215000263</v>
          </cell>
          <cell r="D57" t="str">
            <v>Nguyễn Thế</v>
          </cell>
          <cell r="E57" t="str">
            <v>Hùng</v>
          </cell>
          <cell r="F57">
            <v>1</v>
          </cell>
          <cell r="G57" t="str">
            <v>Cây lương thực</v>
          </cell>
          <cell r="H57" t="str">
            <v>Khoa Nông học</v>
          </cell>
          <cell r="I57" t="str">
            <v>PGS.TS. Giảng viên cao cấp</v>
          </cell>
          <cell r="J57">
            <v>7.64</v>
          </cell>
          <cell r="K57">
            <v>0</v>
          </cell>
          <cell r="L57" t="str">
            <v>01-Dec-19</v>
          </cell>
          <cell r="M57" t="str">
            <v>30-Dec-16</v>
          </cell>
          <cell r="N57">
            <v>2</v>
          </cell>
          <cell r="O57" t="str">
            <v>0104</v>
          </cell>
          <cell r="P57" t="str">
            <v>0104</v>
          </cell>
          <cell r="Q57" t="str">
            <v>15.109</v>
          </cell>
          <cell r="R57" t="str">
            <v>V.07.01.01</v>
          </cell>
          <cell r="S57" t="str">
            <v>TG562</v>
          </cell>
          <cell r="T57">
            <v>1</v>
          </cell>
          <cell r="U57" t="str">
            <v>Tiến sĩ</v>
          </cell>
          <cell r="V57" t="str">
            <v>011583873</v>
          </cell>
        </row>
        <row r="58">
          <cell r="B58" t="str">
            <v>TG940</v>
          </cell>
          <cell r="C58" t="str">
            <v/>
          </cell>
          <cell r="D58" t="str">
            <v>Nguyễn Hữu</v>
          </cell>
          <cell r="E58" t="str">
            <v>Tề</v>
          </cell>
          <cell r="F58">
            <v>1</v>
          </cell>
          <cell r="G58" t="str">
            <v>Cây lương thực</v>
          </cell>
          <cell r="H58" t="str">
            <v>Khoa Nông học</v>
          </cell>
          <cell r="I58" t="str">
            <v/>
          </cell>
          <cell r="J58">
            <v>7.64</v>
          </cell>
          <cell r="K58">
            <v>0</v>
          </cell>
          <cell r="L58" t="str">
            <v>01-Dec-04</v>
          </cell>
          <cell r="M58" t="str">
            <v>01-May-70</v>
          </cell>
          <cell r="N58">
            <v>1</v>
          </cell>
          <cell r="O58" t="str">
            <v>0104</v>
          </cell>
          <cell r="P58" t="str">
            <v>0104</v>
          </cell>
          <cell r="Q58" t="str">
            <v>15.109</v>
          </cell>
          <cell r="R58" t="str">
            <v>15.109</v>
          </cell>
          <cell r="S58" t="str">
            <v>TG940</v>
          </cell>
          <cell r="T58">
            <v>2</v>
          </cell>
          <cell r="U58" t="str">
            <v>Tiến sĩ KH</v>
          </cell>
          <cell r="V58" t="str">
            <v/>
          </cell>
        </row>
        <row r="59">
          <cell r="B59" t="str">
            <v/>
          </cell>
          <cell r="C59" t="str">
            <v/>
          </cell>
          <cell r="D59" t="str">
            <v>Vũ Thị</v>
          </cell>
          <cell r="E59" t="str">
            <v>Tám</v>
          </cell>
          <cell r="F59">
            <v>1</v>
          </cell>
          <cell r="G59" t="str">
            <v>Cây lương thực</v>
          </cell>
          <cell r="H59" t="str">
            <v>Khoa Nông học</v>
          </cell>
          <cell r="I59" t="str">
            <v/>
          </cell>
          <cell r="J59">
            <v>5.76</v>
          </cell>
          <cell r="K59">
            <v>0</v>
          </cell>
          <cell r="L59" t="str">
            <v>01-Oct-03</v>
          </cell>
          <cell r="M59" t="str">
            <v>01-Aug-76</v>
          </cell>
          <cell r="N59">
            <v>4</v>
          </cell>
          <cell r="O59" t="str">
            <v>0104</v>
          </cell>
          <cell r="P59" t="str">
            <v>0104</v>
          </cell>
          <cell r="Q59" t="str">
            <v>15.110</v>
          </cell>
          <cell r="R59" t="str">
            <v>15.110</v>
          </cell>
          <cell r="S59" t="str">
            <v/>
          </cell>
          <cell r="T59">
            <v>0</v>
          </cell>
          <cell r="U59" t="str">
            <v>Đại học</v>
          </cell>
          <cell r="V59" t="str">
            <v>010779977</v>
          </cell>
        </row>
        <row r="60">
          <cell r="B60" t="str">
            <v>CLT02</v>
          </cell>
          <cell r="C60" t="str">
            <v>3120215000270</v>
          </cell>
          <cell r="D60" t="str">
            <v>Tăng Thị</v>
          </cell>
          <cell r="E60" t="str">
            <v>Hạnh</v>
          </cell>
          <cell r="F60">
            <v>1</v>
          </cell>
          <cell r="G60" t="str">
            <v>Cây lương thực</v>
          </cell>
          <cell r="H60" t="str">
            <v>Khoa Nông học</v>
          </cell>
          <cell r="I60" t="str">
            <v>PGS.TS. Giảng viên cao cấp, Trưởng BM</v>
          </cell>
          <cell r="J60">
            <v>7.28</v>
          </cell>
          <cell r="K60">
            <v>0</v>
          </cell>
          <cell r="L60" t="str">
            <v>30-Dec-23</v>
          </cell>
          <cell r="M60" t="str">
            <v>30-Dec-16</v>
          </cell>
          <cell r="N60">
            <v>2</v>
          </cell>
          <cell r="O60" t="str">
            <v>0104</v>
          </cell>
          <cell r="P60" t="str">
            <v>0104</v>
          </cell>
          <cell r="Q60" t="str">
            <v>15.109</v>
          </cell>
          <cell r="R60" t="str">
            <v>V.07.01.01</v>
          </cell>
          <cell r="S60" t="str">
            <v>CLT02</v>
          </cell>
          <cell r="T60">
            <v>1</v>
          </cell>
          <cell r="U60" t="str">
            <v>Tiến sĩ</v>
          </cell>
          <cell r="V60" t="str">
            <v>030175010313</v>
          </cell>
        </row>
        <row r="61">
          <cell r="B61" t="str">
            <v>CLT08</v>
          </cell>
          <cell r="C61" t="str">
            <v>3120215000257</v>
          </cell>
          <cell r="D61" t="str">
            <v>Phạm Văn</v>
          </cell>
          <cell r="E61" t="str">
            <v>Cường</v>
          </cell>
          <cell r="F61">
            <v>1</v>
          </cell>
          <cell r="G61" t="str">
            <v>Cây lương thực</v>
          </cell>
          <cell r="H61" t="str">
            <v>Khoa Nông học</v>
          </cell>
          <cell r="I61" t="str">
            <v>GS.TS. Giảng viên cao cấp, Phó GĐ Học viện, Trưởng phòng TN, Giám đốc Trung tâm NNST và ĐTN</v>
          </cell>
          <cell r="J61">
            <v>7.64</v>
          </cell>
          <cell r="K61">
            <v>0</v>
          </cell>
          <cell r="L61" t="str">
            <v>30-Dec-23</v>
          </cell>
          <cell r="M61" t="str">
            <v>30-Dec-16</v>
          </cell>
          <cell r="N61">
            <v>2</v>
          </cell>
          <cell r="O61" t="str">
            <v>0104</v>
          </cell>
          <cell r="P61" t="str">
            <v>0104</v>
          </cell>
          <cell r="Q61" t="str">
            <v>15.109</v>
          </cell>
          <cell r="R61" t="str">
            <v>V.07.01.01</v>
          </cell>
          <cell r="S61" t="str">
            <v>CLT08</v>
          </cell>
          <cell r="T61">
            <v>2</v>
          </cell>
          <cell r="U61" t="str">
            <v>Tiến sĩ</v>
          </cell>
          <cell r="V61" t="str">
            <v>036071017547</v>
          </cell>
        </row>
        <row r="62">
          <cell r="B62" t="str">
            <v>CLT06</v>
          </cell>
          <cell r="C62" t="str">
            <v>3120215000292</v>
          </cell>
          <cell r="D62" t="str">
            <v>Nguyễn Thiện</v>
          </cell>
          <cell r="E62" t="str">
            <v>Huyên</v>
          </cell>
          <cell r="F62">
            <v>1</v>
          </cell>
          <cell r="G62" t="str">
            <v>Cây lương thực</v>
          </cell>
          <cell r="H62" t="str">
            <v>Khoa Nông học</v>
          </cell>
          <cell r="I62" t="str">
            <v/>
          </cell>
          <cell r="J62">
            <v>6.1</v>
          </cell>
          <cell r="K62">
            <v>0</v>
          </cell>
          <cell r="L62" t="str">
            <v>01-Jan-11</v>
          </cell>
          <cell r="M62" t="str">
            <v>01-Dec-06</v>
          </cell>
          <cell r="N62">
            <v>3</v>
          </cell>
          <cell r="O62" t="str">
            <v>0104</v>
          </cell>
          <cell r="P62" t="str">
            <v>0104</v>
          </cell>
          <cell r="Q62" t="str">
            <v>15.110</v>
          </cell>
          <cell r="R62" t="str">
            <v>15.110</v>
          </cell>
          <cell r="S62" t="str">
            <v>TG094</v>
          </cell>
          <cell r="T62">
            <v>0</v>
          </cell>
          <cell r="U62" t="str">
            <v>Thạc sĩ</v>
          </cell>
          <cell r="V62" t="str">
            <v>010812640</v>
          </cell>
        </row>
        <row r="63">
          <cell r="B63" t="str">
            <v>CLT09</v>
          </cell>
          <cell r="C63" t="str">
            <v>3120215009881</v>
          </cell>
          <cell r="D63" t="str">
            <v>Dương Thị Thu</v>
          </cell>
          <cell r="E63" t="str">
            <v>Hằng</v>
          </cell>
          <cell r="F63">
            <v>1</v>
          </cell>
          <cell r="G63" t="str">
            <v>Cây lương thực</v>
          </cell>
          <cell r="H63" t="str">
            <v>Khoa Nông học</v>
          </cell>
          <cell r="I63" t="str">
            <v>Tiến sĩ, Giảng viên</v>
          </cell>
          <cell r="J63">
            <v>3.99</v>
          </cell>
          <cell r="K63">
            <v>0</v>
          </cell>
          <cell r="L63" t="str">
            <v>01-Apr-23</v>
          </cell>
          <cell r="M63" t="str">
            <v>01-Oct-07</v>
          </cell>
          <cell r="N63">
            <v>2</v>
          </cell>
          <cell r="O63" t="str">
            <v>0104</v>
          </cell>
          <cell r="P63" t="str">
            <v>0104</v>
          </cell>
          <cell r="Q63" t="str">
            <v>15.111</v>
          </cell>
          <cell r="R63" t="str">
            <v>V.07.01.03</v>
          </cell>
          <cell r="S63" t="str">
            <v>CLT09</v>
          </cell>
          <cell r="T63">
            <v>0</v>
          </cell>
          <cell r="U63" t="str">
            <v>Tiến sĩ</v>
          </cell>
          <cell r="V63" t="str">
            <v>001183019723</v>
          </cell>
        </row>
        <row r="64">
          <cell r="B64" t="str">
            <v>CLT11</v>
          </cell>
          <cell r="C64" t="str">
            <v>3120215011230</v>
          </cell>
          <cell r="D64" t="str">
            <v>Nguyễn Văn</v>
          </cell>
          <cell r="E64" t="str">
            <v>Lộc</v>
          </cell>
          <cell r="F64">
            <v>1</v>
          </cell>
          <cell r="G64" t="str">
            <v>Cây lương thực</v>
          </cell>
          <cell r="H64" t="str">
            <v>Khoa Nông học</v>
          </cell>
          <cell r="I64" t="str">
            <v>PGS.TS, Giảng viên cao cấp, Phó BM</v>
          </cell>
          <cell r="J64">
            <v>6.56</v>
          </cell>
          <cell r="K64">
            <v>0</v>
          </cell>
          <cell r="L64" t="str">
            <v>27-Jun-24</v>
          </cell>
          <cell r="M64" t="str">
            <v>27-Jun-22</v>
          </cell>
          <cell r="N64">
            <v>2</v>
          </cell>
          <cell r="O64" t="str">
            <v>0104</v>
          </cell>
          <cell r="P64" t="str">
            <v>0104</v>
          </cell>
          <cell r="Q64" t="str">
            <v>15.109</v>
          </cell>
          <cell r="R64" t="str">
            <v>V.07.01.01</v>
          </cell>
          <cell r="S64" t="str">
            <v>CLT11</v>
          </cell>
          <cell r="T64">
            <v>1</v>
          </cell>
          <cell r="U64" t="str">
            <v>Tiến sĩ</v>
          </cell>
          <cell r="V64" t="str">
            <v>040083000065</v>
          </cell>
        </row>
        <row r="65">
          <cell r="B65" t="str">
            <v>CLT12</v>
          </cell>
          <cell r="C65" t="str">
            <v>3120215033551</v>
          </cell>
          <cell r="D65" t="str">
            <v>Phan Thị Hồng</v>
          </cell>
          <cell r="E65" t="str">
            <v>Nhung</v>
          </cell>
          <cell r="F65">
            <v>1</v>
          </cell>
          <cell r="G65" t="str">
            <v>Cây lương thực</v>
          </cell>
          <cell r="H65" t="str">
            <v>Khoa Nông học</v>
          </cell>
          <cell r="I65" t="str">
            <v>Tiến sĩ, Giảng viên</v>
          </cell>
          <cell r="J65">
            <v>3.66</v>
          </cell>
          <cell r="K65">
            <v>0</v>
          </cell>
          <cell r="L65" t="str">
            <v>01-Mar-23</v>
          </cell>
          <cell r="M65" t="str">
            <v>01-Mar-11</v>
          </cell>
          <cell r="N65">
            <v>2</v>
          </cell>
          <cell r="O65" t="str">
            <v>0104</v>
          </cell>
          <cell r="P65" t="str">
            <v>0104</v>
          </cell>
          <cell r="Q65" t="str">
            <v>15.111</v>
          </cell>
          <cell r="R65" t="str">
            <v>V.07.01.03</v>
          </cell>
          <cell r="S65" t="str">
            <v>CLT12</v>
          </cell>
          <cell r="T65">
            <v>0</v>
          </cell>
          <cell r="U65" t="str">
            <v>Tiến sĩ</v>
          </cell>
          <cell r="V65" t="str">
            <v>025187000956</v>
          </cell>
        </row>
        <row r="66">
          <cell r="B66" t="str">
            <v>CLT05</v>
          </cell>
          <cell r="C66" t="str">
            <v>3120215000286</v>
          </cell>
          <cell r="D66" t="str">
            <v>Nguyễn Việt</v>
          </cell>
          <cell r="E66" t="str">
            <v>Long</v>
          </cell>
          <cell r="F66">
            <v>1</v>
          </cell>
          <cell r="G66" t="str">
            <v>Cây lương thực</v>
          </cell>
          <cell r="H66" t="str">
            <v>Ban Hợp tác quốc tế</v>
          </cell>
          <cell r="I66" t="str">
            <v>PGS.TS, Giảng viên cao cấp, Trưởng Ban, Phó Giám đốc Trung tâm NCXS và ĐMST</v>
          </cell>
          <cell r="J66">
            <v>6.92</v>
          </cell>
          <cell r="K66">
            <v>0</v>
          </cell>
          <cell r="L66" t="str">
            <v>24-Mar-23</v>
          </cell>
          <cell r="M66" t="str">
            <v>24-Mar-17</v>
          </cell>
          <cell r="N66">
            <v>2</v>
          </cell>
          <cell r="O66" t="str">
            <v>2400</v>
          </cell>
          <cell r="P66" t="str">
            <v>0104</v>
          </cell>
          <cell r="Q66" t="str">
            <v>15.109</v>
          </cell>
          <cell r="R66" t="str">
            <v>V.07.01.01</v>
          </cell>
          <cell r="S66" t="str">
            <v>CLT05</v>
          </cell>
          <cell r="T66">
            <v>1</v>
          </cell>
          <cell r="U66" t="str">
            <v>Tiến sĩ</v>
          </cell>
          <cell r="V66" t="str">
            <v>024079000449</v>
          </cell>
        </row>
        <row r="67">
          <cell r="B67" t="str">
            <v>TG103</v>
          </cell>
          <cell r="C67" t="str">
            <v/>
          </cell>
          <cell r="D67" t="str">
            <v>Nguyễn Viết</v>
          </cell>
          <cell r="E67" t="str">
            <v>Tùng</v>
          </cell>
          <cell r="F67">
            <v>1</v>
          </cell>
          <cell r="G67" t="str">
            <v>Côn trùng</v>
          </cell>
          <cell r="H67" t="str">
            <v>Khoa Nông học</v>
          </cell>
          <cell r="I67" t="str">
            <v/>
          </cell>
          <cell r="J67">
            <v>8</v>
          </cell>
          <cell r="K67">
            <v>0</v>
          </cell>
          <cell r="L67" t="str">
            <v>01-Dec-04</v>
          </cell>
          <cell r="M67" t="str">
            <v>01-Dec-64</v>
          </cell>
          <cell r="N67">
            <v>2</v>
          </cell>
          <cell r="O67" t="str">
            <v>0105</v>
          </cell>
          <cell r="P67" t="str">
            <v>0105</v>
          </cell>
          <cell r="Q67" t="str">
            <v>15.109</v>
          </cell>
          <cell r="R67" t="str">
            <v>15.109</v>
          </cell>
          <cell r="S67" t="str">
            <v>TG103</v>
          </cell>
          <cell r="T67">
            <v>2</v>
          </cell>
          <cell r="U67" t="str">
            <v>Tiến sĩ</v>
          </cell>
          <cell r="V67" t="str">
            <v>010779765</v>
          </cell>
        </row>
        <row r="68">
          <cell r="B68" t="str">
            <v>CTU01</v>
          </cell>
          <cell r="C68" t="str">
            <v>3120215000313</v>
          </cell>
          <cell r="D68" t="str">
            <v>Trần Đình</v>
          </cell>
          <cell r="E68" t="str">
            <v>Chiến</v>
          </cell>
          <cell r="F68">
            <v>1</v>
          </cell>
          <cell r="G68" t="str">
            <v>Côn trùng</v>
          </cell>
          <cell r="H68" t="str">
            <v>Khoa Nông học</v>
          </cell>
          <cell r="I68" t="str">
            <v>PGS.TS. Giảng viên cao cấp, Bảo lưu PCCV</v>
          </cell>
          <cell r="J68">
            <v>7.64</v>
          </cell>
          <cell r="K68">
            <v>0</v>
          </cell>
          <cell r="L68" t="str">
            <v>30-Dec-16</v>
          </cell>
          <cell r="M68" t="str">
            <v>30-Dec-16</v>
          </cell>
          <cell r="N68">
            <v>2</v>
          </cell>
          <cell r="O68" t="str">
            <v>0105</v>
          </cell>
          <cell r="P68" t="str">
            <v>0105</v>
          </cell>
          <cell r="Q68" t="str">
            <v>15.109</v>
          </cell>
          <cell r="R68" t="str">
            <v>V.07.01.01</v>
          </cell>
          <cell r="S68" t="str">
            <v>TG426</v>
          </cell>
          <cell r="T68">
            <v>1</v>
          </cell>
          <cell r="U68" t="str">
            <v>Tiến sĩ</v>
          </cell>
          <cell r="V68" t="str">
            <v>011582362</v>
          </cell>
        </row>
        <row r="69">
          <cell r="B69" t="str">
            <v>CTU02</v>
          </cell>
          <cell r="C69" t="str">
            <v>3120215000342</v>
          </cell>
          <cell r="D69" t="str">
            <v>Đặng Thị</v>
          </cell>
          <cell r="E69" t="str">
            <v>Dung</v>
          </cell>
          <cell r="F69">
            <v>1</v>
          </cell>
          <cell r="G69" t="str">
            <v>Côn trùng</v>
          </cell>
          <cell r="H69" t="str">
            <v>Khoa Nông học</v>
          </cell>
          <cell r="I69" t="str">
            <v>PGS.TS. Giảng viên chính</v>
          </cell>
          <cell r="J69">
            <v>6.1</v>
          </cell>
          <cell r="K69">
            <v>0</v>
          </cell>
          <cell r="L69" t="str">
            <v>01-Dec-10</v>
          </cell>
          <cell r="M69" t="str">
            <v>01-May-06</v>
          </cell>
          <cell r="N69">
            <v>2</v>
          </cell>
          <cell r="O69" t="str">
            <v>0105</v>
          </cell>
          <cell r="P69" t="str">
            <v>0105</v>
          </cell>
          <cell r="Q69" t="str">
            <v>15.110</v>
          </cell>
          <cell r="R69" t="str">
            <v>15.110</v>
          </cell>
          <cell r="S69" t="str">
            <v>TG193</v>
          </cell>
          <cell r="T69">
            <v>1</v>
          </cell>
          <cell r="U69" t="str">
            <v>Tiến sĩ</v>
          </cell>
          <cell r="V69" t="str">
            <v>011027862</v>
          </cell>
        </row>
        <row r="70">
          <cell r="B70" t="str">
            <v>CTU06</v>
          </cell>
          <cell r="C70" t="str">
            <v>3120215000359</v>
          </cell>
          <cell r="D70" t="str">
            <v>Hồ Thị Thu</v>
          </cell>
          <cell r="E70" t="str">
            <v>Giang</v>
          </cell>
          <cell r="F70">
            <v>1</v>
          </cell>
          <cell r="G70" t="str">
            <v>Côn trùng</v>
          </cell>
          <cell r="H70" t="str">
            <v>Khoa Nông học</v>
          </cell>
          <cell r="I70" t="str">
            <v>PGS.TS. Giảng viên cao cấp</v>
          </cell>
          <cell r="J70">
            <v>7.28</v>
          </cell>
          <cell r="K70">
            <v>0</v>
          </cell>
          <cell r="L70" t="str">
            <v>30-Dec-24</v>
          </cell>
          <cell r="M70" t="str">
            <v>30-Dec-16</v>
          </cell>
          <cell r="N70">
            <v>2</v>
          </cell>
          <cell r="O70" t="str">
            <v>0105</v>
          </cell>
          <cell r="P70" t="str">
            <v>0105</v>
          </cell>
          <cell r="Q70" t="str">
            <v>15.109</v>
          </cell>
          <cell r="R70" t="str">
            <v>V.07.01.01</v>
          </cell>
          <cell r="S70" t="str">
            <v>CTU06</v>
          </cell>
          <cell r="T70">
            <v>1</v>
          </cell>
          <cell r="U70" t="str">
            <v>Tiến sĩ</v>
          </cell>
          <cell r="V70" t="str">
            <v>020167000049</v>
          </cell>
        </row>
        <row r="71">
          <cell r="B71" t="str">
            <v/>
          </cell>
          <cell r="C71" t="str">
            <v>3120215000307</v>
          </cell>
          <cell r="D71" t="str">
            <v>Nguyễn Thị</v>
          </cell>
          <cell r="E71" t="str">
            <v>Thúy</v>
          </cell>
          <cell r="F71">
            <v>1</v>
          </cell>
          <cell r="G71" t="str">
            <v>Côn trùng</v>
          </cell>
          <cell r="H71" t="str">
            <v>Khoa Nông học</v>
          </cell>
          <cell r="I71" t="str">
            <v>Kỹ sư</v>
          </cell>
          <cell r="J71">
            <v>4.9800000000000004</v>
          </cell>
          <cell r="K71">
            <v>0</v>
          </cell>
          <cell r="L71" t="str">
            <v>01-May-22</v>
          </cell>
          <cell r="M71" t="str">
            <v>01-May-04</v>
          </cell>
          <cell r="N71">
            <v>4</v>
          </cell>
          <cell r="O71" t="str">
            <v>0105</v>
          </cell>
          <cell r="P71" t="str">
            <v>0105</v>
          </cell>
          <cell r="Q71" t="str">
            <v>13.095</v>
          </cell>
          <cell r="R71" t="str">
            <v>V.05.02.07</v>
          </cell>
          <cell r="S71" t="str">
            <v/>
          </cell>
          <cell r="T71">
            <v>0</v>
          </cell>
          <cell r="U71" t="str">
            <v>Đại học</v>
          </cell>
          <cell r="V71" t="str">
            <v>012088795</v>
          </cell>
        </row>
        <row r="72">
          <cell r="B72" t="str">
            <v>CTU12</v>
          </cell>
          <cell r="C72" t="str">
            <v/>
          </cell>
          <cell r="D72" t="str">
            <v>Lê Xuân</v>
          </cell>
          <cell r="E72" t="str">
            <v>Thiện</v>
          </cell>
          <cell r="F72">
            <v>1</v>
          </cell>
          <cell r="G72" t="str">
            <v>Côn trùng</v>
          </cell>
          <cell r="H72" t="str">
            <v>Khoa Nông học</v>
          </cell>
          <cell r="I72" t="str">
            <v/>
          </cell>
          <cell r="J72">
            <v>5.76</v>
          </cell>
          <cell r="K72">
            <v>0</v>
          </cell>
          <cell r="L72" t="str">
            <v>01-Jun-04</v>
          </cell>
          <cell r="M72" t="str">
            <v>05-Dec-66</v>
          </cell>
          <cell r="N72">
            <v>4</v>
          </cell>
          <cell r="O72" t="str">
            <v>0105</v>
          </cell>
          <cell r="P72" t="str">
            <v>0105</v>
          </cell>
          <cell r="Q72" t="str">
            <v>15.110</v>
          </cell>
          <cell r="R72" t="str">
            <v>15.110</v>
          </cell>
          <cell r="S72" t="str">
            <v>CTU12</v>
          </cell>
          <cell r="T72">
            <v>0</v>
          </cell>
          <cell r="U72" t="str">
            <v>Đại học</v>
          </cell>
          <cell r="V72" t="str">
            <v>010779806</v>
          </cell>
        </row>
        <row r="73">
          <cell r="B73" t="str">
            <v>CTU07</v>
          </cell>
          <cell r="C73" t="str">
            <v>3120215006303</v>
          </cell>
          <cell r="D73" t="str">
            <v>Nguyễn Văn</v>
          </cell>
          <cell r="E73" t="str">
            <v>Đĩnh</v>
          </cell>
          <cell r="F73">
            <v>1</v>
          </cell>
          <cell r="G73" t="str">
            <v>Côn trùng</v>
          </cell>
          <cell r="H73" t="str">
            <v>Khoa Nông học</v>
          </cell>
          <cell r="I73" t="str">
            <v>Giáo sư, Tiến sĩ, Giảng viên cao cấp</v>
          </cell>
          <cell r="J73">
            <v>6.56</v>
          </cell>
          <cell r="K73">
            <v>0</v>
          </cell>
          <cell r="L73" t="str">
            <v>01-May-10</v>
          </cell>
          <cell r="M73" t="str">
            <v>01-Apr-79</v>
          </cell>
          <cell r="N73">
            <v>2</v>
          </cell>
          <cell r="O73" t="str">
            <v>0105</v>
          </cell>
          <cell r="P73" t="str">
            <v>0105</v>
          </cell>
          <cell r="Q73" t="str">
            <v>15.109</v>
          </cell>
          <cell r="R73" t="str">
            <v>15.109</v>
          </cell>
          <cell r="S73" t="str">
            <v>TG191</v>
          </cell>
          <cell r="T73">
            <v>2</v>
          </cell>
          <cell r="U73" t="str">
            <v>Tiến sĩ</v>
          </cell>
          <cell r="V73" t="str">
            <v>010812368</v>
          </cell>
        </row>
        <row r="74">
          <cell r="B74" t="str">
            <v>MOI44</v>
          </cell>
          <cell r="C74" t="str">
            <v/>
          </cell>
          <cell r="D74" t="str">
            <v>Hà Quang</v>
          </cell>
          <cell r="E74" t="str">
            <v>Hùng</v>
          </cell>
          <cell r="F74">
            <v>1</v>
          </cell>
          <cell r="G74" t="str">
            <v>Côn trùng</v>
          </cell>
          <cell r="H74" t="str">
            <v>Khoa Nông học</v>
          </cell>
          <cell r="I74" t="str">
            <v/>
          </cell>
          <cell r="J74">
            <v>7.28</v>
          </cell>
          <cell r="K74">
            <v>0</v>
          </cell>
          <cell r="L74" t="str">
            <v>01-Oct-07</v>
          </cell>
          <cell r="M74" t="str">
            <v>01-Oct-67</v>
          </cell>
          <cell r="N74">
            <v>2</v>
          </cell>
          <cell r="O74" t="str">
            <v>0105</v>
          </cell>
          <cell r="P74" t="str">
            <v>0105</v>
          </cell>
          <cell r="Q74" t="str">
            <v>15.109</v>
          </cell>
          <cell r="R74" t="str">
            <v>15.109</v>
          </cell>
          <cell r="S74" t="str">
            <v>MOI44</v>
          </cell>
          <cell r="T74">
            <v>2</v>
          </cell>
          <cell r="U74" t="str">
            <v>Tiến sĩ</v>
          </cell>
          <cell r="V74" t="str">
            <v>010812426</v>
          </cell>
        </row>
        <row r="75">
          <cell r="B75" t="str">
            <v>CTU04</v>
          </cell>
          <cell r="C75" t="str">
            <v>3120215000320</v>
          </cell>
          <cell r="D75" t="str">
            <v>Nguyễn Minh</v>
          </cell>
          <cell r="E75" t="str">
            <v>Mầu</v>
          </cell>
          <cell r="F75">
            <v>1</v>
          </cell>
          <cell r="G75" t="str">
            <v>Côn trùng</v>
          </cell>
          <cell r="H75" t="str">
            <v>Khoa Nông học</v>
          </cell>
          <cell r="I75" t="str">
            <v/>
          </cell>
          <cell r="J75">
            <v>6.78</v>
          </cell>
          <cell r="K75">
            <v>0</v>
          </cell>
          <cell r="L75" t="str">
            <v>01-Nov-11</v>
          </cell>
          <cell r="M75" t="str">
            <v>01-Jun-79</v>
          </cell>
          <cell r="N75">
            <v>3</v>
          </cell>
          <cell r="O75" t="str">
            <v>0105</v>
          </cell>
          <cell r="P75" t="str">
            <v>0105</v>
          </cell>
          <cell r="Q75" t="str">
            <v>15.110</v>
          </cell>
          <cell r="R75" t="str">
            <v>15.110</v>
          </cell>
          <cell r="S75" t="str">
            <v>TG065</v>
          </cell>
          <cell r="T75">
            <v>0</v>
          </cell>
          <cell r="U75" t="str">
            <v>Thạc sĩ</v>
          </cell>
          <cell r="V75" t="str">
            <v>011157470</v>
          </cell>
        </row>
        <row r="76">
          <cell r="B76" t="str">
            <v>CTU05</v>
          </cell>
          <cell r="C76" t="str">
            <v>3120215000336</v>
          </cell>
          <cell r="D76" t="str">
            <v>Nguyễn Thị Kim</v>
          </cell>
          <cell r="E76" t="str">
            <v>Oanh</v>
          </cell>
          <cell r="F76">
            <v>1</v>
          </cell>
          <cell r="G76" t="str">
            <v>Côn trùng</v>
          </cell>
          <cell r="H76" t="str">
            <v>Khoa Nông học</v>
          </cell>
          <cell r="I76" t="str">
            <v>PGS.TS. Giảng viên cao cấp</v>
          </cell>
          <cell r="J76">
            <v>6.92</v>
          </cell>
          <cell r="K76">
            <v>0</v>
          </cell>
          <cell r="L76" t="str">
            <v>01-Dec-15</v>
          </cell>
          <cell r="M76" t="str">
            <v>30-Dec-16</v>
          </cell>
          <cell r="N76">
            <v>2</v>
          </cell>
          <cell r="O76" t="str">
            <v>0105</v>
          </cell>
          <cell r="P76" t="str">
            <v>0105</v>
          </cell>
          <cell r="Q76" t="str">
            <v>15.109</v>
          </cell>
          <cell r="R76" t="str">
            <v>V.07.01.01</v>
          </cell>
          <cell r="S76" t="str">
            <v>TG427</v>
          </cell>
          <cell r="T76">
            <v>1</v>
          </cell>
          <cell r="U76" t="str">
            <v>Tiến sĩ</v>
          </cell>
          <cell r="V76" t="str">
            <v>001155005742</v>
          </cell>
        </row>
        <row r="77">
          <cell r="B77" t="str">
            <v>TG927</v>
          </cell>
          <cell r="C77" t="str">
            <v/>
          </cell>
          <cell r="D77" t="str">
            <v>Nguyễn Đức</v>
          </cell>
          <cell r="E77" t="str">
            <v>Khiêm</v>
          </cell>
          <cell r="F77">
            <v>1</v>
          </cell>
          <cell r="G77" t="str">
            <v>Côn trùng</v>
          </cell>
          <cell r="H77" t="str">
            <v>Khoa Nông học</v>
          </cell>
          <cell r="I77" t="str">
            <v>Giảng viên chính</v>
          </cell>
          <cell r="J77">
            <v>6.78</v>
          </cell>
          <cell r="K77">
            <v>0</v>
          </cell>
          <cell r="L77" t="str">
            <v>01-Dec-02</v>
          </cell>
          <cell r="M77" t="str">
            <v>01-Jul-66</v>
          </cell>
          <cell r="N77">
            <v>2</v>
          </cell>
          <cell r="O77" t="str">
            <v>0105</v>
          </cell>
          <cell r="P77" t="str">
            <v>0105</v>
          </cell>
          <cell r="Q77" t="str">
            <v>15.110</v>
          </cell>
          <cell r="R77" t="str">
            <v>15.110</v>
          </cell>
          <cell r="S77" t="str">
            <v>TG927</v>
          </cell>
          <cell r="T77">
            <v>1</v>
          </cell>
          <cell r="U77" t="str">
            <v>Tiến sĩ</v>
          </cell>
          <cell r="V77" t="str">
            <v>011157288</v>
          </cell>
        </row>
        <row r="78">
          <cell r="B78" t="str">
            <v>CTU11</v>
          </cell>
          <cell r="C78" t="str">
            <v>3120215000371</v>
          </cell>
          <cell r="D78" t="str">
            <v>Lê Ngọc</v>
          </cell>
          <cell r="E78" t="str">
            <v>Anh</v>
          </cell>
          <cell r="F78">
            <v>1</v>
          </cell>
          <cell r="G78" t="str">
            <v>Côn trùng</v>
          </cell>
          <cell r="H78" t="str">
            <v>Khoa Nông học</v>
          </cell>
          <cell r="I78" t="str">
            <v>PGS.TS. Giảng viên cao cấp, Phó BM</v>
          </cell>
          <cell r="J78">
            <v>6.92</v>
          </cell>
          <cell r="K78">
            <v>0</v>
          </cell>
          <cell r="L78" t="str">
            <v>17-Jul-23</v>
          </cell>
          <cell r="M78" t="str">
            <v>17-Jul-18</v>
          </cell>
          <cell r="N78">
            <v>2</v>
          </cell>
          <cell r="O78" t="str">
            <v>0105</v>
          </cell>
          <cell r="P78" t="str">
            <v>0105</v>
          </cell>
          <cell r="Q78" t="str">
            <v>15.109</v>
          </cell>
          <cell r="R78" t="str">
            <v>V.07.01.01</v>
          </cell>
          <cell r="S78" t="str">
            <v>CTU11</v>
          </cell>
          <cell r="T78">
            <v>1</v>
          </cell>
          <cell r="U78" t="str">
            <v>Tiến sĩ</v>
          </cell>
          <cell r="V78" t="str">
            <v>001177000692</v>
          </cell>
        </row>
        <row r="79">
          <cell r="B79" t="str">
            <v>CTU08</v>
          </cell>
          <cell r="C79" t="str">
            <v>3120215000388</v>
          </cell>
          <cell r="D79" t="str">
            <v>Nguyễn Đức</v>
          </cell>
          <cell r="E79" t="str">
            <v>Tùng</v>
          </cell>
          <cell r="F79">
            <v>1</v>
          </cell>
          <cell r="G79" t="str">
            <v>Côn trùng</v>
          </cell>
          <cell r="H79" t="str">
            <v>Khoa Nông học</v>
          </cell>
          <cell r="I79" t="str">
            <v>PGS.TS. Giảng viên cao cấp, Phó Trưởng Khoa, Trưởng Bộ môn</v>
          </cell>
          <cell r="J79">
            <v>6.56</v>
          </cell>
          <cell r="K79">
            <v>0</v>
          </cell>
          <cell r="L79" t="str">
            <v>06-Jul-22</v>
          </cell>
          <cell r="M79" t="str">
            <v>06-Jul-20</v>
          </cell>
          <cell r="N79">
            <v>2</v>
          </cell>
          <cell r="O79" t="str">
            <v>0105</v>
          </cell>
          <cell r="P79" t="str">
            <v>0105</v>
          </cell>
          <cell r="Q79" t="str">
            <v>15.109</v>
          </cell>
          <cell r="R79" t="str">
            <v>V.07.01.01</v>
          </cell>
          <cell r="S79" t="str">
            <v>CTU08</v>
          </cell>
          <cell r="T79">
            <v>1</v>
          </cell>
          <cell r="U79" t="str">
            <v>Tiến sĩ</v>
          </cell>
          <cell r="V79" t="str">
            <v>001079021116</v>
          </cell>
        </row>
        <row r="80">
          <cell r="B80" t="str">
            <v>CTU03</v>
          </cell>
          <cell r="C80" t="str">
            <v>3120215009898</v>
          </cell>
          <cell r="D80" t="str">
            <v>Nguyễn Đức</v>
          </cell>
          <cell r="E80" t="str">
            <v>Khánh</v>
          </cell>
          <cell r="F80">
            <v>1</v>
          </cell>
          <cell r="G80" t="str">
            <v>Côn trùng</v>
          </cell>
          <cell r="H80" t="str">
            <v>Khoa Nông học</v>
          </cell>
          <cell r="I80" t="str">
            <v>Thạc sĩ, Giảng viên chính</v>
          </cell>
          <cell r="J80">
            <v>4.4000000000000004</v>
          </cell>
          <cell r="K80">
            <v>0</v>
          </cell>
          <cell r="L80" t="str">
            <v>01-Apr-23</v>
          </cell>
          <cell r="M80" t="str">
            <v>01-Oct-07</v>
          </cell>
          <cell r="N80">
            <v>3</v>
          </cell>
          <cell r="O80" t="str">
            <v>0105</v>
          </cell>
          <cell r="P80" t="str">
            <v>0105</v>
          </cell>
          <cell r="Q80" t="str">
            <v>15.110</v>
          </cell>
          <cell r="R80" t="str">
            <v>V.07.01.02</v>
          </cell>
          <cell r="S80" t="str">
            <v>CTU03</v>
          </cell>
          <cell r="T80">
            <v>0</v>
          </cell>
          <cell r="U80" t="str">
            <v>Thạc sĩ</v>
          </cell>
          <cell r="V80" t="str">
            <v>001080048928</v>
          </cell>
        </row>
        <row r="81">
          <cell r="B81" t="str">
            <v>CTU10</v>
          </cell>
          <cell r="C81" t="str">
            <v>3120215000394</v>
          </cell>
          <cell r="D81" t="str">
            <v>Phạm Thị</v>
          </cell>
          <cell r="E81" t="str">
            <v>Hiếu</v>
          </cell>
          <cell r="F81">
            <v>1</v>
          </cell>
          <cell r="G81" t="str">
            <v>Côn trùng</v>
          </cell>
          <cell r="H81" t="str">
            <v>Khoa Nông học</v>
          </cell>
          <cell r="I81" t="str">
            <v>Tiến sĩ, Giảng viên</v>
          </cell>
          <cell r="J81">
            <v>3.66</v>
          </cell>
          <cell r="K81">
            <v>0</v>
          </cell>
          <cell r="L81" t="str">
            <v>01-Jan-21</v>
          </cell>
          <cell r="M81" t="str">
            <v>01-Oct-08</v>
          </cell>
          <cell r="N81">
            <v>2</v>
          </cell>
          <cell r="O81" t="str">
            <v>0105</v>
          </cell>
          <cell r="P81" t="str">
            <v>0105</v>
          </cell>
          <cell r="Q81" t="str">
            <v>15.111</v>
          </cell>
          <cell r="R81" t="str">
            <v>V.07.01.03</v>
          </cell>
          <cell r="S81" t="str">
            <v>CTU10</v>
          </cell>
          <cell r="T81">
            <v>0</v>
          </cell>
          <cell r="U81" t="str">
            <v>Tiến sĩ</v>
          </cell>
          <cell r="V81" t="str">
            <v>042184003049</v>
          </cell>
        </row>
        <row r="82">
          <cell r="B82" t="str">
            <v>CTU13</v>
          </cell>
          <cell r="C82" t="str">
            <v>3120215044768</v>
          </cell>
          <cell r="D82" t="str">
            <v>Thân Thế</v>
          </cell>
          <cell r="E82" t="str">
            <v>Anh</v>
          </cell>
          <cell r="F82">
            <v>1</v>
          </cell>
          <cell r="G82" t="str">
            <v>Côn trùng</v>
          </cell>
          <cell r="H82" t="str">
            <v>Khoa Nông học</v>
          </cell>
          <cell r="I82" t="str">
            <v>Tiến sĩ, Giảng viên</v>
          </cell>
          <cell r="J82">
            <v>3.33</v>
          </cell>
          <cell r="K82">
            <v>0</v>
          </cell>
          <cell r="L82" t="str">
            <v>01-Jan-24</v>
          </cell>
          <cell r="M82" t="str">
            <v>01-Jan-15</v>
          </cell>
          <cell r="N82">
            <v>2</v>
          </cell>
          <cell r="O82" t="str">
            <v>0105</v>
          </cell>
          <cell r="P82" t="str">
            <v>0105</v>
          </cell>
          <cell r="Q82" t="str">
            <v>15.111</v>
          </cell>
          <cell r="R82" t="str">
            <v>V.07.01.03</v>
          </cell>
          <cell r="S82" t="str">
            <v>CTU13</v>
          </cell>
          <cell r="T82">
            <v>0</v>
          </cell>
          <cell r="U82" t="str">
            <v>Tiến sĩ</v>
          </cell>
          <cell r="V82" t="str">
            <v>024090010722</v>
          </cell>
        </row>
        <row r="83">
          <cell r="B83" t="str">
            <v>CTU09</v>
          </cell>
          <cell r="C83" t="str">
            <v>3120215011513</v>
          </cell>
          <cell r="D83" t="str">
            <v>Phạm Hồng</v>
          </cell>
          <cell r="E83" t="str">
            <v>Thái</v>
          </cell>
          <cell r="F83">
            <v>1</v>
          </cell>
          <cell r="G83" t="str">
            <v>Côn trùng</v>
          </cell>
          <cell r="H83" t="str">
            <v>TT Nghiên cứu Ong và Nuôi ong nhiệt đới</v>
          </cell>
          <cell r="I83" t="str">
            <v>PGS.TS, Giảng viên cao cấp, Giám đốc Trung tâm</v>
          </cell>
          <cell r="J83">
            <v>6.92</v>
          </cell>
          <cell r="K83">
            <v>0</v>
          </cell>
          <cell r="L83" t="str">
            <v>24-Mar-23</v>
          </cell>
          <cell r="M83" t="str">
            <v>24-Mar-17</v>
          </cell>
          <cell r="N83">
            <v>2</v>
          </cell>
          <cell r="O83" t="str">
            <v>6400</v>
          </cell>
          <cell r="P83" t="str">
            <v>0105</v>
          </cell>
          <cell r="Q83" t="str">
            <v>15.109</v>
          </cell>
          <cell r="R83" t="str">
            <v>V.07.01.01</v>
          </cell>
          <cell r="S83" t="str">
            <v>CTU09</v>
          </cell>
          <cell r="T83">
            <v>1</v>
          </cell>
          <cell r="U83" t="str">
            <v>Tiến sĩ</v>
          </cell>
          <cell r="V83" t="str">
            <v>037066001343</v>
          </cell>
        </row>
        <row r="84">
          <cell r="B84" t="str">
            <v>CTU15</v>
          </cell>
          <cell r="C84" t="str">
            <v>3120215006332</v>
          </cell>
          <cell r="D84" t="str">
            <v>Trần Thị Thu</v>
          </cell>
          <cell r="E84" t="str">
            <v>Phương</v>
          </cell>
          <cell r="F84">
            <v>1</v>
          </cell>
          <cell r="G84" t="str">
            <v>Côn trùng</v>
          </cell>
          <cell r="H84" t="str">
            <v>Khoa Nông học</v>
          </cell>
          <cell r="I84" t="str">
            <v>Tiến sĩ, Giảng viên</v>
          </cell>
          <cell r="J84">
            <v>3.99</v>
          </cell>
          <cell r="K84">
            <v>0</v>
          </cell>
          <cell r="L84" t="str">
            <v>01-Aug-22</v>
          </cell>
          <cell r="M84" t="str">
            <v>01-Aug-08</v>
          </cell>
          <cell r="N84">
            <v>2</v>
          </cell>
          <cell r="O84" t="str">
            <v>0105</v>
          </cell>
          <cell r="P84" t="str">
            <v>0105</v>
          </cell>
          <cell r="Q84" t="str">
            <v>15.111</v>
          </cell>
          <cell r="R84" t="str">
            <v>V.07.01.03</v>
          </cell>
          <cell r="S84" t="str">
            <v>CTU15</v>
          </cell>
          <cell r="T84">
            <v>0</v>
          </cell>
          <cell r="U84" t="str">
            <v>Tiến sĩ</v>
          </cell>
          <cell r="V84" t="str">
            <v>001181034525</v>
          </cell>
        </row>
        <row r="85">
          <cell r="B85" t="str">
            <v/>
          </cell>
          <cell r="C85" t="str">
            <v>3120281016302</v>
          </cell>
          <cell r="D85" t="str">
            <v>Vũ Thị</v>
          </cell>
          <cell r="E85" t="str">
            <v>Yến</v>
          </cell>
          <cell r="F85">
            <v>1</v>
          </cell>
          <cell r="G85" t="str">
            <v>Côn trùng</v>
          </cell>
          <cell r="H85" t="str">
            <v>Khoa Nông học</v>
          </cell>
          <cell r="I85" t="str">
            <v>Nghiên cứu viên</v>
          </cell>
          <cell r="J85">
            <v>2.34</v>
          </cell>
          <cell r="K85">
            <v>0</v>
          </cell>
          <cell r="L85" t="str">
            <v>01-Sep-23</v>
          </cell>
          <cell r="M85" t="str">
            <v>01-Apr-21</v>
          </cell>
          <cell r="N85">
            <v>4</v>
          </cell>
          <cell r="O85" t="str">
            <v>0105</v>
          </cell>
          <cell r="P85" t="str">
            <v>0105</v>
          </cell>
          <cell r="Q85" t="str">
            <v>13.092</v>
          </cell>
          <cell r="R85" t="str">
            <v>V.05.01.03</v>
          </cell>
          <cell r="S85" t="str">
            <v/>
          </cell>
          <cell r="T85">
            <v>0</v>
          </cell>
          <cell r="U85" t="str">
            <v>Đại học</v>
          </cell>
          <cell r="V85" t="str">
            <v>024196000215</v>
          </cell>
        </row>
        <row r="86">
          <cell r="B86" t="str">
            <v/>
          </cell>
          <cell r="C86" t="str">
            <v>3120215000409</v>
          </cell>
          <cell r="D86" t="str">
            <v>Nguyễn Chu</v>
          </cell>
          <cell r="E86" t="str">
            <v>Duân</v>
          </cell>
          <cell r="F86">
            <v>1</v>
          </cell>
          <cell r="G86" t="str">
            <v>PP thí nghiệm và Thống kê sinh học</v>
          </cell>
          <cell r="H86" t="str">
            <v>Khoa Nông học</v>
          </cell>
          <cell r="I86" t="str">
            <v/>
          </cell>
          <cell r="J86">
            <v>3.63</v>
          </cell>
          <cell r="K86">
            <v>0.13</v>
          </cell>
          <cell r="L86" t="str">
            <v>01-Jun-10</v>
          </cell>
          <cell r="M86" t="str">
            <v>01-Jan-78</v>
          </cell>
          <cell r="N86">
            <v>7</v>
          </cell>
          <cell r="O86" t="str">
            <v>0106</v>
          </cell>
          <cell r="P86" t="str">
            <v>0106</v>
          </cell>
          <cell r="Q86" t="str">
            <v>01.007</v>
          </cell>
          <cell r="R86" t="str">
            <v>01.007</v>
          </cell>
          <cell r="S86" t="str">
            <v/>
          </cell>
          <cell r="T86">
            <v>0</v>
          </cell>
          <cell r="U86" t="str">
            <v>CN-SơCấp</v>
          </cell>
          <cell r="V86" t="str">
            <v>010812543</v>
          </cell>
        </row>
        <row r="87">
          <cell r="B87" t="str">
            <v/>
          </cell>
          <cell r="C87" t="str">
            <v>3120215046530</v>
          </cell>
          <cell r="D87" t="str">
            <v>Nguyễn Trần Thu</v>
          </cell>
          <cell r="E87" t="str">
            <v>Hương</v>
          </cell>
          <cell r="F87">
            <v>1</v>
          </cell>
          <cell r="G87" t="str">
            <v>PP thí nghiệm và Thống kê sinh học</v>
          </cell>
          <cell r="H87" t="str">
            <v>Khoa Nông học</v>
          </cell>
          <cell r="I87" t="str">
            <v>Kỹ thuật viên</v>
          </cell>
          <cell r="J87">
            <v>1.86</v>
          </cell>
          <cell r="K87">
            <v>0</v>
          </cell>
          <cell r="L87" t="str">
            <v>01-Aug-15</v>
          </cell>
          <cell r="M87" t="str">
            <v>01-Aug-15</v>
          </cell>
          <cell r="N87">
            <v>4</v>
          </cell>
          <cell r="O87" t="str">
            <v>0106</v>
          </cell>
          <cell r="P87" t="str">
            <v>0106</v>
          </cell>
          <cell r="Q87" t="str">
            <v>13.096</v>
          </cell>
          <cell r="R87" t="str">
            <v>13.096</v>
          </cell>
          <cell r="S87" t="str">
            <v/>
          </cell>
          <cell r="T87">
            <v>0</v>
          </cell>
          <cell r="U87" t="str">
            <v>Đại học</v>
          </cell>
          <cell r="V87" t="str">
            <v>001192000343</v>
          </cell>
        </row>
        <row r="88">
          <cell r="B88" t="str">
            <v>TG024</v>
          </cell>
          <cell r="C88" t="str">
            <v>3120215000473</v>
          </cell>
          <cell r="D88" t="str">
            <v>Bùi Thị</v>
          </cell>
          <cell r="E88" t="str">
            <v>Điểm</v>
          </cell>
          <cell r="F88">
            <v>1</v>
          </cell>
          <cell r="G88" t="str">
            <v>PP thí nghiệm và Thống kê sinh học</v>
          </cell>
          <cell r="H88" t="str">
            <v>Khoa Nông học</v>
          </cell>
          <cell r="I88" t="str">
            <v/>
          </cell>
          <cell r="J88">
            <v>5.76</v>
          </cell>
          <cell r="K88">
            <v>0</v>
          </cell>
          <cell r="L88" t="str">
            <v>01-Jul-10</v>
          </cell>
          <cell r="M88" t="str">
            <v>01-Apr-78</v>
          </cell>
          <cell r="N88">
            <v>3</v>
          </cell>
          <cell r="O88" t="str">
            <v>0106</v>
          </cell>
          <cell r="P88" t="str">
            <v>0106</v>
          </cell>
          <cell r="Q88" t="str">
            <v>15.110</v>
          </cell>
          <cell r="R88" t="str">
            <v>15.110</v>
          </cell>
          <cell r="S88" t="str">
            <v>TG024</v>
          </cell>
          <cell r="T88">
            <v>0</v>
          </cell>
          <cell r="U88" t="str">
            <v>Thạc sĩ</v>
          </cell>
          <cell r="V88" t="str">
            <v>010779762</v>
          </cell>
        </row>
        <row r="89">
          <cell r="B89" t="str">
            <v>HTN05</v>
          </cell>
          <cell r="C89" t="str">
            <v/>
          </cell>
          <cell r="D89" t="str">
            <v>Nguyễn Huy</v>
          </cell>
          <cell r="E89" t="str">
            <v>Trí</v>
          </cell>
          <cell r="F89">
            <v>1</v>
          </cell>
          <cell r="G89" t="str">
            <v>PP thí nghiệm và Thống kê sinh học</v>
          </cell>
          <cell r="H89" t="str">
            <v>Khoa Nông học</v>
          </cell>
          <cell r="I89" t="str">
            <v/>
          </cell>
          <cell r="J89">
            <v>6.44</v>
          </cell>
          <cell r="K89">
            <v>0</v>
          </cell>
          <cell r="L89" t="str">
            <v>01-Sep-08</v>
          </cell>
          <cell r="M89" t="str">
            <v>01-Nov-73</v>
          </cell>
          <cell r="N89">
            <v>2</v>
          </cell>
          <cell r="O89" t="str">
            <v>0106</v>
          </cell>
          <cell r="P89" t="str">
            <v>0106</v>
          </cell>
          <cell r="Q89" t="str">
            <v>15.110</v>
          </cell>
          <cell r="R89" t="str">
            <v>15.110</v>
          </cell>
          <cell r="S89" t="str">
            <v>HTN05</v>
          </cell>
          <cell r="T89">
            <v>0</v>
          </cell>
          <cell r="U89" t="str">
            <v>Tiến sĩ</v>
          </cell>
          <cell r="V89" t="str">
            <v>010779787</v>
          </cell>
        </row>
        <row r="90">
          <cell r="B90" t="str">
            <v>HTN03</v>
          </cell>
          <cell r="C90" t="str">
            <v/>
          </cell>
          <cell r="D90" t="str">
            <v>Đoàn Thị</v>
          </cell>
          <cell r="E90" t="str">
            <v>Hằng</v>
          </cell>
          <cell r="F90">
            <v>1</v>
          </cell>
          <cell r="G90" t="str">
            <v>PP thí nghiệm và Thống kê sinh học</v>
          </cell>
          <cell r="H90" t="str">
            <v>Khoa Nông học</v>
          </cell>
          <cell r="I90" t="str">
            <v/>
          </cell>
          <cell r="J90">
            <v>4.9800000000000004</v>
          </cell>
          <cell r="K90">
            <v>0</v>
          </cell>
          <cell r="L90" t="str">
            <v>01-Dec-01</v>
          </cell>
          <cell r="M90" t="str">
            <v>01-Nov-89</v>
          </cell>
          <cell r="N90">
            <v>4</v>
          </cell>
          <cell r="O90" t="str">
            <v>0106</v>
          </cell>
          <cell r="P90" t="str">
            <v>0106</v>
          </cell>
          <cell r="Q90" t="str">
            <v>13.095</v>
          </cell>
          <cell r="R90" t="str">
            <v>13.095</v>
          </cell>
          <cell r="S90" t="str">
            <v>HTN03</v>
          </cell>
          <cell r="T90">
            <v>0</v>
          </cell>
          <cell r="U90" t="str">
            <v>Đại học</v>
          </cell>
          <cell r="V90" t="str">
            <v>120932015</v>
          </cell>
        </row>
        <row r="91">
          <cell r="B91" t="str">
            <v>MOI18</v>
          </cell>
          <cell r="C91" t="str">
            <v/>
          </cell>
          <cell r="D91" t="str">
            <v>Nguyễn Văn</v>
          </cell>
          <cell r="E91" t="str">
            <v>Long</v>
          </cell>
          <cell r="F91">
            <v>1</v>
          </cell>
          <cell r="G91" t="str">
            <v>PP thí nghiệm và Thống kê sinh học</v>
          </cell>
          <cell r="H91" t="str">
            <v>Khoa Nông học</v>
          </cell>
          <cell r="I91" t="str">
            <v/>
          </cell>
          <cell r="J91">
            <v>6.44</v>
          </cell>
          <cell r="K91">
            <v>0</v>
          </cell>
          <cell r="L91" t="str">
            <v>01-Dec-07</v>
          </cell>
          <cell r="M91" t="str">
            <v>01-Oct-73</v>
          </cell>
          <cell r="N91">
            <v>2</v>
          </cell>
          <cell r="O91" t="str">
            <v>0106</v>
          </cell>
          <cell r="P91" t="str">
            <v>0106</v>
          </cell>
          <cell r="Q91" t="str">
            <v>15.110</v>
          </cell>
          <cell r="R91" t="str">
            <v>15.110</v>
          </cell>
          <cell r="S91" t="str">
            <v>MOI18</v>
          </cell>
          <cell r="T91">
            <v>1</v>
          </cell>
          <cell r="U91" t="str">
            <v>Tiến sĩ</v>
          </cell>
          <cell r="V91" t="str">
            <v>010812176</v>
          </cell>
        </row>
        <row r="92">
          <cell r="B92" t="str">
            <v>HTN06</v>
          </cell>
          <cell r="C92" t="str">
            <v>3120215000421</v>
          </cell>
          <cell r="D92" t="str">
            <v>Nguyễn Thị</v>
          </cell>
          <cell r="E92" t="str">
            <v>Lan</v>
          </cell>
          <cell r="F92">
            <v>1</v>
          </cell>
          <cell r="G92" t="str">
            <v>PP thí nghiệm và Thống kê sinh học</v>
          </cell>
          <cell r="H92" t="str">
            <v>Khoa Nông học</v>
          </cell>
          <cell r="I92" t="str">
            <v/>
          </cell>
          <cell r="J92">
            <v>6.44</v>
          </cell>
          <cell r="K92">
            <v>0</v>
          </cell>
          <cell r="L92" t="str">
            <v>01-Apr-11</v>
          </cell>
          <cell r="M92" t="str">
            <v>01-Feb-76</v>
          </cell>
          <cell r="N92">
            <v>2</v>
          </cell>
          <cell r="O92" t="str">
            <v>0106</v>
          </cell>
          <cell r="P92" t="str">
            <v>0106</v>
          </cell>
          <cell r="Q92" t="str">
            <v>15.110</v>
          </cell>
          <cell r="R92" t="str">
            <v>15.110</v>
          </cell>
          <cell r="S92" t="str">
            <v>TG067</v>
          </cell>
          <cell r="T92">
            <v>1</v>
          </cell>
          <cell r="U92" t="str">
            <v>Tiến sĩ</v>
          </cell>
          <cell r="V92" t="str">
            <v>010779959</v>
          </cell>
        </row>
        <row r="93">
          <cell r="B93" t="str">
            <v>HTN04</v>
          </cell>
          <cell r="C93" t="str">
            <v>3120215000450</v>
          </cell>
          <cell r="D93" t="str">
            <v>Trần Thị</v>
          </cell>
          <cell r="E93" t="str">
            <v>Ngọc</v>
          </cell>
          <cell r="F93">
            <v>1</v>
          </cell>
          <cell r="G93" t="str">
            <v>PP thí nghiệm và Thống kê sinh học</v>
          </cell>
          <cell r="H93" t="str">
            <v>Khoa Nông học</v>
          </cell>
          <cell r="I93" t="str">
            <v/>
          </cell>
          <cell r="J93">
            <v>5.76</v>
          </cell>
          <cell r="K93">
            <v>0</v>
          </cell>
          <cell r="L93" t="str">
            <v>01-Sep-12</v>
          </cell>
          <cell r="M93" t="str">
            <v>01-Jul-81</v>
          </cell>
          <cell r="N93">
            <v>3</v>
          </cell>
          <cell r="O93" t="str">
            <v>0106</v>
          </cell>
          <cell r="P93" t="str">
            <v>0106</v>
          </cell>
          <cell r="Q93" t="str">
            <v>15.110</v>
          </cell>
          <cell r="R93" t="str">
            <v>15.110</v>
          </cell>
          <cell r="S93" t="str">
            <v>TG307</v>
          </cell>
          <cell r="T93">
            <v>0</v>
          </cell>
          <cell r="U93" t="str">
            <v>Thạc sĩ</v>
          </cell>
          <cell r="V93" t="str">
            <v>011528285</v>
          </cell>
        </row>
        <row r="94">
          <cell r="B94" t="str">
            <v>HTN08</v>
          </cell>
          <cell r="C94" t="str">
            <v>3120215000438</v>
          </cell>
          <cell r="D94" t="str">
            <v>Đỗ Thị</v>
          </cell>
          <cell r="E94" t="str">
            <v>Hường</v>
          </cell>
          <cell r="F94">
            <v>1</v>
          </cell>
          <cell r="G94" t="str">
            <v>PP thí nghiệm và Thống kê sinh học</v>
          </cell>
          <cell r="H94" t="str">
            <v>Khoa Nông học</v>
          </cell>
          <cell r="I94" t="str">
            <v>Tiến sĩ, Giảng viên chính</v>
          </cell>
          <cell r="J94">
            <v>5.08</v>
          </cell>
          <cell r="K94">
            <v>0</v>
          </cell>
          <cell r="L94" t="str">
            <v>01-Oct-24</v>
          </cell>
          <cell r="M94" t="str">
            <v>01-Dec-20</v>
          </cell>
          <cell r="N94">
            <v>2</v>
          </cell>
          <cell r="O94" t="str">
            <v>0106</v>
          </cell>
          <cell r="P94" t="str">
            <v>0106</v>
          </cell>
          <cell r="Q94" t="str">
            <v>15.110</v>
          </cell>
          <cell r="R94" t="str">
            <v>V.07.01.02</v>
          </cell>
          <cell r="S94" t="str">
            <v>HTN08</v>
          </cell>
          <cell r="T94">
            <v>0</v>
          </cell>
          <cell r="U94" t="str">
            <v>Tiến sĩ</v>
          </cell>
          <cell r="V94" t="str">
            <v>034175007298</v>
          </cell>
        </row>
        <row r="95">
          <cell r="B95" t="str">
            <v>HTN02</v>
          </cell>
          <cell r="C95" t="str">
            <v>3120215009902</v>
          </cell>
          <cell r="D95" t="str">
            <v>Nguyễn Thị ái</v>
          </cell>
          <cell r="E95" t="str">
            <v>Nghĩa</v>
          </cell>
          <cell r="F95">
            <v>1</v>
          </cell>
          <cell r="G95" t="str">
            <v>PP thí nghiệm và Thống kê sinh học</v>
          </cell>
          <cell r="H95" t="str">
            <v>Khoa Nông học</v>
          </cell>
          <cell r="I95" t="str">
            <v>Tiến sĩ, Giảng viên chính</v>
          </cell>
          <cell r="J95">
            <v>4.4000000000000004</v>
          </cell>
          <cell r="K95">
            <v>0</v>
          </cell>
          <cell r="L95" t="str">
            <v>15-Jun-23</v>
          </cell>
          <cell r="M95" t="str">
            <v>01-Oct-07</v>
          </cell>
          <cell r="N95">
            <v>2</v>
          </cell>
          <cell r="O95" t="str">
            <v>0106</v>
          </cell>
          <cell r="P95" t="str">
            <v>0106</v>
          </cell>
          <cell r="Q95" t="str">
            <v>15.110</v>
          </cell>
          <cell r="R95" t="str">
            <v>V.07.01.02</v>
          </cell>
          <cell r="S95" t="str">
            <v>HTN02</v>
          </cell>
          <cell r="T95">
            <v>0</v>
          </cell>
          <cell r="U95" t="str">
            <v>Tiến sĩ</v>
          </cell>
          <cell r="V95" t="str">
            <v>027181000238</v>
          </cell>
        </row>
        <row r="96">
          <cell r="B96" t="str">
            <v>HTN09</v>
          </cell>
          <cell r="C96" t="str">
            <v>3120215000480</v>
          </cell>
          <cell r="D96" t="str">
            <v>Nguyễn Hồng</v>
          </cell>
          <cell r="E96" t="str">
            <v>Hạnh</v>
          </cell>
          <cell r="F96">
            <v>1</v>
          </cell>
          <cell r="G96" t="str">
            <v>PP thí nghiệm và Thống kê sinh học</v>
          </cell>
          <cell r="H96" t="str">
            <v>Khoa Nông học</v>
          </cell>
          <cell r="I96" t="str">
            <v>Tiến sĩ, Giảng viên chính, Phó BM</v>
          </cell>
          <cell r="J96">
            <v>4.74</v>
          </cell>
          <cell r="K96">
            <v>0</v>
          </cell>
          <cell r="L96" t="str">
            <v>01-Dec-22</v>
          </cell>
          <cell r="M96" t="str">
            <v>01-Dec-20</v>
          </cell>
          <cell r="N96">
            <v>2</v>
          </cell>
          <cell r="O96" t="str">
            <v>0106</v>
          </cell>
          <cell r="P96" t="str">
            <v>0106</v>
          </cell>
          <cell r="Q96" t="str">
            <v>15.110</v>
          </cell>
          <cell r="R96" t="str">
            <v>V.07.01.02</v>
          </cell>
          <cell r="S96" t="str">
            <v>HTN09</v>
          </cell>
          <cell r="T96">
            <v>0</v>
          </cell>
          <cell r="U96" t="str">
            <v>Tiến sĩ</v>
          </cell>
          <cell r="V96" t="str">
            <v>001181041151</v>
          </cell>
        </row>
        <row r="97">
          <cell r="B97" t="str">
            <v>HTN10</v>
          </cell>
          <cell r="C97" t="str">
            <v>3120215000496</v>
          </cell>
          <cell r="D97" t="str">
            <v>Nguyễn Thị Ngọc</v>
          </cell>
          <cell r="E97" t="str">
            <v>Dinh</v>
          </cell>
          <cell r="F97">
            <v>1</v>
          </cell>
          <cell r="G97" t="str">
            <v>PP thí nghiệm và Thống kê sinh học</v>
          </cell>
          <cell r="H97" t="str">
            <v>Khoa Nông học</v>
          </cell>
          <cell r="I97" t="str">
            <v>Tiến sĩ, Giảng viên chính, Trưởng BM</v>
          </cell>
          <cell r="J97">
            <v>4.74</v>
          </cell>
          <cell r="K97">
            <v>0</v>
          </cell>
          <cell r="L97" t="str">
            <v>01-Dec-22</v>
          </cell>
          <cell r="M97" t="str">
            <v>01-Dec-20</v>
          </cell>
          <cell r="N97">
            <v>2</v>
          </cell>
          <cell r="O97" t="str">
            <v>0106</v>
          </cell>
          <cell r="P97" t="str">
            <v>0106</v>
          </cell>
          <cell r="Q97" t="str">
            <v>15.110</v>
          </cell>
          <cell r="R97" t="str">
            <v>V.07.01.02</v>
          </cell>
          <cell r="S97" t="str">
            <v>HTN10</v>
          </cell>
          <cell r="T97">
            <v>0</v>
          </cell>
          <cell r="U97" t="str">
            <v>Tiến sĩ</v>
          </cell>
          <cell r="V97" t="str">
            <v>033184010709</v>
          </cell>
        </row>
        <row r="98">
          <cell r="B98" t="str">
            <v>HTN01</v>
          </cell>
          <cell r="C98" t="str">
            <v>3120215036600</v>
          </cell>
          <cell r="D98" t="str">
            <v>Phan Thị</v>
          </cell>
          <cell r="E98" t="str">
            <v>Thủy</v>
          </cell>
          <cell r="F98">
            <v>1</v>
          </cell>
          <cell r="G98" t="str">
            <v>PP thí nghiệm và Thống kê sinh học</v>
          </cell>
          <cell r="H98" t="str">
            <v>Khoa Nông học</v>
          </cell>
          <cell r="I98" t="str">
            <v>Tiến sĩ, Giảng viên chính</v>
          </cell>
          <cell r="J98">
            <v>4.4000000000000004</v>
          </cell>
          <cell r="K98">
            <v>0</v>
          </cell>
          <cell r="L98" t="str">
            <v>15-Jun-23</v>
          </cell>
          <cell r="M98" t="str">
            <v>01-Jul-12</v>
          </cell>
          <cell r="N98">
            <v>2</v>
          </cell>
          <cell r="O98" t="str">
            <v>0106</v>
          </cell>
          <cell r="P98" t="str">
            <v>0106</v>
          </cell>
          <cell r="Q98" t="str">
            <v>15.110</v>
          </cell>
          <cell r="R98" t="str">
            <v>V.07.01.02</v>
          </cell>
          <cell r="S98" t="str">
            <v>HTN01</v>
          </cell>
          <cell r="T98">
            <v>0</v>
          </cell>
          <cell r="U98" t="str">
            <v>Tiến sĩ</v>
          </cell>
          <cell r="V98" t="str">
            <v>030188017902</v>
          </cell>
        </row>
        <row r="99">
          <cell r="B99" t="str">
            <v/>
          </cell>
          <cell r="C99" t="str">
            <v>3120215045080</v>
          </cell>
          <cell r="D99" t="str">
            <v>Đỗ Thị</v>
          </cell>
          <cell r="E99" t="str">
            <v>Thanh</v>
          </cell>
          <cell r="F99">
            <v>1</v>
          </cell>
          <cell r="G99" t="str">
            <v>PP thí nghiệm và Thống kê sinh học</v>
          </cell>
          <cell r="H99" t="str">
            <v>Khoa Nông học</v>
          </cell>
          <cell r="I99" t="str">
            <v>Kỹ sư</v>
          </cell>
          <cell r="J99">
            <v>3</v>
          </cell>
          <cell r="K99">
            <v>0</v>
          </cell>
          <cell r="L99" t="str">
            <v>01-Jan-21</v>
          </cell>
          <cell r="M99" t="str">
            <v>01-Jan-15</v>
          </cell>
          <cell r="N99">
            <v>4</v>
          </cell>
          <cell r="O99" t="str">
            <v>0106</v>
          </cell>
          <cell r="P99" t="str">
            <v>0106</v>
          </cell>
          <cell r="Q99" t="str">
            <v>13.095</v>
          </cell>
          <cell r="R99" t="str">
            <v>V.05.02.07</v>
          </cell>
          <cell r="S99" t="str">
            <v/>
          </cell>
          <cell r="T99">
            <v>0</v>
          </cell>
          <cell r="U99" t="str">
            <v>Đại học</v>
          </cell>
          <cell r="V99" t="str">
            <v>013667289</v>
          </cell>
        </row>
        <row r="100">
          <cell r="B100" t="str">
            <v>HTN07</v>
          </cell>
          <cell r="C100" t="str">
            <v>3120215000415</v>
          </cell>
          <cell r="D100" t="str">
            <v>Phạm Tiến</v>
          </cell>
          <cell r="E100" t="str">
            <v>Dũng</v>
          </cell>
          <cell r="F100">
            <v>1</v>
          </cell>
          <cell r="G100" t="str">
            <v>PP thí nghiệm và Thống kê sinh học</v>
          </cell>
          <cell r="H100" t="str">
            <v>Khoa Nông học</v>
          </cell>
          <cell r="I100" t="str">
            <v>GS.TS. Giảng viên cao cấp, Giám đốc Trung tâm thuộc Khoa</v>
          </cell>
          <cell r="J100">
            <v>7.64</v>
          </cell>
          <cell r="K100">
            <v>0</v>
          </cell>
          <cell r="L100" t="str">
            <v>01-Dec-19</v>
          </cell>
          <cell r="M100" t="str">
            <v>30-Dec-16</v>
          </cell>
          <cell r="N100">
            <v>2</v>
          </cell>
          <cell r="O100" t="str">
            <v>0106</v>
          </cell>
          <cell r="P100" t="str">
            <v>0106</v>
          </cell>
          <cell r="Q100" t="str">
            <v>15.109</v>
          </cell>
          <cell r="R100" t="str">
            <v>V.07.01.01</v>
          </cell>
          <cell r="S100" t="str">
            <v>HD240</v>
          </cell>
          <cell r="T100">
            <v>2</v>
          </cell>
          <cell r="U100" t="str">
            <v>Tiến sĩ</v>
          </cell>
          <cell r="V100" t="str">
            <v>033053000035</v>
          </cell>
        </row>
        <row r="101">
          <cell r="B101" t="str">
            <v/>
          </cell>
          <cell r="C101" t="str">
            <v>3120205817131</v>
          </cell>
          <cell r="D101" t="str">
            <v>Phạm Thị Bích</v>
          </cell>
          <cell r="E101" t="str">
            <v>Phương</v>
          </cell>
          <cell r="F101">
            <v>1</v>
          </cell>
          <cell r="G101" t="str">
            <v>PP thí nghiệm và Thống kê sinh học</v>
          </cell>
          <cell r="H101" t="str">
            <v>Khoa Nông học</v>
          </cell>
          <cell r="I101" t="str">
            <v>Kỹ sư</v>
          </cell>
          <cell r="J101">
            <v>2.34</v>
          </cell>
          <cell r="K101">
            <v>0</v>
          </cell>
          <cell r="L101" t="str">
            <v>01-Nov-23</v>
          </cell>
          <cell r="M101" t="str">
            <v>01-Nov-23</v>
          </cell>
          <cell r="N101">
            <v>4</v>
          </cell>
          <cell r="O101" t="str">
            <v>0106</v>
          </cell>
          <cell r="P101" t="str">
            <v>0106</v>
          </cell>
          <cell r="Q101" t="str">
            <v>13.095</v>
          </cell>
          <cell r="R101" t="str">
            <v>V.05.02.07</v>
          </cell>
          <cell r="S101" t="str">
            <v/>
          </cell>
          <cell r="T101">
            <v>0</v>
          </cell>
          <cell r="U101" t="str">
            <v>Đại học</v>
          </cell>
          <cell r="V101" t="str">
            <v>031196000613</v>
          </cell>
        </row>
        <row r="102">
          <cell r="B102" t="str">
            <v/>
          </cell>
          <cell r="C102" t="str">
            <v>3120215000500</v>
          </cell>
          <cell r="D102" t="str">
            <v>Lê Chí</v>
          </cell>
          <cell r="E102" t="str">
            <v>Dân</v>
          </cell>
          <cell r="F102">
            <v>1</v>
          </cell>
          <cell r="G102" t="str">
            <v>Di truyền và chọn giống cây trồng</v>
          </cell>
          <cell r="H102" t="str">
            <v>Khoa Nông học</v>
          </cell>
          <cell r="I102" t="str">
            <v>Kỹ thuật viên</v>
          </cell>
          <cell r="J102">
            <v>4.0599999999999996</v>
          </cell>
          <cell r="K102">
            <v>0.08</v>
          </cell>
          <cell r="L102" t="str">
            <v>01-Nov-16</v>
          </cell>
          <cell r="M102" t="str">
            <v>01-Nov-11</v>
          </cell>
          <cell r="N102">
            <v>6</v>
          </cell>
          <cell r="O102" t="str">
            <v>0107</v>
          </cell>
          <cell r="P102" t="str">
            <v>0107</v>
          </cell>
          <cell r="Q102" t="str">
            <v>13.096</v>
          </cell>
          <cell r="R102" t="str">
            <v>V.05.02.08</v>
          </cell>
          <cell r="S102" t="str">
            <v/>
          </cell>
          <cell r="T102">
            <v>0</v>
          </cell>
          <cell r="U102" t="str">
            <v>Trung cấp</v>
          </cell>
          <cell r="V102" t="str">
            <v>011319350</v>
          </cell>
        </row>
        <row r="103">
          <cell r="B103" t="str">
            <v>DTC02</v>
          </cell>
          <cell r="C103" t="str">
            <v>3120215000546</v>
          </cell>
          <cell r="D103" t="str">
            <v>Vũ Thị Thu</v>
          </cell>
          <cell r="E103" t="str">
            <v>Hiền</v>
          </cell>
          <cell r="F103">
            <v>1</v>
          </cell>
          <cell r="G103" t="str">
            <v>Di truyền và chọn giống cây trồng</v>
          </cell>
          <cell r="H103" t="str">
            <v>Khoa Nông học</v>
          </cell>
          <cell r="I103" t="str">
            <v>PGS.TS. Giảng viên cao cấp, Trưởng BM</v>
          </cell>
          <cell r="J103">
            <v>7.28</v>
          </cell>
          <cell r="K103">
            <v>0</v>
          </cell>
          <cell r="L103" t="str">
            <v>30-Dec-24</v>
          </cell>
          <cell r="M103" t="str">
            <v>30-Dec-16</v>
          </cell>
          <cell r="N103">
            <v>2</v>
          </cell>
          <cell r="O103" t="str">
            <v>0107</v>
          </cell>
          <cell r="P103" t="str">
            <v>0107</v>
          </cell>
          <cell r="Q103" t="str">
            <v>15.109</v>
          </cell>
          <cell r="R103" t="str">
            <v>V.07.01.01</v>
          </cell>
          <cell r="S103" t="str">
            <v>DTC02</v>
          </cell>
          <cell r="T103">
            <v>1</v>
          </cell>
          <cell r="U103" t="str">
            <v>Tiến sĩ</v>
          </cell>
          <cell r="V103" t="str">
            <v>001175031160</v>
          </cell>
        </row>
        <row r="104">
          <cell r="B104" t="str">
            <v>TG015</v>
          </cell>
          <cell r="C104" t="str">
            <v>3120215000523</v>
          </cell>
          <cell r="D104" t="str">
            <v>Nguyễn Văn</v>
          </cell>
          <cell r="E104" t="str">
            <v>Hoan</v>
          </cell>
          <cell r="F104">
            <v>1</v>
          </cell>
          <cell r="G104" t="str">
            <v>Di truyền và chọn giống cây trồng</v>
          </cell>
          <cell r="H104" t="str">
            <v>Khoa Nông học</v>
          </cell>
          <cell r="I104" t="str">
            <v/>
          </cell>
          <cell r="J104">
            <v>6.78</v>
          </cell>
          <cell r="K104">
            <v>0</v>
          </cell>
          <cell r="L104" t="str">
            <v>01-Oct-09</v>
          </cell>
          <cell r="M104" t="str">
            <v>01-Jan-78</v>
          </cell>
          <cell r="N104">
            <v>2</v>
          </cell>
          <cell r="O104" t="str">
            <v>0107</v>
          </cell>
          <cell r="P104" t="str">
            <v>0107</v>
          </cell>
          <cell r="Q104" t="str">
            <v>15.110</v>
          </cell>
          <cell r="R104" t="str">
            <v>15.110</v>
          </cell>
          <cell r="S104" t="str">
            <v>TG015</v>
          </cell>
          <cell r="T104">
            <v>1</v>
          </cell>
          <cell r="U104" t="str">
            <v>Tiến sĩ</v>
          </cell>
          <cell r="V104" t="str">
            <v>010779893</v>
          </cell>
        </row>
        <row r="105">
          <cell r="B105" t="str">
            <v>DTC06</v>
          </cell>
          <cell r="C105" t="str">
            <v>3120215006831</v>
          </cell>
          <cell r="D105" t="str">
            <v>Vũ Đình</v>
          </cell>
          <cell r="E105" t="str">
            <v>Hòa</v>
          </cell>
          <cell r="F105">
            <v>1</v>
          </cell>
          <cell r="G105" t="str">
            <v>Di truyền và chọn giống cây trồng</v>
          </cell>
          <cell r="H105" t="str">
            <v>Khoa Nông học</v>
          </cell>
          <cell r="I105" t="str">
            <v>PGS.TS. Giảng viên cao cấp, Bảo lưu PCCV</v>
          </cell>
          <cell r="J105">
            <v>7.28</v>
          </cell>
          <cell r="K105">
            <v>0</v>
          </cell>
          <cell r="L105" t="str">
            <v>01-Apr-19</v>
          </cell>
          <cell r="M105" t="str">
            <v>30-Dec-16</v>
          </cell>
          <cell r="N105">
            <v>2</v>
          </cell>
          <cell r="O105" t="str">
            <v>0107</v>
          </cell>
          <cell r="P105" t="str">
            <v>0107</v>
          </cell>
          <cell r="Q105" t="str">
            <v>15.109</v>
          </cell>
          <cell r="R105" t="str">
            <v>V.07.01.01</v>
          </cell>
          <cell r="S105" t="str">
            <v>TG531</v>
          </cell>
          <cell r="T105">
            <v>1</v>
          </cell>
          <cell r="U105" t="str">
            <v>Tiến sĩ</v>
          </cell>
          <cell r="V105" t="str">
            <v>010779999</v>
          </cell>
        </row>
        <row r="106">
          <cell r="B106" t="str">
            <v/>
          </cell>
          <cell r="C106" t="str">
            <v/>
          </cell>
          <cell r="D106" t="str">
            <v>Kiều Thị</v>
          </cell>
          <cell r="E106" t="str">
            <v>Thư</v>
          </cell>
          <cell r="F106">
            <v>1</v>
          </cell>
          <cell r="G106" t="str">
            <v>Di truyền và chọn giống cây trồng</v>
          </cell>
          <cell r="H106" t="str">
            <v>Khoa Nông học</v>
          </cell>
          <cell r="I106" t="str">
            <v/>
          </cell>
          <cell r="J106">
            <v>5.42</v>
          </cell>
          <cell r="K106">
            <v>0</v>
          </cell>
          <cell r="L106" t="str">
            <v>01-Jun-06</v>
          </cell>
          <cell r="M106" t="str">
            <v>01-Jun-06</v>
          </cell>
          <cell r="N106">
            <v>2</v>
          </cell>
          <cell r="O106" t="str">
            <v>0107</v>
          </cell>
          <cell r="P106" t="str">
            <v>0107</v>
          </cell>
          <cell r="Q106" t="str">
            <v>15.110</v>
          </cell>
          <cell r="R106" t="str">
            <v>15.110</v>
          </cell>
          <cell r="S106" t="str">
            <v/>
          </cell>
          <cell r="T106">
            <v>0</v>
          </cell>
          <cell r="U106" t="str">
            <v>Tiến sĩ</v>
          </cell>
          <cell r="V106" t="str">
            <v>010779978</v>
          </cell>
        </row>
        <row r="107">
          <cell r="B107" t="str">
            <v/>
          </cell>
          <cell r="C107" t="str">
            <v>3120215000569</v>
          </cell>
          <cell r="D107" t="str">
            <v>Nguyễn Thị Bích</v>
          </cell>
          <cell r="E107" t="str">
            <v>Hồng</v>
          </cell>
          <cell r="F107">
            <v>1</v>
          </cell>
          <cell r="G107" t="str">
            <v>Di truyền và chọn giống cây trồng</v>
          </cell>
          <cell r="H107" t="str">
            <v>Khoa Nông học</v>
          </cell>
          <cell r="I107" t="str">
            <v>Thạc sĩ. Kỹ sư</v>
          </cell>
          <cell r="J107">
            <v>4.6500000000000004</v>
          </cell>
          <cell r="K107">
            <v>0</v>
          </cell>
          <cell r="L107" t="str">
            <v>01-Jan-24</v>
          </cell>
          <cell r="M107" t="str">
            <v>01-Jan-04</v>
          </cell>
          <cell r="N107">
            <v>3</v>
          </cell>
          <cell r="O107" t="str">
            <v>0107</v>
          </cell>
          <cell r="P107" t="str">
            <v>0107</v>
          </cell>
          <cell r="Q107" t="str">
            <v>13.095</v>
          </cell>
          <cell r="R107" t="str">
            <v>V.05.02.07</v>
          </cell>
          <cell r="S107" t="str">
            <v/>
          </cell>
          <cell r="T107">
            <v>0</v>
          </cell>
          <cell r="U107" t="str">
            <v>Thạc sĩ</v>
          </cell>
          <cell r="V107" t="str">
            <v>030178019901</v>
          </cell>
        </row>
        <row r="108">
          <cell r="B108" t="str">
            <v>DTC05</v>
          </cell>
          <cell r="C108" t="str">
            <v>3120215000552</v>
          </cell>
          <cell r="D108" t="str">
            <v>Lê Thị Tuyết</v>
          </cell>
          <cell r="E108" t="str">
            <v>Châm</v>
          </cell>
          <cell r="F108">
            <v>1</v>
          </cell>
          <cell r="G108" t="str">
            <v>Di truyền và chọn giống cây trồng</v>
          </cell>
          <cell r="H108" t="str">
            <v>Khoa Nông học</v>
          </cell>
          <cell r="I108" t="str">
            <v>PGS.TS. Giảng viên cao cấp</v>
          </cell>
          <cell r="J108">
            <v>5.08</v>
          </cell>
          <cell r="K108">
            <v>0</v>
          </cell>
          <cell r="L108" t="str">
            <v>01-Mar-25</v>
          </cell>
          <cell r="M108" t="str">
            <v>01-Dec-20</v>
          </cell>
          <cell r="N108">
            <v>2</v>
          </cell>
          <cell r="O108" t="str">
            <v>0107</v>
          </cell>
          <cell r="P108" t="str">
            <v>0107</v>
          </cell>
          <cell r="Q108" t="str">
            <v>15.110</v>
          </cell>
          <cell r="R108" t="str">
            <v>V.07.01.02</v>
          </cell>
          <cell r="S108" t="str">
            <v>DTC05</v>
          </cell>
          <cell r="T108">
            <v>1</v>
          </cell>
          <cell r="U108" t="str">
            <v>Tiến sĩ</v>
          </cell>
          <cell r="V108" t="str">
            <v>024179000269</v>
          </cell>
        </row>
        <row r="109">
          <cell r="B109" t="str">
            <v>DTC08</v>
          </cell>
          <cell r="C109" t="str">
            <v>3120215000575</v>
          </cell>
          <cell r="D109" t="str">
            <v>Ngô Thị Hồng</v>
          </cell>
          <cell r="E109" t="str">
            <v>Tươi</v>
          </cell>
          <cell r="F109">
            <v>1</v>
          </cell>
          <cell r="G109" t="str">
            <v>Di truyền và chọn giống cây trồng</v>
          </cell>
          <cell r="H109" t="str">
            <v>Khoa Nông học</v>
          </cell>
          <cell r="I109" t="str">
            <v>Tiến sĩ, Giảng viên chính</v>
          </cell>
          <cell r="J109">
            <v>5.08</v>
          </cell>
          <cell r="K109">
            <v>0</v>
          </cell>
          <cell r="L109" t="str">
            <v>01-Apr-23</v>
          </cell>
          <cell r="M109" t="str">
            <v>01-Apr-18</v>
          </cell>
          <cell r="N109">
            <v>2</v>
          </cell>
          <cell r="O109" t="str">
            <v>0107</v>
          </cell>
          <cell r="P109" t="str">
            <v>0107</v>
          </cell>
          <cell r="Q109" t="str">
            <v>15.110</v>
          </cell>
          <cell r="R109" t="str">
            <v>V.07.01.02</v>
          </cell>
          <cell r="S109" t="str">
            <v>DTC08</v>
          </cell>
          <cell r="T109">
            <v>0</v>
          </cell>
          <cell r="U109" t="str">
            <v>Tiến sĩ</v>
          </cell>
          <cell r="V109" t="str">
            <v>017177005603</v>
          </cell>
        </row>
        <row r="110">
          <cell r="B110" t="str">
            <v>DTC12</v>
          </cell>
          <cell r="C110" t="str">
            <v>3120215000598</v>
          </cell>
          <cell r="D110" t="str">
            <v>Nguyễn Tuấn</v>
          </cell>
          <cell r="E110" t="str">
            <v>Anh</v>
          </cell>
          <cell r="F110">
            <v>1</v>
          </cell>
          <cell r="G110" t="str">
            <v>Di truyền và chọn giống cây trồng</v>
          </cell>
          <cell r="H110" t="str">
            <v>Khoa Nông học</v>
          </cell>
          <cell r="I110" t="str">
            <v>Thạc sĩ, Giảng viên, GĐ Trung tâm thuộc Khoa</v>
          </cell>
          <cell r="J110">
            <v>3.66</v>
          </cell>
          <cell r="K110">
            <v>0</v>
          </cell>
          <cell r="L110" t="str">
            <v>01-Oct-20</v>
          </cell>
          <cell r="M110" t="str">
            <v>01-Oct-08</v>
          </cell>
          <cell r="N110">
            <v>3</v>
          </cell>
          <cell r="O110" t="str">
            <v>0114</v>
          </cell>
          <cell r="P110" t="str">
            <v>0107</v>
          </cell>
          <cell r="Q110" t="str">
            <v>15.111</v>
          </cell>
          <cell r="R110" t="str">
            <v>V.07.01.03</v>
          </cell>
          <cell r="S110" t="str">
            <v>DTC12</v>
          </cell>
          <cell r="T110">
            <v>0</v>
          </cell>
          <cell r="U110" t="str">
            <v>Thạc sĩ</v>
          </cell>
          <cell r="V110" t="str">
            <v>012256590</v>
          </cell>
        </row>
        <row r="111">
          <cell r="B111" t="str">
            <v>DTC11</v>
          </cell>
          <cell r="C111" t="str">
            <v>3120215000602</v>
          </cell>
          <cell r="D111" t="str">
            <v>Nguyễn Văn</v>
          </cell>
          <cell r="E111" t="str">
            <v>Cương</v>
          </cell>
          <cell r="F111">
            <v>1</v>
          </cell>
          <cell r="G111" t="str">
            <v>Di truyền và chọn giống cây trồng</v>
          </cell>
          <cell r="H111" t="str">
            <v>Khoa Nông học</v>
          </cell>
          <cell r="I111" t="str">
            <v>Phó Giáo sư, Tiến sĩ, Giảng viên cao cấp</v>
          </cell>
          <cell r="J111">
            <v>6.56</v>
          </cell>
          <cell r="K111">
            <v>0</v>
          </cell>
          <cell r="L111" t="str">
            <v>30-Dec-18</v>
          </cell>
          <cell r="M111" t="str">
            <v>30-Dec-16</v>
          </cell>
          <cell r="N111">
            <v>2</v>
          </cell>
          <cell r="O111" t="str">
            <v>0107</v>
          </cell>
          <cell r="P111" t="str">
            <v>0107</v>
          </cell>
          <cell r="Q111" t="str">
            <v>15.109</v>
          </cell>
          <cell r="R111" t="str">
            <v>V.07.01.01</v>
          </cell>
          <cell r="S111" t="str">
            <v>TG528</v>
          </cell>
          <cell r="T111">
            <v>1</v>
          </cell>
          <cell r="U111" t="str">
            <v>Tiến sĩ</v>
          </cell>
          <cell r="V111" t="str">
            <v>011766501</v>
          </cell>
        </row>
        <row r="112">
          <cell r="B112" t="str">
            <v>DTC10</v>
          </cell>
          <cell r="C112" t="str">
            <v>3120215009449</v>
          </cell>
          <cell r="D112" t="str">
            <v>Phạm Thị</v>
          </cell>
          <cell r="E112" t="str">
            <v>Ngọc</v>
          </cell>
          <cell r="F112">
            <v>1</v>
          </cell>
          <cell r="G112" t="str">
            <v>Di truyền và chọn giống cây trồng</v>
          </cell>
          <cell r="H112" t="str">
            <v>Khoa Nông học</v>
          </cell>
          <cell r="I112" t="str">
            <v>Tiến sĩ, Giảng viên chính</v>
          </cell>
          <cell r="J112">
            <v>4.74</v>
          </cell>
          <cell r="K112">
            <v>0</v>
          </cell>
          <cell r="L112" t="str">
            <v>01-Dec-23</v>
          </cell>
          <cell r="M112" t="str">
            <v>01-Dec-20</v>
          </cell>
          <cell r="N112">
            <v>2</v>
          </cell>
          <cell r="O112" t="str">
            <v>0107</v>
          </cell>
          <cell r="P112" t="str">
            <v>0107</v>
          </cell>
          <cell r="Q112" t="str">
            <v>15.110</v>
          </cell>
          <cell r="R112" t="str">
            <v>V.07.01.02</v>
          </cell>
          <cell r="S112" t="str">
            <v>DTC10</v>
          </cell>
          <cell r="T112">
            <v>0</v>
          </cell>
          <cell r="U112" t="str">
            <v>Tiến sĩ</v>
          </cell>
          <cell r="V112" t="str">
            <v>037182014277</v>
          </cell>
        </row>
        <row r="113">
          <cell r="B113" t="str">
            <v>DTC03</v>
          </cell>
          <cell r="C113" t="str">
            <v>3120215036826</v>
          </cell>
          <cell r="D113" t="str">
            <v>Trần Thiện</v>
          </cell>
          <cell r="E113" t="str">
            <v>Long</v>
          </cell>
          <cell r="F113">
            <v>1</v>
          </cell>
          <cell r="G113" t="str">
            <v>Di truyền và chọn giống cây trồng</v>
          </cell>
          <cell r="H113" t="str">
            <v>Khoa Nông học</v>
          </cell>
          <cell r="I113" t="str">
            <v>Tiến sĩ, Giảng viên</v>
          </cell>
          <cell r="J113">
            <v>3.66</v>
          </cell>
          <cell r="K113">
            <v>0</v>
          </cell>
          <cell r="L113" t="str">
            <v>01-Feb-24</v>
          </cell>
          <cell r="M113" t="str">
            <v>01-Feb-12</v>
          </cell>
          <cell r="N113">
            <v>2</v>
          </cell>
          <cell r="O113" t="str">
            <v>0107</v>
          </cell>
          <cell r="P113" t="str">
            <v>0107</v>
          </cell>
          <cell r="Q113" t="str">
            <v>15.111</v>
          </cell>
          <cell r="R113" t="str">
            <v>V.07.01.03</v>
          </cell>
          <cell r="S113" t="str">
            <v>DTC03</v>
          </cell>
          <cell r="T113">
            <v>0</v>
          </cell>
          <cell r="U113" t="str">
            <v>Tiến sĩ</v>
          </cell>
          <cell r="V113" t="str">
            <v>033087013451</v>
          </cell>
        </row>
        <row r="114">
          <cell r="B114" t="str">
            <v>DTC07</v>
          </cell>
          <cell r="C114" t="str">
            <v>3120215037161</v>
          </cell>
          <cell r="D114" t="str">
            <v>Nguyễn Thanh</v>
          </cell>
          <cell r="E114" t="str">
            <v>Tuấn</v>
          </cell>
          <cell r="F114">
            <v>1</v>
          </cell>
          <cell r="G114" t="str">
            <v>Di truyền và chọn giống cây trồng</v>
          </cell>
          <cell r="H114" t="str">
            <v>Khoa Nông học</v>
          </cell>
          <cell r="I114" t="str">
            <v>PGS.TS, Giảng viên cao cấp, Phó BM, Phó Giám đốc phụ trách Trung tâm thuộc Khoa</v>
          </cell>
          <cell r="J114">
            <v>6.56</v>
          </cell>
          <cell r="K114">
            <v>0</v>
          </cell>
          <cell r="L114" t="str">
            <v>27-Jun-24</v>
          </cell>
          <cell r="M114" t="str">
            <v>27-Jun-22</v>
          </cell>
          <cell r="N114">
            <v>2</v>
          </cell>
          <cell r="O114" t="str">
            <v>0107</v>
          </cell>
          <cell r="P114" t="str">
            <v>0107</v>
          </cell>
          <cell r="Q114" t="str">
            <v>15.109</v>
          </cell>
          <cell r="R114" t="str">
            <v>V.07.01.01</v>
          </cell>
          <cell r="S114" t="str">
            <v>DTC07</v>
          </cell>
          <cell r="T114">
            <v>1</v>
          </cell>
          <cell r="U114" t="str">
            <v>Tiến sĩ</v>
          </cell>
          <cell r="V114" t="str">
            <v>038082008556</v>
          </cell>
        </row>
        <row r="115">
          <cell r="B115" t="str">
            <v>DTC14</v>
          </cell>
          <cell r="C115" t="str">
            <v>3120215044899</v>
          </cell>
          <cell r="D115" t="str">
            <v>Đoàn Thu</v>
          </cell>
          <cell r="E115" t="str">
            <v>Thủy</v>
          </cell>
          <cell r="F115">
            <v>1</v>
          </cell>
          <cell r="G115" t="str">
            <v>Di truyền và chọn giống cây trồng</v>
          </cell>
          <cell r="H115" t="str">
            <v>Khoa Nông học</v>
          </cell>
          <cell r="I115" t="str">
            <v>Tiến sĩ, Giảng viên chính</v>
          </cell>
          <cell r="J115">
            <v>4.4000000000000004</v>
          </cell>
          <cell r="K115">
            <v>0</v>
          </cell>
          <cell r="L115" t="str">
            <v>15-Jun-23</v>
          </cell>
          <cell r="M115" t="str">
            <v>01-Jul-15</v>
          </cell>
          <cell r="N115">
            <v>2</v>
          </cell>
          <cell r="O115" t="str">
            <v>0107</v>
          </cell>
          <cell r="P115" t="str">
            <v>0107</v>
          </cell>
          <cell r="Q115" t="str">
            <v>15.110</v>
          </cell>
          <cell r="R115" t="str">
            <v>V.07.01.02</v>
          </cell>
          <cell r="S115" t="str">
            <v>DTC14</v>
          </cell>
          <cell r="T115">
            <v>0</v>
          </cell>
          <cell r="U115" t="str">
            <v>Tiến sĩ</v>
          </cell>
          <cell r="V115" t="str">
            <v>001184035477</v>
          </cell>
        </row>
        <row r="116">
          <cell r="B116" t="str">
            <v>DTC13</v>
          </cell>
          <cell r="C116" t="str">
            <v>3120215006411</v>
          </cell>
          <cell r="D116" t="str">
            <v>Trần Văn</v>
          </cell>
          <cell r="E116" t="str">
            <v>Quang</v>
          </cell>
          <cell r="F116">
            <v>1</v>
          </cell>
          <cell r="G116" t="str">
            <v>Di truyền và chọn giống cây trồng</v>
          </cell>
          <cell r="H116" t="str">
            <v>Khoa Nông học</v>
          </cell>
          <cell r="I116" t="str">
            <v>PGS.TS. Giảng viên cao cấp, Trưởng Khoa</v>
          </cell>
          <cell r="J116">
            <v>7.28</v>
          </cell>
          <cell r="K116">
            <v>0</v>
          </cell>
          <cell r="L116" t="str">
            <v>30-Dec-23</v>
          </cell>
          <cell r="M116" t="str">
            <v>30-Dec-16</v>
          </cell>
          <cell r="N116">
            <v>2</v>
          </cell>
          <cell r="O116" t="str">
            <v>0107</v>
          </cell>
          <cell r="P116" t="str">
            <v>0107</v>
          </cell>
          <cell r="Q116" t="str">
            <v>15.109</v>
          </cell>
          <cell r="R116" t="str">
            <v>V.07.01.01</v>
          </cell>
          <cell r="S116" t="str">
            <v>DTC13</v>
          </cell>
          <cell r="T116">
            <v>1</v>
          </cell>
          <cell r="U116" t="str">
            <v>Tiến sĩ</v>
          </cell>
          <cell r="V116" t="str">
            <v>036073008024</v>
          </cell>
        </row>
        <row r="117">
          <cell r="B117" t="str">
            <v>DTC04</v>
          </cell>
          <cell r="C117" t="str">
            <v>3120215000530</v>
          </cell>
          <cell r="D117" t="str">
            <v>Nguyễn Hồng</v>
          </cell>
          <cell r="E117" t="str">
            <v>Minh</v>
          </cell>
          <cell r="F117">
            <v>1</v>
          </cell>
          <cell r="G117" t="str">
            <v>Di truyền và chọn giống cây trồng</v>
          </cell>
          <cell r="H117" t="str">
            <v>Khoa Nông học</v>
          </cell>
          <cell r="I117" t="str">
            <v>PGS.TS. Giảng viên cao cấp, Giám đốc Trung tâm thuộc Khoa, Bảo lưu PCCV</v>
          </cell>
          <cell r="J117">
            <v>7.64</v>
          </cell>
          <cell r="K117">
            <v>0</v>
          </cell>
          <cell r="L117" t="str">
            <v>01-Dec-18</v>
          </cell>
          <cell r="M117" t="str">
            <v>30-Dec-16</v>
          </cell>
          <cell r="N117">
            <v>2</v>
          </cell>
          <cell r="O117" t="str">
            <v>0114</v>
          </cell>
          <cell r="P117" t="str">
            <v>0107</v>
          </cell>
          <cell r="Q117" t="str">
            <v>15.109</v>
          </cell>
          <cell r="R117" t="str">
            <v>V.07.01.01</v>
          </cell>
          <cell r="S117" t="str">
            <v>TG527</v>
          </cell>
          <cell r="T117">
            <v>1</v>
          </cell>
          <cell r="U117" t="str">
            <v>Tiến sĩ</v>
          </cell>
          <cell r="V117" t="str">
            <v>025052000109</v>
          </cell>
        </row>
        <row r="118">
          <cell r="B118" t="str">
            <v>DTC09</v>
          </cell>
          <cell r="C118" t="str">
            <v>3120215000581</v>
          </cell>
          <cell r="D118" t="str">
            <v>Vũ Thị Thúy</v>
          </cell>
          <cell r="E118" t="str">
            <v>Hằng</v>
          </cell>
          <cell r="F118">
            <v>1</v>
          </cell>
          <cell r="G118" t="str">
            <v>Di truyền và chọn giống cây trồng</v>
          </cell>
          <cell r="H118" t="str">
            <v>Khoa Nông học</v>
          </cell>
          <cell r="I118" t="str">
            <v>Phó Giáo sư, Tiến sĩ, Giảng viên cao cấp</v>
          </cell>
          <cell r="J118">
            <v>6.2</v>
          </cell>
          <cell r="K118">
            <v>0</v>
          </cell>
          <cell r="L118" t="str">
            <v>26-Mar-25</v>
          </cell>
          <cell r="M118" t="str">
            <v>26-Mar-25</v>
          </cell>
          <cell r="N118">
            <v>2</v>
          </cell>
          <cell r="O118" t="str">
            <v>0107</v>
          </cell>
          <cell r="P118" t="str">
            <v>0107</v>
          </cell>
          <cell r="Q118" t="str">
            <v>15.109</v>
          </cell>
          <cell r="R118" t="str">
            <v>V.07.01.01</v>
          </cell>
          <cell r="S118" t="str">
            <v>DTC09</v>
          </cell>
          <cell r="T118">
            <v>1</v>
          </cell>
          <cell r="U118" t="str">
            <v>Tiến sĩ</v>
          </cell>
          <cell r="V118" t="str">
            <v>001180044670</v>
          </cell>
        </row>
        <row r="119">
          <cell r="B119" t="str">
            <v>DTC01</v>
          </cell>
          <cell r="C119" t="str">
            <v>3120215000517</v>
          </cell>
          <cell r="D119" t="str">
            <v>Vũ Văn</v>
          </cell>
          <cell r="E119" t="str">
            <v>Liết</v>
          </cell>
          <cell r="F119">
            <v>1</v>
          </cell>
          <cell r="G119" t="str">
            <v>Di truyền và chọn giống cây trồng</v>
          </cell>
          <cell r="H119" t="str">
            <v>Viện Sinh học và Công nghệ nông nghiệp</v>
          </cell>
          <cell r="I119" t="str">
            <v>GS.TS. Giảng viên cao cấp, Bảo lưu PCCV, Thư ký HĐHV</v>
          </cell>
          <cell r="J119">
            <v>8</v>
          </cell>
          <cell r="K119">
            <v>0</v>
          </cell>
          <cell r="L119" t="str">
            <v>30-Dec-22</v>
          </cell>
          <cell r="M119" t="str">
            <v>30-Dec-16</v>
          </cell>
          <cell r="N119">
            <v>2</v>
          </cell>
          <cell r="O119" t="str">
            <v>4100</v>
          </cell>
          <cell r="P119" t="str">
            <v>0107</v>
          </cell>
          <cell r="Q119" t="str">
            <v>15.109</v>
          </cell>
          <cell r="R119" t="str">
            <v>V.07.01.01</v>
          </cell>
          <cell r="S119" t="str">
            <v>MG689</v>
          </cell>
          <cell r="T119">
            <v>2</v>
          </cell>
          <cell r="U119" t="str">
            <v>Tiến sĩ</v>
          </cell>
          <cell r="V119" t="str">
            <v>030054006254</v>
          </cell>
        </row>
        <row r="120">
          <cell r="B120" t="str">
            <v>MOI45</v>
          </cell>
          <cell r="C120" t="str">
            <v/>
          </cell>
          <cell r="D120" t="str">
            <v>Nguyễn Thị</v>
          </cell>
          <cell r="E120" t="str">
            <v>Trâm</v>
          </cell>
          <cell r="F120">
            <v>1</v>
          </cell>
          <cell r="G120" t="str">
            <v>Di truyền và chọn giống cây trồng</v>
          </cell>
          <cell r="H120" t="str">
            <v>Viện Sinh học và Công nghệ nông nghiệp</v>
          </cell>
          <cell r="I120" t="str">
            <v>PGS.TS. Giảng viên chính, Viện phó</v>
          </cell>
          <cell r="J120">
            <v>6.78</v>
          </cell>
          <cell r="K120">
            <v>0</v>
          </cell>
          <cell r="L120" t="str">
            <v>01-Jul-03</v>
          </cell>
          <cell r="M120" t="str">
            <v xml:space="preserve">  -   -</v>
          </cell>
          <cell r="N120">
            <v>2</v>
          </cell>
          <cell r="O120" t="str">
            <v>4100</v>
          </cell>
          <cell r="P120" t="str">
            <v>0107</v>
          </cell>
          <cell r="Q120" t="str">
            <v>15.110</v>
          </cell>
          <cell r="R120" t="str">
            <v>15.110</v>
          </cell>
          <cell r="S120" t="str">
            <v>MOI45</v>
          </cell>
          <cell r="T120">
            <v>1</v>
          </cell>
          <cell r="U120" t="str">
            <v>Tiến sĩ</v>
          </cell>
          <cell r="V120" t="str">
            <v>019144002106</v>
          </cell>
        </row>
        <row r="121">
          <cell r="B121" t="str">
            <v/>
          </cell>
          <cell r="C121" t="str">
            <v/>
          </cell>
          <cell r="D121" t="str">
            <v>Nguyễn Thị</v>
          </cell>
          <cell r="E121" t="str">
            <v>Thắm</v>
          </cell>
          <cell r="F121">
            <v>41</v>
          </cell>
          <cell r="G121" t="str">
            <v>Viện Nghiên cứu và Phát triển cây trồng</v>
          </cell>
          <cell r="H121" t="str">
            <v>Viện Nghiên cứu và Phát triển cây trồng</v>
          </cell>
          <cell r="I121" t="str">
            <v/>
          </cell>
          <cell r="J121">
            <v>5.0199999999999996</v>
          </cell>
          <cell r="K121">
            <v>0</v>
          </cell>
          <cell r="L121" t="str">
            <v>01-Jan-07</v>
          </cell>
          <cell r="M121" t="str">
            <v>01-Jul-07</v>
          </cell>
          <cell r="N121">
            <v>4</v>
          </cell>
          <cell r="O121" t="str">
            <v>4100</v>
          </cell>
          <cell r="P121" t="str">
            <v>0107</v>
          </cell>
          <cell r="Q121" t="str">
            <v>09.059</v>
          </cell>
          <cell r="R121" t="str">
            <v>09.059</v>
          </cell>
          <cell r="S121" t="str">
            <v/>
          </cell>
          <cell r="T121">
            <v>0</v>
          </cell>
          <cell r="U121" t="str">
            <v>Đại học</v>
          </cell>
          <cell r="V121" t="str">
            <v>010804539</v>
          </cell>
        </row>
        <row r="122">
          <cell r="B122" t="str">
            <v/>
          </cell>
          <cell r="C122" t="str">
            <v>100868962494</v>
          </cell>
          <cell r="D122" t="str">
            <v>Vũ Thị</v>
          </cell>
          <cell r="E122" t="str">
            <v>Thương</v>
          </cell>
          <cell r="F122">
            <v>1</v>
          </cell>
          <cell r="G122" t="str">
            <v>Di truyền và chọn giống cây trồng</v>
          </cell>
          <cell r="H122" t="str">
            <v>Khoa Nông học</v>
          </cell>
          <cell r="I122" t="str">
            <v>Nghiên cứu viên</v>
          </cell>
          <cell r="J122">
            <v>2.34</v>
          </cell>
          <cell r="K122">
            <v>0</v>
          </cell>
          <cell r="L122" t="str">
            <v>01-May-24</v>
          </cell>
          <cell r="M122" t="str">
            <v>01-May-24</v>
          </cell>
          <cell r="N122">
            <v>4</v>
          </cell>
          <cell r="O122" t="str">
            <v>0107</v>
          </cell>
          <cell r="P122" t="str">
            <v>0107</v>
          </cell>
          <cell r="Q122" t="str">
            <v>13.092</v>
          </cell>
          <cell r="R122" t="str">
            <v>V.05.01.03</v>
          </cell>
          <cell r="S122" t="str">
            <v/>
          </cell>
          <cell r="T122">
            <v>0</v>
          </cell>
          <cell r="U122" t="str">
            <v>Đại học</v>
          </cell>
          <cell r="V122" t="str">
            <v>030300007991</v>
          </cell>
        </row>
        <row r="123">
          <cell r="B123" t="str">
            <v/>
          </cell>
          <cell r="C123" t="str">
            <v>3120205259934</v>
          </cell>
          <cell r="D123" t="str">
            <v>Chancelor</v>
          </cell>
          <cell r="E123" t="str">
            <v>Clark</v>
          </cell>
          <cell r="F123">
            <v>1</v>
          </cell>
          <cell r="G123" t="str">
            <v>Di truyền và chọn giống cây trồng</v>
          </cell>
          <cell r="H123" t="str">
            <v>Khoa Nông học</v>
          </cell>
          <cell r="I123" t="str">
            <v>Tiến sĩ, Giảng viên</v>
          </cell>
          <cell r="J123">
            <v>0</v>
          </cell>
          <cell r="K123">
            <v>0</v>
          </cell>
          <cell r="L123" t="str">
            <v>15-Sep-25</v>
          </cell>
          <cell r="M123" t="str">
            <v>15-Sep-25</v>
          </cell>
          <cell r="N123">
            <v>2</v>
          </cell>
          <cell r="O123" t="str">
            <v>0107</v>
          </cell>
          <cell r="P123" t="str">
            <v>0107</v>
          </cell>
          <cell r="Q123" t="str">
            <v>15.111</v>
          </cell>
          <cell r="R123" t="str">
            <v>V.07.01.03</v>
          </cell>
          <cell r="S123" t="str">
            <v/>
          </cell>
          <cell r="T123">
            <v>0</v>
          </cell>
          <cell r="U123" t="str">
            <v>Tiến sĩ</v>
          </cell>
          <cell r="V123" t="str">
            <v>A49932425</v>
          </cell>
        </row>
        <row r="124">
          <cell r="B124" t="str">
            <v/>
          </cell>
          <cell r="C124" t="str">
            <v>3120215000619</v>
          </cell>
          <cell r="D124" t="str">
            <v>Nông Thị</v>
          </cell>
          <cell r="E124" t="str">
            <v>Phương</v>
          </cell>
          <cell r="F124">
            <v>1</v>
          </cell>
          <cell r="G124" t="str">
            <v>Rau Hoa Quả và Cảnh quan</v>
          </cell>
          <cell r="H124" t="str">
            <v>Khoa Nông học</v>
          </cell>
          <cell r="I124" t="str">
            <v>Kỹ thuật viên</v>
          </cell>
          <cell r="J124">
            <v>4.0599999999999996</v>
          </cell>
          <cell r="K124">
            <v>7.0000000000000007E-2</v>
          </cell>
          <cell r="L124" t="str">
            <v>01-Dec-16</v>
          </cell>
          <cell r="M124" t="str">
            <v>01-Mar-09</v>
          </cell>
          <cell r="N124">
            <v>6</v>
          </cell>
          <cell r="O124" t="str">
            <v>0108</v>
          </cell>
          <cell r="P124" t="str">
            <v>0108</v>
          </cell>
          <cell r="Q124" t="str">
            <v>13.096</v>
          </cell>
          <cell r="R124" t="str">
            <v>V.05.02.08</v>
          </cell>
          <cell r="S124" t="str">
            <v/>
          </cell>
          <cell r="T124">
            <v>0</v>
          </cell>
          <cell r="U124" t="str">
            <v>Trung cấp</v>
          </cell>
          <cell r="V124" t="str">
            <v>010812755</v>
          </cell>
        </row>
        <row r="125">
          <cell r="B125" t="str">
            <v>RAQ12</v>
          </cell>
          <cell r="C125" t="str">
            <v>3120215000660</v>
          </cell>
          <cell r="D125" t="str">
            <v>Lê Thị</v>
          </cell>
          <cell r="E125" t="str">
            <v>Thẩm</v>
          </cell>
          <cell r="F125">
            <v>1</v>
          </cell>
          <cell r="G125" t="str">
            <v>Rau Hoa Quả và Cảnh quan</v>
          </cell>
          <cell r="H125" t="str">
            <v>Khoa Nông học</v>
          </cell>
          <cell r="I125" t="str">
            <v>Kỹ sư</v>
          </cell>
          <cell r="J125">
            <v>3.99</v>
          </cell>
          <cell r="K125">
            <v>0</v>
          </cell>
          <cell r="L125" t="str">
            <v>01-May-13</v>
          </cell>
          <cell r="M125" t="str">
            <v>01-May-04</v>
          </cell>
          <cell r="N125">
            <v>4</v>
          </cell>
          <cell r="O125" t="str">
            <v>0108</v>
          </cell>
          <cell r="P125" t="str">
            <v>0108</v>
          </cell>
          <cell r="Q125" t="str">
            <v>13.095</v>
          </cell>
          <cell r="R125" t="str">
            <v>13.095</v>
          </cell>
          <cell r="S125" t="str">
            <v>RAQ12</v>
          </cell>
          <cell r="T125">
            <v>0</v>
          </cell>
          <cell r="U125" t="str">
            <v>Đại học</v>
          </cell>
          <cell r="V125" t="str">
            <v>011919888</v>
          </cell>
        </row>
        <row r="126">
          <cell r="B126" t="str">
            <v>RAQ02</v>
          </cell>
          <cell r="C126" t="str">
            <v/>
          </cell>
          <cell r="D126" t="str">
            <v>Phạm Văn</v>
          </cell>
          <cell r="E126" t="str">
            <v>Côn</v>
          </cell>
          <cell r="F126">
            <v>1</v>
          </cell>
          <cell r="G126" t="str">
            <v>Rau Hoa Quả và Cảnh quan</v>
          </cell>
          <cell r="H126" t="str">
            <v>Khoa Nông học</v>
          </cell>
          <cell r="I126" t="str">
            <v/>
          </cell>
          <cell r="J126">
            <v>7.28</v>
          </cell>
          <cell r="K126">
            <v>0</v>
          </cell>
          <cell r="L126" t="str">
            <v>01-Oct-04</v>
          </cell>
          <cell r="M126" t="str">
            <v>01-Jul-64</v>
          </cell>
          <cell r="N126">
            <v>2</v>
          </cell>
          <cell r="O126" t="str">
            <v>0108</v>
          </cell>
          <cell r="P126" t="str">
            <v>0108</v>
          </cell>
          <cell r="Q126" t="str">
            <v>15.109</v>
          </cell>
          <cell r="R126" t="str">
            <v>15.109</v>
          </cell>
          <cell r="S126" t="str">
            <v>RAQ02</v>
          </cell>
          <cell r="T126">
            <v>1</v>
          </cell>
          <cell r="U126" t="str">
            <v>Tiến sĩ</v>
          </cell>
          <cell r="V126" t="str">
            <v>010779688</v>
          </cell>
        </row>
        <row r="127">
          <cell r="B127" t="str">
            <v>RAQ09</v>
          </cell>
          <cell r="C127" t="str">
            <v>3120215000648</v>
          </cell>
          <cell r="D127" t="str">
            <v>Phạm Thị</v>
          </cell>
          <cell r="E127" t="str">
            <v>Hương</v>
          </cell>
          <cell r="F127">
            <v>1</v>
          </cell>
          <cell r="G127" t="str">
            <v>Rau Hoa Quả và Cảnh quan</v>
          </cell>
          <cell r="H127" t="str">
            <v>Khoa Nông học</v>
          </cell>
          <cell r="I127" t="str">
            <v>PGS.TS. Giảng viên chính, Bảo lưu PCCV</v>
          </cell>
          <cell r="J127">
            <v>6.1</v>
          </cell>
          <cell r="K127">
            <v>0</v>
          </cell>
          <cell r="L127" t="str">
            <v>01-Apr-12</v>
          </cell>
          <cell r="M127" t="str">
            <v>01-May-08</v>
          </cell>
          <cell r="N127">
            <v>2</v>
          </cell>
          <cell r="O127" t="str">
            <v>0108</v>
          </cell>
          <cell r="P127" t="str">
            <v>0108</v>
          </cell>
          <cell r="Q127" t="str">
            <v>15.110</v>
          </cell>
          <cell r="R127" t="str">
            <v>15.110</v>
          </cell>
          <cell r="S127" t="str">
            <v>TG255</v>
          </cell>
          <cell r="T127">
            <v>1</v>
          </cell>
          <cell r="U127" t="str">
            <v>Tiến sĩ</v>
          </cell>
          <cell r="V127" t="str">
            <v>011212886</v>
          </cell>
        </row>
        <row r="128">
          <cell r="B128" t="str">
            <v/>
          </cell>
          <cell r="C128" t="str">
            <v/>
          </cell>
          <cell r="D128" t="str">
            <v>Hoàng Ngọc</v>
          </cell>
          <cell r="E128" t="str">
            <v>Thuận</v>
          </cell>
          <cell r="F128">
            <v>1</v>
          </cell>
          <cell r="G128" t="str">
            <v>Rau Hoa Quả và Cảnh quan</v>
          </cell>
          <cell r="H128" t="str">
            <v>Khoa Nông học</v>
          </cell>
          <cell r="I128" t="str">
            <v>PGS.TS. Giảng viên chính</v>
          </cell>
          <cell r="J128">
            <v>6.78</v>
          </cell>
          <cell r="K128">
            <v>7.0000000000000007E-2</v>
          </cell>
          <cell r="L128" t="str">
            <v>01-Oct-06</v>
          </cell>
          <cell r="M128" t="str">
            <v>01-Oct-85</v>
          </cell>
          <cell r="N128">
            <v>2</v>
          </cell>
          <cell r="O128" t="str">
            <v>0108</v>
          </cell>
          <cell r="P128" t="str">
            <v>0108</v>
          </cell>
          <cell r="Q128" t="str">
            <v>15.110</v>
          </cell>
          <cell r="R128" t="str">
            <v>15.110</v>
          </cell>
          <cell r="S128" t="str">
            <v/>
          </cell>
          <cell r="T128">
            <v>1</v>
          </cell>
          <cell r="U128" t="str">
            <v>Tiến sĩ</v>
          </cell>
          <cell r="V128" t="str">
            <v>011619656</v>
          </cell>
        </row>
        <row r="129">
          <cell r="B129" t="str">
            <v>RAQ05</v>
          </cell>
          <cell r="C129" t="str">
            <v>3120215000631</v>
          </cell>
          <cell r="D129" t="str">
            <v>Đoàn Văn</v>
          </cell>
          <cell r="E129" t="str">
            <v>Lư</v>
          </cell>
          <cell r="F129">
            <v>1</v>
          </cell>
          <cell r="G129" t="str">
            <v>Rau Hoa Quả và Cảnh quan</v>
          </cell>
          <cell r="H129" t="str">
            <v>Khoa Nông học</v>
          </cell>
          <cell r="I129" t="str">
            <v>Tiến sĩ, Giảng viên chính</v>
          </cell>
          <cell r="J129">
            <v>6.78</v>
          </cell>
          <cell r="K129">
            <v>0.05</v>
          </cell>
          <cell r="L129" t="str">
            <v>01-Dec-18</v>
          </cell>
          <cell r="M129" t="str">
            <v>08-Nov-99</v>
          </cell>
          <cell r="N129">
            <v>2</v>
          </cell>
          <cell r="O129" t="str">
            <v>0108</v>
          </cell>
          <cell r="P129" t="str">
            <v>0108</v>
          </cell>
          <cell r="Q129" t="str">
            <v>15.110</v>
          </cell>
          <cell r="R129" t="str">
            <v>V.07.01.02</v>
          </cell>
          <cell r="S129" t="str">
            <v>RAQ05</v>
          </cell>
          <cell r="T129">
            <v>0</v>
          </cell>
          <cell r="U129" t="str">
            <v>Tiến sĩ</v>
          </cell>
          <cell r="V129" t="str">
            <v>010779968</v>
          </cell>
        </row>
        <row r="130">
          <cell r="B130" t="str">
            <v>RAQ01</v>
          </cell>
          <cell r="C130" t="str">
            <v>3120215000625</v>
          </cell>
          <cell r="D130" t="str">
            <v>Hồ Hữu</v>
          </cell>
          <cell r="E130" t="str">
            <v>An</v>
          </cell>
          <cell r="F130">
            <v>1</v>
          </cell>
          <cell r="G130" t="str">
            <v>Rau Hoa Quả và Cảnh quan</v>
          </cell>
          <cell r="H130" t="str">
            <v>Khoa Nông học</v>
          </cell>
          <cell r="I130" t="str">
            <v/>
          </cell>
          <cell r="J130">
            <v>6.92</v>
          </cell>
          <cell r="K130">
            <v>0</v>
          </cell>
          <cell r="L130" t="str">
            <v>01-Jan-10</v>
          </cell>
          <cell r="M130" t="str">
            <v>01-Jan-10</v>
          </cell>
          <cell r="N130">
            <v>2</v>
          </cell>
          <cell r="O130" t="str">
            <v>0108</v>
          </cell>
          <cell r="P130" t="str">
            <v>0108</v>
          </cell>
          <cell r="Q130" t="str">
            <v>15.109</v>
          </cell>
          <cell r="R130" t="str">
            <v>15.109</v>
          </cell>
          <cell r="S130" t="str">
            <v>TG112</v>
          </cell>
          <cell r="T130">
            <v>1</v>
          </cell>
          <cell r="U130" t="str">
            <v>Tiến sĩ</v>
          </cell>
          <cell r="V130" t="str">
            <v>010812079</v>
          </cell>
        </row>
        <row r="131">
          <cell r="B131" t="str">
            <v>RAQ03</v>
          </cell>
          <cell r="C131" t="str">
            <v>3120215000683</v>
          </cell>
          <cell r="D131" t="str">
            <v>Vũ Thanh</v>
          </cell>
          <cell r="E131" t="str">
            <v>Hải</v>
          </cell>
          <cell r="F131">
            <v>1</v>
          </cell>
          <cell r="G131" t="str">
            <v>Rau Hoa Quả và Cảnh quan</v>
          </cell>
          <cell r="H131" t="str">
            <v>Khoa Nông học</v>
          </cell>
          <cell r="I131" t="str">
            <v>Tiến sĩ, Giảng viên chính, Trưởng BM</v>
          </cell>
          <cell r="J131">
            <v>5.08</v>
          </cell>
          <cell r="K131">
            <v>0</v>
          </cell>
          <cell r="L131" t="str">
            <v>01-Apr-23</v>
          </cell>
          <cell r="M131" t="str">
            <v>01-Apr-18</v>
          </cell>
          <cell r="N131">
            <v>2</v>
          </cell>
          <cell r="O131" t="str">
            <v>0108</v>
          </cell>
          <cell r="P131" t="str">
            <v>0108</v>
          </cell>
          <cell r="Q131" t="str">
            <v>15.110</v>
          </cell>
          <cell r="R131" t="str">
            <v>V.07.01.02</v>
          </cell>
          <cell r="S131" t="str">
            <v>RAQ03</v>
          </cell>
          <cell r="T131">
            <v>0</v>
          </cell>
          <cell r="U131" t="str">
            <v>Tiến sĩ</v>
          </cell>
          <cell r="V131" t="str">
            <v>024075000109</v>
          </cell>
        </row>
        <row r="132">
          <cell r="B132" t="str">
            <v>RAQ04</v>
          </cell>
          <cell r="C132" t="str">
            <v>3120215000690</v>
          </cell>
          <cell r="D132" t="str">
            <v>Trịnh Thị Mai</v>
          </cell>
          <cell r="E132" t="str">
            <v>Dung</v>
          </cell>
          <cell r="F132">
            <v>1</v>
          </cell>
          <cell r="G132" t="str">
            <v>Rau Hoa Quả và Cảnh quan</v>
          </cell>
          <cell r="H132" t="str">
            <v>Khoa Nông học</v>
          </cell>
          <cell r="I132" t="str">
            <v>Thạc sĩ, Giảng viên</v>
          </cell>
          <cell r="J132">
            <v>3.99</v>
          </cell>
          <cell r="K132">
            <v>0</v>
          </cell>
          <cell r="L132" t="str">
            <v>01-Sep-16</v>
          </cell>
          <cell r="M132" t="str">
            <v>01-Apr-06</v>
          </cell>
          <cell r="N132">
            <v>3</v>
          </cell>
          <cell r="O132" t="str">
            <v>0108</v>
          </cell>
          <cell r="P132" t="str">
            <v>0108</v>
          </cell>
          <cell r="Q132" t="str">
            <v>15.111</v>
          </cell>
          <cell r="R132" t="str">
            <v>V.07.01.03</v>
          </cell>
          <cell r="S132" t="str">
            <v>TG456</v>
          </cell>
          <cell r="T132">
            <v>0</v>
          </cell>
          <cell r="U132" t="str">
            <v>Thạc sĩ</v>
          </cell>
          <cell r="V132" t="str">
            <v>011843838</v>
          </cell>
        </row>
        <row r="133">
          <cell r="B133" t="str">
            <v>RAQ08</v>
          </cell>
          <cell r="C133" t="str">
            <v>3120215000654</v>
          </cell>
          <cell r="D133" t="str">
            <v>Trần Thị Minh</v>
          </cell>
          <cell r="E133" t="str">
            <v>Hằng</v>
          </cell>
          <cell r="F133">
            <v>1</v>
          </cell>
          <cell r="G133" t="str">
            <v>Rau Hoa Quả và Cảnh quan</v>
          </cell>
          <cell r="H133" t="str">
            <v>Ban Đảm bảo chất lượng và Pháp chế</v>
          </cell>
          <cell r="I133" t="str">
            <v>PGS.TS. Giảng viên cao cấp, Phó Trưởng Ban , Bảo lưu PCCV</v>
          </cell>
          <cell r="J133">
            <v>7.28</v>
          </cell>
          <cell r="K133">
            <v>0</v>
          </cell>
          <cell r="L133" t="str">
            <v>30-Dec-24</v>
          </cell>
          <cell r="M133" t="str">
            <v>30-Dec-16</v>
          </cell>
          <cell r="N133">
            <v>2</v>
          </cell>
          <cell r="O133" t="str">
            <v>2803</v>
          </cell>
          <cell r="P133" t="str">
            <v>0108</v>
          </cell>
          <cell r="Q133" t="str">
            <v>15.109</v>
          </cell>
          <cell r="R133" t="str">
            <v>V.07.01.01</v>
          </cell>
          <cell r="S133" t="str">
            <v>RAQ08</v>
          </cell>
          <cell r="T133">
            <v>1</v>
          </cell>
          <cell r="U133" t="str">
            <v>Tiến sĩ</v>
          </cell>
          <cell r="V133" t="str">
            <v>001171014042</v>
          </cell>
        </row>
        <row r="134">
          <cell r="B134" t="str">
            <v>RAQ06</v>
          </cell>
          <cell r="C134" t="str">
            <v>3120215000677</v>
          </cell>
          <cell r="D134" t="str">
            <v>Phạm Thị Minh</v>
          </cell>
          <cell r="E134" t="str">
            <v>Phượng</v>
          </cell>
          <cell r="F134">
            <v>1</v>
          </cell>
          <cell r="G134" t="str">
            <v>Rau Hoa Quả và Cảnh quan</v>
          </cell>
          <cell r="H134" t="str">
            <v>Khoa Nông học</v>
          </cell>
          <cell r="I134" t="str">
            <v>PGS.TS, Giảng viên cao cấp</v>
          </cell>
          <cell r="J134">
            <v>6.92</v>
          </cell>
          <cell r="K134">
            <v>0</v>
          </cell>
          <cell r="L134" t="str">
            <v>24-Mar-23</v>
          </cell>
          <cell r="M134" t="str">
            <v>24-Mar-17</v>
          </cell>
          <cell r="N134">
            <v>2</v>
          </cell>
          <cell r="O134" t="str">
            <v>0108</v>
          </cell>
          <cell r="P134" t="str">
            <v>0108</v>
          </cell>
          <cell r="Q134" t="str">
            <v>15.109</v>
          </cell>
          <cell r="R134" t="str">
            <v>V.07.01.01</v>
          </cell>
          <cell r="S134" t="str">
            <v>RAQ06</v>
          </cell>
          <cell r="T134">
            <v>1</v>
          </cell>
          <cell r="U134" t="str">
            <v>Tiến sĩ</v>
          </cell>
          <cell r="V134" t="str">
            <v>001174040851</v>
          </cell>
        </row>
        <row r="135">
          <cell r="B135" t="str">
            <v>RAQ10</v>
          </cell>
          <cell r="C135" t="str">
            <v>3120215018223</v>
          </cell>
          <cell r="D135" t="str">
            <v>Nguyễn Anh</v>
          </cell>
          <cell r="E135" t="str">
            <v>Đức</v>
          </cell>
          <cell r="F135">
            <v>1</v>
          </cell>
          <cell r="G135" t="str">
            <v>Rau Hoa Quả và Cảnh quan</v>
          </cell>
          <cell r="H135" t="str">
            <v>Khoa Nông học</v>
          </cell>
          <cell r="I135" t="str">
            <v>Thạc sĩ, Giảng viên, Phó BM</v>
          </cell>
          <cell r="J135">
            <v>3.66</v>
          </cell>
          <cell r="K135">
            <v>0</v>
          </cell>
          <cell r="L135" t="str">
            <v>01-Nov-22</v>
          </cell>
          <cell r="M135" t="str">
            <v>01-Aug-10</v>
          </cell>
          <cell r="N135">
            <v>3</v>
          </cell>
          <cell r="O135" t="str">
            <v>0108</v>
          </cell>
          <cell r="P135" t="str">
            <v>0108</v>
          </cell>
          <cell r="Q135" t="str">
            <v>15.111</v>
          </cell>
          <cell r="R135" t="str">
            <v>V.07.01.03</v>
          </cell>
          <cell r="S135" t="str">
            <v>RAQ10</v>
          </cell>
          <cell r="T135">
            <v>0</v>
          </cell>
          <cell r="U135" t="str">
            <v>Thạc sĩ</v>
          </cell>
          <cell r="V135" t="str">
            <v>001084039468</v>
          </cell>
        </row>
        <row r="136">
          <cell r="B136" t="str">
            <v>RAQ11</v>
          </cell>
          <cell r="C136" t="str">
            <v>3120215010510</v>
          </cell>
          <cell r="D136" t="str">
            <v>Bùi Ngọc</v>
          </cell>
          <cell r="E136" t="str">
            <v>Tấn</v>
          </cell>
          <cell r="F136">
            <v>1</v>
          </cell>
          <cell r="G136" t="str">
            <v>Rau Hoa Quả và Cảnh quan</v>
          </cell>
          <cell r="H136" t="str">
            <v>Khoa Nông học</v>
          </cell>
          <cell r="I136" t="str">
            <v>Thạc sĩ, Giảng viên</v>
          </cell>
          <cell r="J136">
            <v>3.99</v>
          </cell>
          <cell r="K136">
            <v>0</v>
          </cell>
          <cell r="L136" t="str">
            <v>01-Feb-25</v>
          </cell>
          <cell r="M136" t="str">
            <v>01-Feb-10</v>
          </cell>
          <cell r="N136">
            <v>3</v>
          </cell>
          <cell r="O136" t="str">
            <v>0108</v>
          </cell>
          <cell r="P136" t="str">
            <v>0108</v>
          </cell>
          <cell r="Q136" t="str">
            <v>15.111</v>
          </cell>
          <cell r="R136" t="str">
            <v>V.07.01.03</v>
          </cell>
          <cell r="S136" t="str">
            <v>RAQ11</v>
          </cell>
          <cell r="T136">
            <v>0</v>
          </cell>
          <cell r="U136" t="str">
            <v>Thạc sĩ</v>
          </cell>
          <cell r="V136" t="str">
            <v>035085014647</v>
          </cell>
        </row>
        <row r="137">
          <cell r="B137" t="str">
            <v>RAQ13</v>
          </cell>
          <cell r="C137" t="str">
            <v>3120215042053</v>
          </cell>
          <cell r="D137" t="str">
            <v>Phạm Thị Bích</v>
          </cell>
          <cell r="E137" t="str">
            <v>Phương</v>
          </cell>
          <cell r="F137">
            <v>1</v>
          </cell>
          <cell r="G137" t="str">
            <v>Rau Hoa Quả và Cảnh quan</v>
          </cell>
          <cell r="H137" t="str">
            <v>Khoa Nông học</v>
          </cell>
          <cell r="I137" t="str">
            <v>Thạc sĩ, Giảng viên</v>
          </cell>
          <cell r="J137">
            <v>3.33</v>
          </cell>
          <cell r="K137">
            <v>0</v>
          </cell>
          <cell r="L137" t="str">
            <v>01-Jan-23</v>
          </cell>
          <cell r="M137" t="str">
            <v>01-Jan-14</v>
          </cell>
          <cell r="N137">
            <v>3</v>
          </cell>
          <cell r="O137" t="str">
            <v>0108</v>
          </cell>
          <cell r="P137" t="str">
            <v>0108</v>
          </cell>
          <cell r="Q137" t="str">
            <v>15.111</v>
          </cell>
          <cell r="R137" t="str">
            <v>V.07.01.03</v>
          </cell>
          <cell r="S137" t="str">
            <v>RAQ13</v>
          </cell>
          <cell r="T137">
            <v>0</v>
          </cell>
          <cell r="U137" t="str">
            <v>Thạc sĩ</v>
          </cell>
          <cell r="V137" t="str">
            <v>033189014587</v>
          </cell>
        </row>
        <row r="138">
          <cell r="B138" t="str">
            <v>RAQ14</v>
          </cell>
          <cell r="C138" t="str">
            <v>3120215042060</v>
          </cell>
          <cell r="D138" t="str">
            <v>Nguyễn Thị</v>
          </cell>
          <cell r="E138" t="str">
            <v>Phượng</v>
          </cell>
          <cell r="F138">
            <v>1</v>
          </cell>
          <cell r="G138" t="str">
            <v>Rau Hoa Quả và Cảnh quan</v>
          </cell>
          <cell r="H138" t="str">
            <v>Khoa Nông học</v>
          </cell>
          <cell r="I138" t="str">
            <v>Thạc sĩ, Giảng viên</v>
          </cell>
          <cell r="J138">
            <v>3.33</v>
          </cell>
          <cell r="K138">
            <v>0</v>
          </cell>
          <cell r="L138" t="str">
            <v>01-Jul-22</v>
          </cell>
          <cell r="M138" t="str">
            <v>01-Jul-14</v>
          </cell>
          <cell r="N138">
            <v>3</v>
          </cell>
          <cell r="O138" t="str">
            <v>0108</v>
          </cell>
          <cell r="P138" t="str">
            <v>0108</v>
          </cell>
          <cell r="Q138" t="str">
            <v>15.111</v>
          </cell>
          <cell r="R138" t="str">
            <v>V.07.01.03</v>
          </cell>
          <cell r="S138" t="str">
            <v>RAQ14</v>
          </cell>
          <cell r="T138">
            <v>0</v>
          </cell>
          <cell r="U138" t="str">
            <v>Thạc sĩ</v>
          </cell>
          <cell r="V138" t="str">
            <v>025187001092</v>
          </cell>
        </row>
        <row r="139">
          <cell r="B139" t="str">
            <v>RAQ07</v>
          </cell>
          <cell r="C139" t="str">
            <v>3120215048180</v>
          </cell>
          <cell r="D139" t="str">
            <v>Vũ Quỳnh</v>
          </cell>
          <cell r="E139" t="str">
            <v>Hoa</v>
          </cell>
          <cell r="F139">
            <v>1</v>
          </cell>
          <cell r="G139" t="str">
            <v>Rau Hoa Quả và Cảnh quan</v>
          </cell>
          <cell r="H139" t="str">
            <v>Khoa Nông học</v>
          </cell>
          <cell r="I139" t="str">
            <v>Tiến sĩ, Giảng viên</v>
          </cell>
          <cell r="J139">
            <v>3.66</v>
          </cell>
          <cell r="K139">
            <v>0</v>
          </cell>
          <cell r="L139" t="str">
            <v>01-Jul-23</v>
          </cell>
          <cell r="M139" t="str">
            <v>01-Nov-16</v>
          </cell>
          <cell r="N139">
            <v>2</v>
          </cell>
          <cell r="O139" t="str">
            <v>0108</v>
          </cell>
          <cell r="P139" t="str">
            <v>0108</v>
          </cell>
          <cell r="Q139" t="str">
            <v>15.111</v>
          </cell>
          <cell r="R139" t="str">
            <v>V.07.01.03</v>
          </cell>
          <cell r="S139" t="str">
            <v>RAQ07</v>
          </cell>
          <cell r="T139">
            <v>0</v>
          </cell>
          <cell r="U139" t="str">
            <v>Tiến sĩ</v>
          </cell>
          <cell r="V139" t="str">
            <v>001184004262</v>
          </cell>
        </row>
        <row r="140">
          <cell r="B140" t="str">
            <v/>
          </cell>
          <cell r="C140" t="str">
            <v/>
          </cell>
          <cell r="D140" t="str">
            <v>Cao Anh</v>
          </cell>
          <cell r="E140" t="str">
            <v>Long</v>
          </cell>
          <cell r="F140">
            <v>1</v>
          </cell>
          <cell r="G140" t="str">
            <v>Rau Hoa Quả và Cảnh quan</v>
          </cell>
          <cell r="H140" t="str">
            <v>Khoa Nông học</v>
          </cell>
          <cell r="I140" t="str">
            <v>Tiến sĩ, Giảng viên chính</v>
          </cell>
          <cell r="J140">
            <v>5.6</v>
          </cell>
          <cell r="K140">
            <v>0</v>
          </cell>
          <cell r="L140" t="str">
            <v>01-Feb-01</v>
          </cell>
          <cell r="M140" t="str">
            <v>01-Jan-08</v>
          </cell>
          <cell r="N140">
            <v>2</v>
          </cell>
          <cell r="O140" t="str">
            <v>0108</v>
          </cell>
          <cell r="P140" t="str">
            <v>0108</v>
          </cell>
          <cell r="Q140" t="str">
            <v>15.110</v>
          </cell>
          <cell r="R140" t="str">
            <v>15.110</v>
          </cell>
          <cell r="S140" t="str">
            <v/>
          </cell>
          <cell r="T140">
            <v>0</v>
          </cell>
          <cell r="U140" t="str">
            <v>Tiến sĩ</v>
          </cell>
          <cell r="V140" t="str">
            <v/>
          </cell>
        </row>
        <row r="141">
          <cell r="B141" t="str">
            <v/>
          </cell>
          <cell r="C141" t="str">
            <v>3120215045182</v>
          </cell>
          <cell r="D141" t="str">
            <v>Đặng Thị</v>
          </cell>
          <cell r="E141" t="str">
            <v>Hường</v>
          </cell>
          <cell r="F141">
            <v>1</v>
          </cell>
          <cell r="G141" t="str">
            <v>Rau Hoa Quả và Cảnh quan</v>
          </cell>
          <cell r="H141" t="str">
            <v>Khoa Nông học</v>
          </cell>
          <cell r="I141" t="str">
            <v>Thạc sĩ, Kỹ sư</v>
          </cell>
          <cell r="J141">
            <v>2.67</v>
          </cell>
          <cell r="K141">
            <v>0</v>
          </cell>
          <cell r="L141" t="str">
            <v>01-Jul-23</v>
          </cell>
          <cell r="M141" t="str">
            <v>01-Jul-20</v>
          </cell>
          <cell r="N141">
            <v>3</v>
          </cell>
          <cell r="O141" t="str">
            <v>0108</v>
          </cell>
          <cell r="P141" t="str">
            <v>0108</v>
          </cell>
          <cell r="Q141" t="str">
            <v>13.095</v>
          </cell>
          <cell r="R141" t="str">
            <v>V.05.02.07</v>
          </cell>
          <cell r="S141" t="str">
            <v/>
          </cell>
          <cell r="T141">
            <v>0</v>
          </cell>
          <cell r="U141" t="str">
            <v>Thạc sĩ</v>
          </cell>
          <cell r="V141" t="str">
            <v>027184001347</v>
          </cell>
        </row>
        <row r="142">
          <cell r="B142" t="str">
            <v/>
          </cell>
          <cell r="C142" t="str">
            <v>6314011998</v>
          </cell>
          <cell r="D142" t="str">
            <v>Lê Thanh</v>
          </cell>
          <cell r="E142" t="str">
            <v>Lương</v>
          </cell>
          <cell r="F142">
            <v>1</v>
          </cell>
          <cell r="G142" t="str">
            <v>Rau Hoa Quả và Cảnh quan</v>
          </cell>
          <cell r="H142" t="str">
            <v>Khoa Nông học</v>
          </cell>
          <cell r="I142" t="str">
            <v>Nghiên cứu viên</v>
          </cell>
          <cell r="J142">
            <v>2.34</v>
          </cell>
          <cell r="K142">
            <v>0</v>
          </cell>
          <cell r="L142" t="str">
            <v>01-Oct-22</v>
          </cell>
          <cell r="M142" t="str">
            <v>01-Oct-22</v>
          </cell>
          <cell r="N142">
            <v>4</v>
          </cell>
          <cell r="O142" t="str">
            <v>0108</v>
          </cell>
          <cell r="P142" t="str">
            <v>0108</v>
          </cell>
          <cell r="Q142" t="str">
            <v>13.092</v>
          </cell>
          <cell r="R142" t="str">
            <v>V.05.01.03</v>
          </cell>
          <cell r="S142" t="str">
            <v/>
          </cell>
          <cell r="T142">
            <v>0</v>
          </cell>
          <cell r="U142" t="str">
            <v>Đại học</v>
          </cell>
          <cell r="V142" t="str">
            <v>001098019475</v>
          </cell>
        </row>
        <row r="143">
          <cell r="B143" t="str">
            <v/>
          </cell>
          <cell r="C143" t="str">
            <v>3120215000704</v>
          </cell>
          <cell r="D143" t="str">
            <v>Nguyễn Thị Bạch</v>
          </cell>
          <cell r="E143" t="str">
            <v>Yến</v>
          </cell>
          <cell r="F143">
            <v>1</v>
          </cell>
          <cell r="G143" t="str">
            <v>Sinh lý thực vật</v>
          </cell>
          <cell r="H143" t="str">
            <v>Khoa Nông học</v>
          </cell>
          <cell r="I143" t="str">
            <v>Kỹ thuật viên</v>
          </cell>
          <cell r="J143">
            <v>4.0599999999999996</v>
          </cell>
          <cell r="K143">
            <v>0.08</v>
          </cell>
          <cell r="L143" t="str">
            <v>01-Nov-14</v>
          </cell>
          <cell r="M143" t="str">
            <v>01-Dec-05</v>
          </cell>
          <cell r="N143">
            <v>6</v>
          </cell>
          <cell r="O143" t="str">
            <v>0109</v>
          </cell>
          <cell r="P143" t="str">
            <v>0109</v>
          </cell>
          <cell r="Q143" t="str">
            <v>13.096</v>
          </cell>
          <cell r="R143" t="str">
            <v>13.096</v>
          </cell>
          <cell r="S143" t="str">
            <v/>
          </cell>
          <cell r="T143">
            <v>0</v>
          </cell>
          <cell r="U143" t="str">
            <v>Trung cấp</v>
          </cell>
          <cell r="V143" t="str">
            <v>001160004033</v>
          </cell>
        </row>
        <row r="144">
          <cell r="B144" t="str">
            <v/>
          </cell>
          <cell r="C144" t="str">
            <v>3120215007154</v>
          </cell>
          <cell r="D144" t="str">
            <v>Nguyễn Minh</v>
          </cell>
          <cell r="E144" t="str">
            <v>Tuấn</v>
          </cell>
          <cell r="F144">
            <v>1</v>
          </cell>
          <cell r="G144" t="str">
            <v>Sinh lý thực vật</v>
          </cell>
          <cell r="H144" t="str">
            <v>Khoa Nông học</v>
          </cell>
          <cell r="I144" t="str">
            <v/>
          </cell>
          <cell r="J144">
            <v>2.06</v>
          </cell>
          <cell r="K144">
            <v>0</v>
          </cell>
          <cell r="L144" t="str">
            <v>01-Dec-10</v>
          </cell>
          <cell r="M144" t="str">
            <v>01-Jun-08</v>
          </cell>
          <cell r="N144">
            <v>5</v>
          </cell>
          <cell r="O144" t="str">
            <v>0109</v>
          </cell>
          <cell r="P144" t="str">
            <v>0109</v>
          </cell>
          <cell r="Q144" t="str">
            <v>13.096</v>
          </cell>
          <cell r="R144" t="str">
            <v>13.096</v>
          </cell>
          <cell r="S144" t="str">
            <v/>
          </cell>
          <cell r="T144">
            <v>0</v>
          </cell>
          <cell r="U144" t="str">
            <v>Cao đẳng</v>
          </cell>
          <cell r="V144" t="str">
            <v>012310709</v>
          </cell>
        </row>
        <row r="145">
          <cell r="B145" t="str">
            <v/>
          </cell>
          <cell r="C145" t="str">
            <v>3120215038295</v>
          </cell>
          <cell r="D145" t="str">
            <v>Nguyễn Thị Hải</v>
          </cell>
          <cell r="E145" t="str">
            <v>Hà</v>
          </cell>
          <cell r="F145">
            <v>1</v>
          </cell>
          <cell r="G145" t="str">
            <v>Sinh lý thực vật</v>
          </cell>
          <cell r="H145" t="str">
            <v>Khoa Nông học</v>
          </cell>
          <cell r="I145" t="str">
            <v>Kỹ thuật viên</v>
          </cell>
          <cell r="J145">
            <v>2.86</v>
          </cell>
          <cell r="K145">
            <v>0</v>
          </cell>
          <cell r="L145" t="str">
            <v>01-Jul-23</v>
          </cell>
          <cell r="M145" t="str">
            <v>01-Jul-13</v>
          </cell>
          <cell r="N145">
            <v>4</v>
          </cell>
          <cell r="O145" t="str">
            <v>0109</v>
          </cell>
          <cell r="P145" t="str">
            <v>0109</v>
          </cell>
          <cell r="Q145" t="str">
            <v>13.096</v>
          </cell>
          <cell r="R145" t="str">
            <v>V.05.02.08</v>
          </cell>
          <cell r="S145" t="str">
            <v/>
          </cell>
          <cell r="T145">
            <v>0</v>
          </cell>
          <cell r="U145" t="str">
            <v>Đại học</v>
          </cell>
          <cell r="V145" t="str">
            <v>001187001224</v>
          </cell>
        </row>
        <row r="146">
          <cell r="B146" t="str">
            <v>TG114</v>
          </cell>
          <cell r="C146" t="str">
            <v/>
          </cell>
          <cell r="D146" t="str">
            <v>Hoàng Minh</v>
          </cell>
          <cell r="E146" t="str">
            <v>Tấn</v>
          </cell>
          <cell r="F146">
            <v>1</v>
          </cell>
          <cell r="G146" t="str">
            <v>Sinh lý thực vật</v>
          </cell>
          <cell r="H146" t="str">
            <v>Khoa Nông học</v>
          </cell>
          <cell r="I146" t="str">
            <v/>
          </cell>
          <cell r="J146">
            <v>7.28</v>
          </cell>
          <cell r="K146">
            <v>0</v>
          </cell>
          <cell r="L146" t="str">
            <v>01-Oct-05</v>
          </cell>
          <cell r="M146" t="str">
            <v>01-Nov-65</v>
          </cell>
          <cell r="N146">
            <v>2</v>
          </cell>
          <cell r="O146" t="str">
            <v>0109</v>
          </cell>
          <cell r="P146" t="str">
            <v>0109</v>
          </cell>
          <cell r="Q146" t="str">
            <v>15.109</v>
          </cell>
          <cell r="R146" t="str">
            <v>15.109</v>
          </cell>
          <cell r="S146" t="str">
            <v>TG114</v>
          </cell>
          <cell r="T146">
            <v>2</v>
          </cell>
          <cell r="U146" t="str">
            <v>Tiến sĩ</v>
          </cell>
          <cell r="V146" t="str">
            <v>011679938</v>
          </cell>
        </row>
        <row r="147">
          <cell r="B147" t="str">
            <v>MOI60</v>
          </cell>
          <cell r="C147" t="str">
            <v/>
          </cell>
          <cell r="D147" t="str">
            <v>Nguyễn Thị</v>
          </cell>
          <cell r="E147" t="str">
            <v>Nhẫn</v>
          </cell>
          <cell r="F147">
            <v>1</v>
          </cell>
          <cell r="G147" t="str">
            <v>Sinh lý thực vật</v>
          </cell>
          <cell r="H147" t="str">
            <v>Khoa Nông học</v>
          </cell>
          <cell r="I147" t="str">
            <v/>
          </cell>
          <cell r="J147">
            <v>5.76</v>
          </cell>
          <cell r="K147">
            <v>0</v>
          </cell>
          <cell r="L147" t="str">
            <v>01-Nov-07</v>
          </cell>
          <cell r="M147" t="str">
            <v>01-Dec-78</v>
          </cell>
          <cell r="N147">
            <v>3</v>
          </cell>
          <cell r="O147" t="str">
            <v>0109</v>
          </cell>
          <cell r="P147" t="str">
            <v>0109</v>
          </cell>
          <cell r="Q147" t="str">
            <v>15.110</v>
          </cell>
          <cell r="R147" t="str">
            <v>15.110</v>
          </cell>
          <cell r="S147" t="str">
            <v>MOI60</v>
          </cell>
          <cell r="T147">
            <v>0</v>
          </cell>
          <cell r="U147" t="str">
            <v>Thạc sĩ</v>
          </cell>
          <cell r="V147" t="str">
            <v>010779973</v>
          </cell>
        </row>
        <row r="148">
          <cell r="B148" t="str">
            <v>SLY02</v>
          </cell>
          <cell r="C148" t="str">
            <v>3120215000710</v>
          </cell>
          <cell r="D148" t="str">
            <v>Vũ Quang</v>
          </cell>
          <cell r="E148" t="str">
            <v>Sáng</v>
          </cell>
          <cell r="F148">
            <v>1</v>
          </cell>
          <cell r="G148" t="str">
            <v>Sinh lý thực vật</v>
          </cell>
          <cell r="H148" t="str">
            <v>Khoa Nông học</v>
          </cell>
          <cell r="I148" t="str">
            <v>PGS.TS. Giảng viên cao cấp</v>
          </cell>
          <cell r="J148">
            <v>6.92</v>
          </cell>
          <cell r="K148">
            <v>0</v>
          </cell>
          <cell r="L148" t="str">
            <v>01-Dec-15</v>
          </cell>
          <cell r="M148" t="str">
            <v>30-Dec-16</v>
          </cell>
          <cell r="N148">
            <v>2</v>
          </cell>
          <cell r="O148" t="str">
            <v>0109</v>
          </cell>
          <cell r="P148" t="str">
            <v>0109</v>
          </cell>
          <cell r="Q148" t="str">
            <v>15.109</v>
          </cell>
          <cell r="R148" t="str">
            <v>V.07.01.01</v>
          </cell>
          <cell r="S148" t="str">
            <v>TG438</v>
          </cell>
          <cell r="T148">
            <v>1</v>
          </cell>
          <cell r="U148" t="str">
            <v>Tiến sĩ</v>
          </cell>
          <cell r="V148" t="str">
            <v>010812020</v>
          </cell>
        </row>
        <row r="149">
          <cell r="B149" t="str">
            <v>MOI61</v>
          </cell>
          <cell r="C149" t="str">
            <v/>
          </cell>
          <cell r="D149" t="str">
            <v>Mai Thị</v>
          </cell>
          <cell r="E149" t="str">
            <v>Tân</v>
          </cell>
          <cell r="F149">
            <v>1</v>
          </cell>
          <cell r="G149" t="str">
            <v>Sinh lý thực vật</v>
          </cell>
          <cell r="H149" t="str">
            <v>Khoa Nông học</v>
          </cell>
          <cell r="I149" t="str">
            <v/>
          </cell>
          <cell r="J149">
            <v>5.42</v>
          </cell>
          <cell r="K149">
            <v>0</v>
          </cell>
          <cell r="L149" t="str">
            <v>01-Nov-05</v>
          </cell>
          <cell r="M149" t="str">
            <v>25-Feb-78</v>
          </cell>
          <cell r="N149">
            <v>3</v>
          </cell>
          <cell r="O149" t="str">
            <v>0109</v>
          </cell>
          <cell r="P149" t="str">
            <v>0109</v>
          </cell>
          <cell r="Q149" t="str">
            <v>15.110</v>
          </cell>
          <cell r="R149" t="str">
            <v>15.110</v>
          </cell>
          <cell r="S149" t="str">
            <v>MOI61</v>
          </cell>
          <cell r="T149">
            <v>0</v>
          </cell>
          <cell r="U149" t="str">
            <v>Thạc sĩ</v>
          </cell>
          <cell r="V149" t="str">
            <v>010779971</v>
          </cell>
        </row>
        <row r="150">
          <cell r="B150" t="str">
            <v>SLY03</v>
          </cell>
          <cell r="C150" t="str">
            <v>3120215000727</v>
          </cell>
          <cell r="D150" t="str">
            <v>Nguyễn Thị Kim</v>
          </cell>
          <cell r="E150" t="str">
            <v>Thanh</v>
          </cell>
          <cell r="F150">
            <v>1</v>
          </cell>
          <cell r="G150" t="str">
            <v>Sinh lý thực vật</v>
          </cell>
          <cell r="H150" t="str">
            <v>Khoa Nông học</v>
          </cell>
          <cell r="I150" t="str">
            <v/>
          </cell>
          <cell r="J150">
            <v>5.76</v>
          </cell>
          <cell r="K150">
            <v>0</v>
          </cell>
          <cell r="L150" t="str">
            <v>01-Dec-10</v>
          </cell>
          <cell r="M150" t="str">
            <v>01-Feb-81</v>
          </cell>
          <cell r="N150">
            <v>2</v>
          </cell>
          <cell r="O150" t="str">
            <v>0109</v>
          </cell>
          <cell r="P150" t="str">
            <v>0109</v>
          </cell>
          <cell r="Q150" t="str">
            <v>15.110</v>
          </cell>
          <cell r="R150" t="str">
            <v>15.110</v>
          </cell>
          <cell r="S150" t="str">
            <v>TG089</v>
          </cell>
          <cell r="T150">
            <v>0</v>
          </cell>
          <cell r="U150" t="str">
            <v>Tiến sĩ</v>
          </cell>
          <cell r="V150" t="str">
            <v>010212244</v>
          </cell>
        </row>
        <row r="151">
          <cell r="B151" t="str">
            <v>SLY04</v>
          </cell>
          <cell r="C151" t="str">
            <v>3120215000733</v>
          </cell>
          <cell r="D151" t="str">
            <v>Trần Anh</v>
          </cell>
          <cell r="E151" t="str">
            <v>Tuấn</v>
          </cell>
          <cell r="F151">
            <v>1</v>
          </cell>
          <cell r="G151" t="str">
            <v>Sinh lý thực vật</v>
          </cell>
          <cell r="H151" t="str">
            <v>Khoa Nông học</v>
          </cell>
          <cell r="I151" t="str">
            <v>Tiến sĩ, Giảng viên chính, Trưởng BM</v>
          </cell>
          <cell r="J151">
            <v>5.08</v>
          </cell>
          <cell r="K151">
            <v>0</v>
          </cell>
          <cell r="L151" t="str">
            <v>01-Mar-23</v>
          </cell>
          <cell r="M151" t="str">
            <v>01-Dec-20</v>
          </cell>
          <cell r="N151">
            <v>2</v>
          </cell>
          <cell r="O151" t="str">
            <v>0109</v>
          </cell>
          <cell r="P151" t="str">
            <v>0109</v>
          </cell>
          <cell r="Q151" t="str">
            <v>15.110</v>
          </cell>
          <cell r="R151" t="str">
            <v>V.07.01.02</v>
          </cell>
          <cell r="S151" t="str">
            <v>SLY04</v>
          </cell>
          <cell r="T151">
            <v>0</v>
          </cell>
          <cell r="U151" t="str">
            <v>Tiến sĩ</v>
          </cell>
          <cell r="V151" t="str">
            <v>030074010516</v>
          </cell>
        </row>
        <row r="152">
          <cell r="B152" t="str">
            <v>SLY06</v>
          </cell>
          <cell r="C152" t="str">
            <v>3120215000740</v>
          </cell>
          <cell r="D152" t="str">
            <v>Phạm Tuấn</v>
          </cell>
          <cell r="E152" t="str">
            <v>Anh</v>
          </cell>
          <cell r="F152">
            <v>1</v>
          </cell>
          <cell r="G152" t="str">
            <v>Sinh lý thực vật</v>
          </cell>
          <cell r="H152" t="str">
            <v>Khoa Nông học</v>
          </cell>
          <cell r="I152" t="str">
            <v>Tiến sĩ, Giảng viên chính, Phó BM</v>
          </cell>
          <cell r="J152">
            <v>4.74</v>
          </cell>
          <cell r="K152">
            <v>0</v>
          </cell>
          <cell r="L152" t="str">
            <v>01-Oct-22</v>
          </cell>
          <cell r="M152" t="str">
            <v>01-Oct-06</v>
          </cell>
          <cell r="N152">
            <v>2</v>
          </cell>
          <cell r="O152" t="str">
            <v>0109</v>
          </cell>
          <cell r="P152" t="str">
            <v>0109</v>
          </cell>
          <cell r="Q152" t="str">
            <v>15.110</v>
          </cell>
          <cell r="R152" t="str">
            <v>V.07.01.02</v>
          </cell>
          <cell r="S152" t="str">
            <v>SLY06</v>
          </cell>
          <cell r="T152">
            <v>0</v>
          </cell>
          <cell r="U152" t="str">
            <v>Tiến sĩ</v>
          </cell>
          <cell r="V152" t="str">
            <v>027080000852</v>
          </cell>
        </row>
        <row r="153">
          <cell r="B153" t="str">
            <v>SLY07</v>
          </cell>
          <cell r="C153" t="str">
            <v>3120215000756</v>
          </cell>
          <cell r="D153" t="str">
            <v>Dương Huyền</v>
          </cell>
          <cell r="E153" t="str">
            <v>Trang</v>
          </cell>
          <cell r="F153">
            <v>1</v>
          </cell>
          <cell r="G153" t="str">
            <v>Sinh lý thực vật</v>
          </cell>
          <cell r="H153" t="str">
            <v>Khoa Nông học</v>
          </cell>
          <cell r="I153" t="str">
            <v>Tiến sĩ, Giảng viên</v>
          </cell>
          <cell r="J153">
            <v>3.66</v>
          </cell>
          <cell r="K153">
            <v>0</v>
          </cell>
          <cell r="L153" t="str">
            <v>01-Mar-23</v>
          </cell>
          <cell r="M153" t="str">
            <v>01-Dec-08</v>
          </cell>
          <cell r="N153">
            <v>2</v>
          </cell>
          <cell r="O153" t="str">
            <v>0109</v>
          </cell>
          <cell r="P153" t="str">
            <v>0109</v>
          </cell>
          <cell r="Q153" t="str">
            <v>15.111</v>
          </cell>
          <cell r="R153" t="str">
            <v>V.07.01.03</v>
          </cell>
          <cell r="S153" t="str">
            <v>SLY07</v>
          </cell>
          <cell r="T153">
            <v>0</v>
          </cell>
          <cell r="U153" t="str">
            <v>Tiến sĩ</v>
          </cell>
          <cell r="V153" t="str">
            <v>001183011334</v>
          </cell>
        </row>
        <row r="154">
          <cell r="B154" t="str">
            <v>SLY08</v>
          </cell>
          <cell r="C154" t="str">
            <v>3120215016546</v>
          </cell>
          <cell r="D154" t="str">
            <v>Nguyễn Thị Phương</v>
          </cell>
          <cell r="E154" t="str">
            <v>Dung</v>
          </cell>
          <cell r="F154">
            <v>1</v>
          </cell>
          <cell r="G154" t="str">
            <v>Sinh lý thực vật</v>
          </cell>
          <cell r="H154" t="str">
            <v>Khoa Nông học</v>
          </cell>
          <cell r="I154" t="str">
            <v>Tiến sĩ, Giảng viên</v>
          </cell>
          <cell r="J154">
            <v>3.99</v>
          </cell>
          <cell r="K154">
            <v>0</v>
          </cell>
          <cell r="L154" t="str">
            <v>01-Jun-24</v>
          </cell>
          <cell r="M154" t="str">
            <v>01-Jun-10</v>
          </cell>
          <cell r="N154">
            <v>2</v>
          </cell>
          <cell r="O154" t="str">
            <v>0109</v>
          </cell>
          <cell r="P154" t="str">
            <v>0109</v>
          </cell>
          <cell r="Q154" t="str">
            <v>15.111</v>
          </cell>
          <cell r="R154" t="str">
            <v>V.07.01.03</v>
          </cell>
          <cell r="S154" t="str">
            <v>SLY08</v>
          </cell>
          <cell r="T154">
            <v>0</v>
          </cell>
          <cell r="U154" t="str">
            <v>Tiến sĩ</v>
          </cell>
          <cell r="V154" t="str">
            <v>001183016217</v>
          </cell>
        </row>
        <row r="155">
          <cell r="B155" t="str">
            <v>SLY01</v>
          </cell>
          <cell r="C155" t="str">
            <v>3120215030950</v>
          </cell>
          <cell r="D155" t="str">
            <v>Nguyễn Văn</v>
          </cell>
          <cell r="E155" t="str">
            <v>Phú</v>
          </cell>
          <cell r="F155">
            <v>1</v>
          </cell>
          <cell r="G155" t="str">
            <v>Sinh lý thực vật</v>
          </cell>
          <cell r="H155" t="str">
            <v>Khoa Nông học</v>
          </cell>
          <cell r="I155" t="str">
            <v>Tiến sĩ, Giảng viên chính</v>
          </cell>
          <cell r="J155">
            <v>6.78</v>
          </cell>
          <cell r="K155">
            <v>0</v>
          </cell>
          <cell r="L155" t="str">
            <v>01-Oct-22</v>
          </cell>
          <cell r="M155" t="str">
            <v>01-Oct-04</v>
          </cell>
          <cell r="N155">
            <v>2</v>
          </cell>
          <cell r="O155" t="str">
            <v>0109</v>
          </cell>
          <cell r="P155" t="str">
            <v>0109</v>
          </cell>
          <cell r="Q155" t="str">
            <v>15.110</v>
          </cell>
          <cell r="R155" t="str">
            <v>V.07.01.02</v>
          </cell>
          <cell r="S155" t="str">
            <v>SLY01</v>
          </cell>
          <cell r="T155">
            <v>0</v>
          </cell>
          <cell r="U155" t="str">
            <v>Tiến sĩ</v>
          </cell>
          <cell r="V155" t="str">
            <v>033062003641</v>
          </cell>
        </row>
        <row r="156">
          <cell r="B156" t="str">
            <v>SLY09</v>
          </cell>
          <cell r="C156" t="str">
            <v>3120215038998</v>
          </cell>
          <cell r="D156" t="str">
            <v>Vũ Tiến</v>
          </cell>
          <cell r="E156" t="str">
            <v>Bình</v>
          </cell>
          <cell r="F156">
            <v>1</v>
          </cell>
          <cell r="G156" t="str">
            <v>Sinh lý thực vật</v>
          </cell>
          <cell r="H156" t="str">
            <v>Khoa Nông học</v>
          </cell>
          <cell r="I156" t="str">
            <v>Thạc sĩ, Giảng viên</v>
          </cell>
          <cell r="J156">
            <v>3.66</v>
          </cell>
          <cell r="K156">
            <v>0</v>
          </cell>
          <cell r="L156" t="str">
            <v>01-Apr-25</v>
          </cell>
          <cell r="M156" t="str">
            <v>01-Apr-13</v>
          </cell>
          <cell r="N156">
            <v>3</v>
          </cell>
          <cell r="O156" t="str">
            <v>0109</v>
          </cell>
          <cell r="P156" t="str">
            <v>0109</v>
          </cell>
          <cell r="Q156" t="str">
            <v>15.111</v>
          </cell>
          <cell r="R156" t="str">
            <v>V.07.01.03</v>
          </cell>
          <cell r="S156" t="str">
            <v>SLY09</v>
          </cell>
          <cell r="T156">
            <v>0</v>
          </cell>
          <cell r="U156" t="str">
            <v>Thạc sĩ</v>
          </cell>
          <cell r="V156" t="str">
            <v>001088038703</v>
          </cell>
        </row>
        <row r="157">
          <cell r="B157" t="str">
            <v>SLY05</v>
          </cell>
          <cell r="C157" t="str">
            <v>3120215006440</v>
          </cell>
          <cell r="D157" t="str">
            <v>Vũ Ngọc</v>
          </cell>
          <cell r="E157" t="str">
            <v>Lan</v>
          </cell>
          <cell r="F157">
            <v>1</v>
          </cell>
          <cell r="G157" t="str">
            <v>Sinh lý thực vật</v>
          </cell>
          <cell r="H157" t="str">
            <v>Bệnh viện Cây trồng</v>
          </cell>
          <cell r="I157" t="str">
            <v>Tiến sĩ, Giảng viên chính, Phó GĐ Bệnh viện Cây trồng</v>
          </cell>
          <cell r="J157">
            <v>4.4000000000000004</v>
          </cell>
          <cell r="K157">
            <v>0</v>
          </cell>
          <cell r="L157" t="str">
            <v>15-Jun-23</v>
          </cell>
          <cell r="M157" t="str">
            <v>01-Nov-18</v>
          </cell>
          <cell r="N157">
            <v>2</v>
          </cell>
          <cell r="O157" t="str">
            <v>4800</v>
          </cell>
          <cell r="P157" t="str">
            <v>0109</v>
          </cell>
          <cell r="Q157" t="str">
            <v>15.110</v>
          </cell>
          <cell r="R157" t="str">
            <v>V.07.01.02</v>
          </cell>
          <cell r="S157" t="str">
            <v>SLY05</v>
          </cell>
          <cell r="T157">
            <v>0</v>
          </cell>
          <cell r="U157" t="str">
            <v>Tiến sĩ</v>
          </cell>
          <cell r="V157" t="str">
            <v>001172042025</v>
          </cell>
        </row>
        <row r="158">
          <cell r="B158" t="str">
            <v/>
          </cell>
          <cell r="C158" t="str">
            <v>3120215000887</v>
          </cell>
          <cell r="D158" t="str">
            <v>Vũ Thị</v>
          </cell>
          <cell r="E158" t="str">
            <v>Phan</v>
          </cell>
          <cell r="F158">
            <v>1</v>
          </cell>
          <cell r="G158" t="str">
            <v>Thực vật</v>
          </cell>
          <cell r="H158" t="str">
            <v>Khoa Nông học</v>
          </cell>
          <cell r="I158" t="str">
            <v/>
          </cell>
          <cell r="J158">
            <v>3.63</v>
          </cell>
          <cell r="K158">
            <v>0.15</v>
          </cell>
          <cell r="L158" t="str">
            <v>01-Dec-11</v>
          </cell>
          <cell r="M158" t="str">
            <v>01-Jan-79</v>
          </cell>
          <cell r="N158">
            <v>7</v>
          </cell>
          <cell r="O158" t="str">
            <v>0111</v>
          </cell>
          <cell r="P158" t="str">
            <v>0111</v>
          </cell>
          <cell r="Q158" t="str">
            <v>01.007</v>
          </cell>
          <cell r="R158" t="str">
            <v>01.007</v>
          </cell>
          <cell r="S158" t="str">
            <v/>
          </cell>
          <cell r="T158">
            <v>0</v>
          </cell>
          <cell r="U158" t="str">
            <v>CN-SơCấp</v>
          </cell>
          <cell r="V158" t="str">
            <v/>
          </cell>
        </row>
        <row r="159">
          <cell r="B159" t="str">
            <v/>
          </cell>
          <cell r="C159" t="str">
            <v>3120215041169</v>
          </cell>
          <cell r="D159" t="str">
            <v>Nguyễn Thị</v>
          </cell>
          <cell r="E159" t="str">
            <v>Thúy</v>
          </cell>
          <cell r="F159">
            <v>1</v>
          </cell>
          <cell r="G159" t="str">
            <v>Thực vật</v>
          </cell>
          <cell r="H159" t="str">
            <v>Khoa Nông học</v>
          </cell>
          <cell r="I159" t="str">
            <v>Nhân viên phục vụ</v>
          </cell>
          <cell r="J159">
            <v>1.54</v>
          </cell>
          <cell r="K159">
            <v>0</v>
          </cell>
          <cell r="L159" t="str">
            <v>01-Jan-24</v>
          </cell>
          <cell r="M159" t="str">
            <v>01-Dec-13</v>
          </cell>
          <cell r="N159">
            <v>8</v>
          </cell>
          <cell r="O159" t="str">
            <v>0111</v>
          </cell>
          <cell r="P159" t="str">
            <v>0111</v>
          </cell>
          <cell r="Q159" t="str">
            <v>01.009</v>
          </cell>
          <cell r="R159" t="str">
            <v>01.009</v>
          </cell>
          <cell r="S159" t="str">
            <v/>
          </cell>
          <cell r="T159">
            <v>0</v>
          </cell>
          <cell r="U159" t="str">
            <v>KhôngBCấp</v>
          </cell>
          <cell r="V159" t="str">
            <v>035191000564</v>
          </cell>
        </row>
        <row r="160">
          <cell r="B160" t="str">
            <v/>
          </cell>
          <cell r="C160" t="str">
            <v>3120215002608</v>
          </cell>
          <cell r="D160" t="str">
            <v>Hoàng Thị</v>
          </cell>
          <cell r="E160" t="str">
            <v>Hiên</v>
          </cell>
          <cell r="F160">
            <v>1</v>
          </cell>
          <cell r="G160" t="str">
            <v>Thực vật</v>
          </cell>
          <cell r="H160" t="str">
            <v>Khoa Nông học</v>
          </cell>
          <cell r="I160" t="str">
            <v>Kỹ sư</v>
          </cell>
          <cell r="J160">
            <v>4.6500000000000004</v>
          </cell>
          <cell r="K160">
            <v>0</v>
          </cell>
          <cell r="L160" t="str">
            <v>01-Jan-24</v>
          </cell>
          <cell r="M160" t="str">
            <v>01-Jan-03</v>
          </cell>
          <cell r="N160">
            <v>4</v>
          </cell>
          <cell r="O160" t="str">
            <v>0111</v>
          </cell>
          <cell r="P160" t="str">
            <v>0111</v>
          </cell>
          <cell r="Q160" t="str">
            <v>13.095</v>
          </cell>
          <cell r="R160" t="str">
            <v>V.05.02.07</v>
          </cell>
          <cell r="S160" t="str">
            <v/>
          </cell>
          <cell r="T160">
            <v>0</v>
          </cell>
          <cell r="U160" t="str">
            <v>Đại học</v>
          </cell>
          <cell r="V160" t="str">
            <v>001169025410</v>
          </cell>
        </row>
        <row r="161">
          <cell r="B161" t="str">
            <v>TVA07</v>
          </cell>
          <cell r="C161" t="str">
            <v>3120215000893</v>
          </cell>
          <cell r="D161" t="str">
            <v>Nguyễn Hữu</v>
          </cell>
          <cell r="E161" t="str">
            <v>Cường</v>
          </cell>
          <cell r="F161">
            <v>1</v>
          </cell>
          <cell r="G161" t="str">
            <v>Thực vật</v>
          </cell>
          <cell r="H161" t="str">
            <v>Khoa Nông học</v>
          </cell>
          <cell r="I161" t="str">
            <v>Thạc sĩ, Giảng viên</v>
          </cell>
          <cell r="J161">
            <v>4.6500000000000004</v>
          </cell>
          <cell r="K161">
            <v>0</v>
          </cell>
          <cell r="L161" t="str">
            <v>01-May-23</v>
          </cell>
          <cell r="M161" t="str">
            <v>01-May-02</v>
          </cell>
          <cell r="N161">
            <v>3</v>
          </cell>
          <cell r="O161" t="str">
            <v>0111</v>
          </cell>
          <cell r="P161" t="str">
            <v>0111</v>
          </cell>
          <cell r="Q161" t="str">
            <v>15.111</v>
          </cell>
          <cell r="R161" t="str">
            <v>V.07.01.03</v>
          </cell>
          <cell r="S161" t="str">
            <v>TVA07</v>
          </cell>
          <cell r="T161">
            <v>0</v>
          </cell>
          <cell r="U161" t="str">
            <v>Thạc sĩ</v>
          </cell>
          <cell r="V161" t="str">
            <v>001076021676</v>
          </cell>
        </row>
        <row r="162">
          <cell r="B162" t="str">
            <v>TVA04</v>
          </cell>
          <cell r="C162" t="str">
            <v>3120215000864</v>
          </cell>
          <cell r="D162" t="str">
            <v>Nguyễn Hạnh</v>
          </cell>
          <cell r="E162" t="str">
            <v>Hoa</v>
          </cell>
          <cell r="F162">
            <v>1</v>
          </cell>
          <cell r="G162" t="str">
            <v>Thực vật</v>
          </cell>
          <cell r="H162" t="str">
            <v>Khoa Nông học</v>
          </cell>
          <cell r="I162" t="str">
            <v>Tiến sĩ, Giảng viên chính</v>
          </cell>
          <cell r="J162">
            <v>6.1</v>
          </cell>
          <cell r="K162">
            <v>0</v>
          </cell>
          <cell r="L162" t="str">
            <v>01-Jul-16</v>
          </cell>
          <cell r="M162" t="str">
            <v>01-Jul-03</v>
          </cell>
          <cell r="N162">
            <v>2</v>
          </cell>
          <cell r="O162" t="str">
            <v>0111</v>
          </cell>
          <cell r="P162" t="str">
            <v>0111</v>
          </cell>
          <cell r="Q162" t="str">
            <v>15.110</v>
          </cell>
          <cell r="R162" t="str">
            <v>V.07.01.02</v>
          </cell>
          <cell r="S162" t="str">
            <v>TG457</v>
          </cell>
          <cell r="T162">
            <v>0</v>
          </cell>
          <cell r="U162" t="str">
            <v>Tiến sĩ</v>
          </cell>
          <cell r="V162" t="str">
            <v>012088310</v>
          </cell>
        </row>
        <row r="163">
          <cell r="B163" t="str">
            <v/>
          </cell>
          <cell r="C163" t="str">
            <v/>
          </cell>
          <cell r="D163" t="str">
            <v>Phạm Thị</v>
          </cell>
          <cell r="E163" t="str">
            <v>Lụa</v>
          </cell>
          <cell r="F163">
            <v>1</v>
          </cell>
          <cell r="G163" t="str">
            <v>Thực vật</v>
          </cell>
          <cell r="H163" t="str">
            <v>Khoa Nông học</v>
          </cell>
          <cell r="I163" t="str">
            <v/>
          </cell>
          <cell r="J163">
            <v>4.32</v>
          </cell>
          <cell r="K163">
            <v>0</v>
          </cell>
          <cell r="L163" t="str">
            <v>01-Oct-01</v>
          </cell>
          <cell r="M163" t="str">
            <v>15-Jan-69</v>
          </cell>
          <cell r="N163">
            <v>4</v>
          </cell>
          <cell r="O163" t="str">
            <v>0111</v>
          </cell>
          <cell r="P163" t="str">
            <v>0111</v>
          </cell>
          <cell r="Q163" t="str">
            <v>13.095</v>
          </cell>
          <cell r="R163" t="str">
            <v>13.095</v>
          </cell>
          <cell r="S163" t="str">
            <v/>
          </cell>
          <cell r="T163">
            <v>0</v>
          </cell>
          <cell r="U163" t="str">
            <v>Đại học</v>
          </cell>
          <cell r="V163" t="str">
            <v/>
          </cell>
        </row>
        <row r="164">
          <cell r="B164" t="str">
            <v>TVA03</v>
          </cell>
          <cell r="C164" t="str">
            <v/>
          </cell>
          <cell r="D164" t="str">
            <v>Phạm Thị Như</v>
          </cell>
          <cell r="E164" t="str">
            <v>Nghĩa</v>
          </cell>
          <cell r="F164">
            <v>1</v>
          </cell>
          <cell r="G164" t="str">
            <v>Thực vật</v>
          </cell>
          <cell r="H164" t="str">
            <v>Khoa Nông học</v>
          </cell>
          <cell r="I164" t="str">
            <v/>
          </cell>
          <cell r="J164">
            <v>4.6500000000000004</v>
          </cell>
          <cell r="K164">
            <v>0</v>
          </cell>
          <cell r="L164" t="str">
            <v>01-Oct-07</v>
          </cell>
          <cell r="M164" t="str">
            <v>01-Dec-81</v>
          </cell>
          <cell r="N164">
            <v>3</v>
          </cell>
          <cell r="O164" t="str">
            <v>0111</v>
          </cell>
          <cell r="P164" t="str">
            <v>0111</v>
          </cell>
          <cell r="Q164" t="str">
            <v>15.111</v>
          </cell>
          <cell r="R164" t="str">
            <v>15.111</v>
          </cell>
          <cell r="S164" t="str">
            <v>TVA03</v>
          </cell>
          <cell r="T164">
            <v>0</v>
          </cell>
          <cell r="U164" t="str">
            <v>Thạc sĩ</v>
          </cell>
          <cell r="V164" t="str">
            <v>031131076</v>
          </cell>
        </row>
        <row r="165">
          <cell r="B165" t="str">
            <v>TVA02</v>
          </cell>
          <cell r="C165" t="str">
            <v/>
          </cell>
          <cell r="D165" t="str">
            <v>Nguyễn Thị Việt</v>
          </cell>
          <cell r="E165" t="str">
            <v>Nga</v>
          </cell>
          <cell r="F165">
            <v>1</v>
          </cell>
          <cell r="G165" t="str">
            <v>Thực vật</v>
          </cell>
          <cell r="H165" t="str">
            <v>Khoa Nông học</v>
          </cell>
          <cell r="I165" t="str">
            <v/>
          </cell>
          <cell r="J165">
            <v>5.42</v>
          </cell>
          <cell r="K165">
            <v>0</v>
          </cell>
          <cell r="L165" t="str">
            <v>01-Dec-07</v>
          </cell>
          <cell r="M165" t="str">
            <v>01-Dec-79</v>
          </cell>
          <cell r="N165">
            <v>2</v>
          </cell>
          <cell r="O165" t="str">
            <v>0111</v>
          </cell>
          <cell r="P165" t="str">
            <v>0111</v>
          </cell>
          <cell r="Q165" t="str">
            <v>15.110</v>
          </cell>
          <cell r="R165" t="str">
            <v>15.110</v>
          </cell>
          <cell r="S165" t="str">
            <v>TVA02</v>
          </cell>
          <cell r="T165">
            <v>0</v>
          </cell>
          <cell r="U165" t="str">
            <v>Tiến sĩ</v>
          </cell>
          <cell r="V165" t="str">
            <v>011027952</v>
          </cell>
        </row>
        <row r="166">
          <cell r="B166" t="str">
            <v>TVA06</v>
          </cell>
          <cell r="C166" t="str">
            <v>3120215000914</v>
          </cell>
          <cell r="D166" t="str">
            <v>Phạm Phú</v>
          </cell>
          <cell r="E166" t="str">
            <v>Long</v>
          </cell>
          <cell r="F166">
            <v>1</v>
          </cell>
          <cell r="G166" t="str">
            <v>Thực vật</v>
          </cell>
          <cell r="H166" t="str">
            <v>Viện Nghiên cứu và Phát triển Vi tảo, Nấm và Dược liệu</v>
          </cell>
          <cell r="I166" t="str">
            <v>Tiến sĩ, Giảng viên, Phó Giám đốc Viện, Bảo lưu PCCV</v>
          </cell>
          <cell r="J166">
            <v>4.6500000000000004</v>
          </cell>
          <cell r="K166">
            <v>0</v>
          </cell>
          <cell r="L166" t="str">
            <v>01-Apr-25</v>
          </cell>
          <cell r="M166" t="str">
            <v>01-Oct-03</v>
          </cell>
          <cell r="N166">
            <v>2</v>
          </cell>
          <cell r="O166" t="str">
            <v>4700</v>
          </cell>
          <cell r="P166" t="str">
            <v>0111</v>
          </cell>
          <cell r="Q166" t="str">
            <v>15.111</v>
          </cell>
          <cell r="R166" t="str">
            <v>V.07.01.03</v>
          </cell>
          <cell r="S166" t="str">
            <v>TVA06</v>
          </cell>
          <cell r="T166">
            <v>0</v>
          </cell>
          <cell r="U166" t="str">
            <v>Tiến sĩ</v>
          </cell>
          <cell r="V166" t="str">
            <v>034076020885</v>
          </cell>
        </row>
        <row r="167">
          <cell r="B167" t="str">
            <v>TVA09</v>
          </cell>
          <cell r="C167" t="str">
            <v>3120215029049</v>
          </cell>
          <cell r="D167" t="str">
            <v>Nguyễn Thị</v>
          </cell>
          <cell r="E167" t="str">
            <v>Hòa</v>
          </cell>
          <cell r="F167">
            <v>1</v>
          </cell>
          <cell r="G167" t="str">
            <v>Thực vật</v>
          </cell>
          <cell r="H167" t="str">
            <v>Khoa Nông học</v>
          </cell>
          <cell r="I167" t="str">
            <v>Tiến sĩ, Giảng viên</v>
          </cell>
          <cell r="J167">
            <v>3.66</v>
          </cell>
          <cell r="K167">
            <v>0</v>
          </cell>
          <cell r="L167" t="str">
            <v>01-Feb-21</v>
          </cell>
          <cell r="M167" t="str">
            <v>01-Aug-10</v>
          </cell>
          <cell r="N167">
            <v>2</v>
          </cell>
          <cell r="O167" t="str">
            <v>0111</v>
          </cell>
          <cell r="P167" t="str">
            <v>0111</v>
          </cell>
          <cell r="Q167" t="str">
            <v>15.111</v>
          </cell>
          <cell r="R167" t="str">
            <v>V.07.01.03</v>
          </cell>
          <cell r="S167" t="str">
            <v>TVA09</v>
          </cell>
          <cell r="T167">
            <v>0</v>
          </cell>
          <cell r="U167" t="str">
            <v>Tiến sĩ</v>
          </cell>
          <cell r="V167" t="str">
            <v>017184010922</v>
          </cell>
        </row>
        <row r="168">
          <cell r="B168" t="str">
            <v>TVA08</v>
          </cell>
          <cell r="C168" t="str">
            <v>3120215044745</v>
          </cell>
          <cell r="D168" t="str">
            <v>Phạm Thị Huyền</v>
          </cell>
          <cell r="E168" t="str">
            <v>Trang</v>
          </cell>
          <cell r="F168">
            <v>1</v>
          </cell>
          <cell r="G168" t="str">
            <v>Thực vật</v>
          </cell>
          <cell r="H168" t="str">
            <v>Khoa Nông học</v>
          </cell>
          <cell r="I168" t="str">
            <v>Thạc sĩ, Giảng viên</v>
          </cell>
          <cell r="J168">
            <v>3.66</v>
          </cell>
          <cell r="K168">
            <v>0</v>
          </cell>
          <cell r="L168" t="str">
            <v>01-Jan-23</v>
          </cell>
          <cell r="M168" t="str">
            <v>01-Jan-15</v>
          </cell>
          <cell r="N168">
            <v>3</v>
          </cell>
          <cell r="O168" t="str">
            <v>0111</v>
          </cell>
          <cell r="P168" t="str">
            <v>0111</v>
          </cell>
          <cell r="Q168" t="str">
            <v>15.111</v>
          </cell>
          <cell r="R168" t="str">
            <v>V.07.01.03</v>
          </cell>
          <cell r="S168" t="str">
            <v>TVA08</v>
          </cell>
          <cell r="T168">
            <v>0</v>
          </cell>
          <cell r="U168" t="str">
            <v>Thạc sĩ</v>
          </cell>
          <cell r="V168" t="str">
            <v>030188005725</v>
          </cell>
        </row>
        <row r="169">
          <cell r="B169" t="str">
            <v>TVA10</v>
          </cell>
          <cell r="C169" t="str">
            <v>3120215044722</v>
          </cell>
          <cell r="D169" t="str">
            <v>Phùng Thị Thu</v>
          </cell>
          <cell r="E169" t="str">
            <v>Hà</v>
          </cell>
          <cell r="F169">
            <v>1</v>
          </cell>
          <cell r="G169" t="str">
            <v>Thực vật</v>
          </cell>
          <cell r="H169" t="str">
            <v>Khoa Nông học</v>
          </cell>
          <cell r="I169" t="str">
            <v>PGS.TS. Giảng viên cao cấp, Trưởng BM</v>
          </cell>
          <cell r="J169">
            <v>4.4000000000000004</v>
          </cell>
          <cell r="K169">
            <v>0</v>
          </cell>
          <cell r="L169" t="str">
            <v>15-Jun-23</v>
          </cell>
          <cell r="M169" t="str">
            <v>01-Jul-15</v>
          </cell>
          <cell r="N169">
            <v>2</v>
          </cell>
          <cell r="O169" t="str">
            <v>0111</v>
          </cell>
          <cell r="P169" t="str">
            <v>0111</v>
          </cell>
          <cell r="Q169" t="str">
            <v>15.110</v>
          </cell>
          <cell r="R169" t="str">
            <v>V.07.01.02</v>
          </cell>
          <cell r="S169" t="str">
            <v>TVA10</v>
          </cell>
          <cell r="T169">
            <v>1</v>
          </cell>
          <cell r="U169" t="str">
            <v>Tiến sĩ</v>
          </cell>
          <cell r="V169" t="str">
            <v>001183007377</v>
          </cell>
        </row>
        <row r="170">
          <cell r="B170" t="str">
            <v>TVA05</v>
          </cell>
          <cell r="C170" t="str">
            <v>3120215056721</v>
          </cell>
          <cell r="D170" t="str">
            <v>Trần Bình</v>
          </cell>
          <cell r="E170" t="str">
            <v>Đà</v>
          </cell>
          <cell r="F170">
            <v>1</v>
          </cell>
          <cell r="G170" t="str">
            <v>Thực vật</v>
          </cell>
          <cell r="H170" t="str">
            <v>Khoa Nông học</v>
          </cell>
          <cell r="I170" t="str">
            <v>Tiến sĩ, Giảng viên</v>
          </cell>
          <cell r="J170">
            <v>4.9800000000000004</v>
          </cell>
          <cell r="K170">
            <v>0</v>
          </cell>
          <cell r="L170" t="str">
            <v>01-Jan-24</v>
          </cell>
          <cell r="M170" t="str">
            <v>01-Jan-00</v>
          </cell>
          <cell r="N170">
            <v>2</v>
          </cell>
          <cell r="O170" t="str">
            <v>0111</v>
          </cell>
          <cell r="P170" t="str">
            <v>0111</v>
          </cell>
          <cell r="Q170" t="str">
            <v>15.111</v>
          </cell>
          <cell r="R170" t="str">
            <v>V.07.01.03</v>
          </cell>
          <cell r="S170" t="str">
            <v>TVA05</v>
          </cell>
          <cell r="T170">
            <v>0</v>
          </cell>
          <cell r="U170" t="str">
            <v>Tiến sĩ</v>
          </cell>
          <cell r="V170" t="str">
            <v>033076008342</v>
          </cell>
        </row>
        <row r="171">
          <cell r="B171" t="str">
            <v/>
          </cell>
          <cell r="C171" t="str">
            <v>3120215000950</v>
          </cell>
          <cell r="D171" t="str">
            <v>Nguyễn Thị</v>
          </cell>
          <cell r="E171" t="str">
            <v>Thúy</v>
          </cell>
          <cell r="F171">
            <v>1</v>
          </cell>
          <cell r="G171" t="str">
            <v>Văn phòng Khoa Nông học</v>
          </cell>
          <cell r="H171" t="str">
            <v>Khoa Nông học</v>
          </cell>
          <cell r="I171" t="str">
            <v/>
          </cell>
          <cell r="J171">
            <v>3.63</v>
          </cell>
          <cell r="K171">
            <v>0.1</v>
          </cell>
          <cell r="L171" t="str">
            <v>01-Dec-09</v>
          </cell>
          <cell r="M171" t="str">
            <v>01-Jun-81</v>
          </cell>
          <cell r="N171">
            <v>7</v>
          </cell>
          <cell r="O171" t="str">
            <v>0112</v>
          </cell>
          <cell r="P171" t="str">
            <v>0112</v>
          </cell>
          <cell r="Q171" t="str">
            <v>01.007</v>
          </cell>
          <cell r="R171" t="str">
            <v>01.007</v>
          </cell>
          <cell r="S171" t="str">
            <v/>
          </cell>
          <cell r="T171">
            <v>0</v>
          </cell>
          <cell r="U171" t="str">
            <v>CN-SơCấp</v>
          </cell>
          <cell r="V171" t="str">
            <v>010713640</v>
          </cell>
        </row>
        <row r="172">
          <cell r="B172" t="str">
            <v/>
          </cell>
          <cell r="C172" t="str">
            <v/>
          </cell>
          <cell r="D172" t="str">
            <v>Lê Thị Bích</v>
          </cell>
          <cell r="E172" t="str">
            <v>Liên</v>
          </cell>
          <cell r="F172">
            <v>1</v>
          </cell>
          <cell r="G172" t="str">
            <v>Văn phòng Khoa Nông học</v>
          </cell>
          <cell r="H172" t="str">
            <v>Khoa Nông học</v>
          </cell>
          <cell r="I172" t="str">
            <v/>
          </cell>
          <cell r="J172">
            <v>3.63</v>
          </cell>
          <cell r="K172">
            <v>0.11</v>
          </cell>
          <cell r="L172" t="str">
            <v>01-Dec-08</v>
          </cell>
          <cell r="M172" t="str">
            <v>01-Dec-77</v>
          </cell>
          <cell r="N172">
            <v>7</v>
          </cell>
          <cell r="O172" t="str">
            <v>0112</v>
          </cell>
          <cell r="P172" t="str">
            <v>0112</v>
          </cell>
          <cell r="Q172" t="str">
            <v>01.007</v>
          </cell>
          <cell r="R172" t="str">
            <v>01.007</v>
          </cell>
          <cell r="S172" t="str">
            <v/>
          </cell>
          <cell r="T172">
            <v>0</v>
          </cell>
          <cell r="U172" t="str">
            <v>CN-SơCấp</v>
          </cell>
          <cell r="V172" t="str">
            <v/>
          </cell>
        </row>
        <row r="173">
          <cell r="B173" t="str">
            <v/>
          </cell>
          <cell r="C173" t="str">
            <v>3120215010419</v>
          </cell>
          <cell r="D173" t="str">
            <v>Đào Văn</v>
          </cell>
          <cell r="E173" t="str">
            <v>Dũng</v>
          </cell>
          <cell r="F173">
            <v>1</v>
          </cell>
          <cell r="G173" t="str">
            <v>Văn phòng Khoa Nông học</v>
          </cell>
          <cell r="H173" t="str">
            <v>Khoa Nông học</v>
          </cell>
          <cell r="I173" t="str">
            <v>Nhân viên kỹ thuật</v>
          </cell>
          <cell r="J173">
            <v>3.63</v>
          </cell>
          <cell r="K173">
            <v>0.19</v>
          </cell>
          <cell r="L173" t="str">
            <v>01-Dec-20</v>
          </cell>
          <cell r="M173" t="str">
            <v>01-Dec-86</v>
          </cell>
          <cell r="N173">
            <v>7</v>
          </cell>
          <cell r="O173" t="str">
            <v>0112</v>
          </cell>
          <cell r="P173" t="str">
            <v>0112</v>
          </cell>
          <cell r="Q173" t="str">
            <v>01.007</v>
          </cell>
          <cell r="R173" t="str">
            <v>01.007</v>
          </cell>
          <cell r="S173" t="str">
            <v/>
          </cell>
          <cell r="T173">
            <v>0</v>
          </cell>
          <cell r="U173" t="str">
            <v>CN-SơCấp</v>
          </cell>
          <cell r="V173" t="str">
            <v>012402568</v>
          </cell>
        </row>
        <row r="174">
          <cell r="B174" t="str">
            <v/>
          </cell>
          <cell r="C174" t="str">
            <v>3120215001010</v>
          </cell>
          <cell r="D174" t="str">
            <v>Lê Đức</v>
          </cell>
          <cell r="E174" t="str">
            <v>Hùng</v>
          </cell>
          <cell r="F174">
            <v>1</v>
          </cell>
          <cell r="G174" t="str">
            <v>Văn phòng Khoa Nông học</v>
          </cell>
          <cell r="H174" t="str">
            <v>Khoa Nông học</v>
          </cell>
          <cell r="I174" t="str">
            <v>Nhân viên kỹ thuật</v>
          </cell>
          <cell r="J174">
            <v>3.63</v>
          </cell>
          <cell r="K174">
            <v>0.16</v>
          </cell>
          <cell r="L174" t="str">
            <v>01-Dec-18</v>
          </cell>
          <cell r="M174" t="str">
            <v>01-Feb-85</v>
          </cell>
          <cell r="N174">
            <v>7</v>
          </cell>
          <cell r="O174" t="str">
            <v>0112</v>
          </cell>
          <cell r="P174" t="str">
            <v>0112</v>
          </cell>
          <cell r="Q174" t="str">
            <v>01.007</v>
          </cell>
          <cell r="R174" t="str">
            <v>01.007</v>
          </cell>
          <cell r="S174" t="str">
            <v/>
          </cell>
          <cell r="T174">
            <v>0</v>
          </cell>
          <cell r="U174" t="str">
            <v>CN-SơCấp</v>
          </cell>
          <cell r="V174" t="str">
            <v>010809475</v>
          </cell>
        </row>
        <row r="175">
          <cell r="B175" t="str">
            <v/>
          </cell>
          <cell r="C175" t="str">
            <v>3120215000943</v>
          </cell>
          <cell r="D175" t="str">
            <v>Đinh Thị</v>
          </cell>
          <cell r="E175" t="str">
            <v>Vân</v>
          </cell>
          <cell r="F175">
            <v>1</v>
          </cell>
          <cell r="G175" t="str">
            <v>Văn phòng Khoa Nông học</v>
          </cell>
          <cell r="H175" t="str">
            <v>Khoa Nông học</v>
          </cell>
          <cell r="I175" t="str">
            <v/>
          </cell>
          <cell r="J175">
            <v>4.9800000000000004</v>
          </cell>
          <cell r="K175">
            <v>0</v>
          </cell>
          <cell r="L175" t="str">
            <v>01-Sep-10</v>
          </cell>
          <cell r="M175" t="str">
            <v>01-Jun-81</v>
          </cell>
          <cell r="N175">
            <v>4</v>
          </cell>
          <cell r="O175" t="str">
            <v>0112</v>
          </cell>
          <cell r="P175" t="str">
            <v>0112</v>
          </cell>
          <cell r="Q175" t="str">
            <v>01.003</v>
          </cell>
          <cell r="R175" t="str">
            <v>01.003</v>
          </cell>
          <cell r="S175" t="str">
            <v/>
          </cell>
          <cell r="T175">
            <v>0</v>
          </cell>
          <cell r="U175" t="str">
            <v>Đại học</v>
          </cell>
          <cell r="V175" t="str">
            <v>011157350</v>
          </cell>
        </row>
        <row r="176">
          <cell r="B176" t="str">
            <v/>
          </cell>
          <cell r="C176" t="str">
            <v/>
          </cell>
          <cell r="D176" t="str">
            <v>Mai Văn</v>
          </cell>
          <cell r="E176" t="str">
            <v>Tư</v>
          </cell>
          <cell r="F176">
            <v>1</v>
          </cell>
          <cell r="G176" t="str">
            <v>Văn phòng Khoa Nông học</v>
          </cell>
          <cell r="H176" t="str">
            <v>Khoa Nông học</v>
          </cell>
          <cell r="I176" t="str">
            <v/>
          </cell>
          <cell r="J176">
            <v>4.9800000000000004</v>
          </cell>
          <cell r="K176">
            <v>0</v>
          </cell>
          <cell r="L176" t="str">
            <v>01-Dec-07</v>
          </cell>
          <cell r="M176" t="str">
            <v>01-Feb-69</v>
          </cell>
          <cell r="N176">
            <v>4</v>
          </cell>
          <cell r="O176" t="str">
            <v>0112</v>
          </cell>
          <cell r="P176" t="str">
            <v>0112</v>
          </cell>
          <cell r="Q176" t="str">
            <v>01.003</v>
          </cell>
          <cell r="R176" t="str">
            <v>01.003</v>
          </cell>
          <cell r="S176" t="str">
            <v/>
          </cell>
          <cell r="T176">
            <v>0</v>
          </cell>
          <cell r="U176" t="str">
            <v>Đại học</v>
          </cell>
          <cell r="V176" t="str">
            <v>010997929</v>
          </cell>
        </row>
        <row r="177">
          <cell r="B177" t="str">
            <v/>
          </cell>
          <cell r="C177" t="str">
            <v>3120215001004</v>
          </cell>
          <cell r="D177" t="str">
            <v>Trần Thanh</v>
          </cell>
          <cell r="E177" t="str">
            <v>Hải</v>
          </cell>
          <cell r="F177">
            <v>1</v>
          </cell>
          <cell r="G177" t="str">
            <v>Văn phòng Khoa Nông học</v>
          </cell>
          <cell r="H177" t="str">
            <v>Khoa Nông học</v>
          </cell>
          <cell r="I177" t="str">
            <v>Thạc sĩ, Chuyên viên</v>
          </cell>
          <cell r="J177">
            <v>3.99</v>
          </cell>
          <cell r="K177">
            <v>0</v>
          </cell>
          <cell r="L177" t="str">
            <v>01-Oct-23</v>
          </cell>
          <cell r="M177" t="str">
            <v>01-Mar-14</v>
          </cell>
          <cell r="N177">
            <v>3</v>
          </cell>
          <cell r="O177" t="str">
            <v>0112</v>
          </cell>
          <cell r="P177" t="str">
            <v>0112</v>
          </cell>
          <cell r="Q177" t="str">
            <v>01.003</v>
          </cell>
          <cell r="R177" t="str">
            <v>01.003</v>
          </cell>
          <cell r="S177" t="str">
            <v/>
          </cell>
          <cell r="T177">
            <v>0</v>
          </cell>
          <cell r="U177" t="str">
            <v>Thạc sĩ</v>
          </cell>
          <cell r="V177" t="str">
            <v>001083054457</v>
          </cell>
        </row>
        <row r="178">
          <cell r="B178" t="str">
            <v/>
          </cell>
          <cell r="C178" t="str">
            <v>3120215042779</v>
          </cell>
          <cell r="D178" t="str">
            <v>Nguyễn Thị</v>
          </cell>
          <cell r="E178" t="str">
            <v>Nhâm</v>
          </cell>
          <cell r="F178">
            <v>1</v>
          </cell>
          <cell r="G178" t="str">
            <v>Văn phòng Khoa Nông học</v>
          </cell>
          <cell r="H178" t="str">
            <v>Khoa Nông học</v>
          </cell>
          <cell r="I178" t="str">
            <v>Thạc sĩ, Chuyên viên</v>
          </cell>
          <cell r="J178">
            <v>3.33</v>
          </cell>
          <cell r="K178">
            <v>0</v>
          </cell>
          <cell r="L178" t="str">
            <v>01-Jan-23</v>
          </cell>
          <cell r="M178" t="str">
            <v>02-Jan-14</v>
          </cell>
          <cell r="N178">
            <v>3</v>
          </cell>
          <cell r="O178" t="str">
            <v>0112</v>
          </cell>
          <cell r="P178" t="str">
            <v>0112</v>
          </cell>
          <cell r="Q178" t="str">
            <v>01.003</v>
          </cell>
          <cell r="R178" t="str">
            <v>01.003</v>
          </cell>
          <cell r="S178" t="str">
            <v/>
          </cell>
          <cell r="T178">
            <v>0</v>
          </cell>
          <cell r="U178" t="str">
            <v>Thạc sĩ</v>
          </cell>
          <cell r="V178" t="str">
            <v>022185003589</v>
          </cell>
        </row>
        <row r="179">
          <cell r="B179" t="str">
            <v/>
          </cell>
          <cell r="C179" t="str">
            <v>3120215039506</v>
          </cell>
          <cell r="D179" t="str">
            <v>Trần Thị Vân</v>
          </cell>
          <cell r="E179" t="str">
            <v>Anh</v>
          </cell>
          <cell r="F179">
            <v>1</v>
          </cell>
          <cell r="G179" t="str">
            <v>Văn phòng Khoa Nông học</v>
          </cell>
          <cell r="H179" t="str">
            <v>Khoa Nông học</v>
          </cell>
          <cell r="I179" t="str">
            <v>Thạc sĩ, Chuyên viên</v>
          </cell>
          <cell r="J179">
            <v>3.66</v>
          </cell>
          <cell r="K179">
            <v>0</v>
          </cell>
          <cell r="L179" t="str">
            <v>01-Jan-24</v>
          </cell>
          <cell r="M179" t="str">
            <v>01-Jan-13</v>
          </cell>
          <cell r="N179">
            <v>3</v>
          </cell>
          <cell r="O179" t="str">
            <v>0112</v>
          </cell>
          <cell r="P179" t="str">
            <v>0112</v>
          </cell>
          <cell r="Q179" t="str">
            <v>01.003</v>
          </cell>
          <cell r="R179" t="str">
            <v>01.003</v>
          </cell>
          <cell r="S179" t="str">
            <v/>
          </cell>
          <cell r="T179">
            <v>0</v>
          </cell>
          <cell r="U179" t="str">
            <v>Thạc sĩ</v>
          </cell>
          <cell r="V179" t="str">
            <v>030184015914</v>
          </cell>
        </row>
        <row r="180">
          <cell r="B180" t="str">
            <v/>
          </cell>
          <cell r="C180" t="str">
            <v>3120205806510</v>
          </cell>
          <cell r="D180" t="str">
            <v>Ngô Thị Bích</v>
          </cell>
          <cell r="E180" t="str">
            <v>Hằng</v>
          </cell>
          <cell r="F180">
            <v>1</v>
          </cell>
          <cell r="G180" t="str">
            <v>Văn phòng Khoa Nông học</v>
          </cell>
          <cell r="H180" t="str">
            <v>Khoa Nông học</v>
          </cell>
          <cell r="I180" t="str">
            <v>Thạc sĩ, Chuyên viên</v>
          </cell>
          <cell r="J180">
            <v>3</v>
          </cell>
          <cell r="K180">
            <v>0</v>
          </cell>
          <cell r="L180" t="str">
            <v>01-Jan-24</v>
          </cell>
          <cell r="M180" t="str">
            <v>01-Jan-18</v>
          </cell>
          <cell r="N180">
            <v>3</v>
          </cell>
          <cell r="O180" t="str">
            <v>0112</v>
          </cell>
          <cell r="P180" t="str">
            <v>0112</v>
          </cell>
          <cell r="Q180" t="str">
            <v>01.003</v>
          </cell>
          <cell r="R180" t="str">
            <v>01.003</v>
          </cell>
          <cell r="S180" t="str">
            <v/>
          </cell>
          <cell r="T180">
            <v>0</v>
          </cell>
          <cell r="U180" t="str">
            <v>Thạc sĩ</v>
          </cell>
          <cell r="V180" t="str">
            <v>001190054255</v>
          </cell>
        </row>
        <row r="181">
          <cell r="B181" t="str">
            <v/>
          </cell>
          <cell r="C181" t="str">
            <v>3120205120260</v>
          </cell>
          <cell r="D181" t="str">
            <v>Hoàng Xuân</v>
          </cell>
          <cell r="E181" t="str">
            <v>Tính</v>
          </cell>
          <cell r="F181">
            <v>1</v>
          </cell>
          <cell r="G181" t="str">
            <v>Văn phòng Khoa Nông học</v>
          </cell>
          <cell r="H181" t="str">
            <v>Khoa Nông học</v>
          </cell>
          <cell r="I181" t="str">
            <v>Kỹ thuật viên</v>
          </cell>
          <cell r="J181">
            <v>2.2599999999999998</v>
          </cell>
          <cell r="K181">
            <v>0</v>
          </cell>
          <cell r="L181" t="str">
            <v>01-Mar-25</v>
          </cell>
          <cell r="M181" t="str">
            <v>01-Mar-21</v>
          </cell>
          <cell r="N181">
            <v>5</v>
          </cell>
          <cell r="O181" t="str">
            <v>0112</v>
          </cell>
          <cell r="P181" t="str">
            <v>0112</v>
          </cell>
          <cell r="Q181" t="str">
            <v>13.096</v>
          </cell>
          <cell r="R181" t="str">
            <v>V.05.02.08</v>
          </cell>
          <cell r="S181" t="str">
            <v/>
          </cell>
          <cell r="T181">
            <v>0</v>
          </cell>
          <cell r="U181" t="str">
            <v>Cao đẳng</v>
          </cell>
          <cell r="V181" t="str">
            <v>033075004418</v>
          </cell>
        </row>
        <row r="182">
          <cell r="B182" t="str">
            <v/>
          </cell>
          <cell r="C182" t="str">
            <v>3120205409329</v>
          </cell>
          <cell r="D182" t="str">
            <v>Nguyễn Hoàng</v>
          </cell>
          <cell r="E182" t="str">
            <v>Phương</v>
          </cell>
          <cell r="F182">
            <v>1</v>
          </cell>
          <cell r="G182" t="str">
            <v>TT Nghiên cứu và PT giống Rau chất lượng cao</v>
          </cell>
          <cell r="H182" t="str">
            <v>Khoa Nông học</v>
          </cell>
          <cell r="I182" t="str">
            <v>Kỹ thuật viên</v>
          </cell>
          <cell r="J182">
            <v>3.06</v>
          </cell>
          <cell r="K182">
            <v>0</v>
          </cell>
          <cell r="L182" t="str">
            <v>01-Jan-24</v>
          </cell>
          <cell r="M182" t="str">
            <v>01-Jan-10</v>
          </cell>
          <cell r="N182">
            <v>5</v>
          </cell>
          <cell r="O182" t="str">
            <v>0114</v>
          </cell>
          <cell r="P182" t="str">
            <v>0114</v>
          </cell>
          <cell r="Q182" t="str">
            <v>13.096</v>
          </cell>
          <cell r="R182" t="str">
            <v>V.05.02.08</v>
          </cell>
          <cell r="S182" t="str">
            <v/>
          </cell>
          <cell r="T182">
            <v>0</v>
          </cell>
          <cell r="U182" t="str">
            <v>Cao đẳng</v>
          </cell>
          <cell r="V182" t="str">
            <v>001078137360</v>
          </cell>
        </row>
        <row r="183">
          <cell r="B183" t="str">
            <v/>
          </cell>
          <cell r="C183" t="str">
            <v/>
          </cell>
          <cell r="D183" t="str">
            <v>Phạm Thị</v>
          </cell>
          <cell r="E183" t="str">
            <v>Ân</v>
          </cell>
          <cell r="F183">
            <v>1</v>
          </cell>
          <cell r="G183" t="str">
            <v>TT Nghiên cứu và PT giống Rau chất lượng cao</v>
          </cell>
          <cell r="H183" t="str">
            <v>Khoa Nông học</v>
          </cell>
          <cell r="I183" t="str">
            <v>Thạc sĩ, Nghiên cứu viên</v>
          </cell>
          <cell r="J183">
            <v>3</v>
          </cell>
          <cell r="K183">
            <v>0</v>
          </cell>
          <cell r="L183" t="str">
            <v>01-Jan-09</v>
          </cell>
          <cell r="M183" t="str">
            <v>01-Oct-02</v>
          </cell>
          <cell r="N183">
            <v>3</v>
          </cell>
          <cell r="O183" t="str">
            <v>0114</v>
          </cell>
          <cell r="P183" t="str">
            <v>0114</v>
          </cell>
          <cell r="Q183" t="str">
            <v>13.092</v>
          </cell>
          <cell r="R183" t="str">
            <v>13.092</v>
          </cell>
          <cell r="S183" t="str">
            <v/>
          </cell>
          <cell r="T183">
            <v>0</v>
          </cell>
          <cell r="U183" t="str">
            <v>Thạc sĩ</v>
          </cell>
          <cell r="V183" t="str">
            <v>012699198</v>
          </cell>
        </row>
        <row r="184">
          <cell r="B184" t="str">
            <v/>
          </cell>
          <cell r="C184" t="str">
            <v/>
          </cell>
          <cell r="D184" t="str">
            <v>Phạm Minh</v>
          </cell>
          <cell r="E184" t="str">
            <v>Tân</v>
          </cell>
          <cell r="F184">
            <v>1</v>
          </cell>
          <cell r="G184" t="str">
            <v>TT Nghiên cứu và PT giống Rau chất lượng cao</v>
          </cell>
          <cell r="H184" t="str">
            <v>Khoa Nông học</v>
          </cell>
          <cell r="I184" t="str">
            <v/>
          </cell>
          <cell r="J184">
            <v>2.34</v>
          </cell>
          <cell r="K184">
            <v>0</v>
          </cell>
          <cell r="L184" t="str">
            <v>01-Aug-04</v>
          </cell>
          <cell r="M184" t="str">
            <v>01-Aug-04</v>
          </cell>
          <cell r="N184">
            <v>4</v>
          </cell>
          <cell r="O184" t="str">
            <v>0114</v>
          </cell>
          <cell r="P184" t="str">
            <v>0114</v>
          </cell>
          <cell r="Q184" t="str">
            <v>13.092</v>
          </cell>
          <cell r="R184" t="str">
            <v>13.092</v>
          </cell>
          <cell r="S184" t="str">
            <v/>
          </cell>
          <cell r="T184">
            <v>0</v>
          </cell>
          <cell r="U184" t="str">
            <v>Đại học</v>
          </cell>
          <cell r="V184" t="str">
            <v>162232504</v>
          </cell>
        </row>
        <row r="185">
          <cell r="B185" t="str">
            <v/>
          </cell>
          <cell r="C185" t="str">
            <v>3120205499271</v>
          </cell>
          <cell r="D185" t="str">
            <v>Nguyễn Thị</v>
          </cell>
          <cell r="E185" t="str">
            <v>Minh</v>
          </cell>
          <cell r="F185">
            <v>1</v>
          </cell>
          <cell r="G185" t="str">
            <v>TT Nghiên cứu và PT giống Rau chất lượng cao</v>
          </cell>
          <cell r="H185" t="str">
            <v>Khoa Nông học</v>
          </cell>
          <cell r="I185" t="str">
            <v>Nghiên cứu viên</v>
          </cell>
          <cell r="J185">
            <v>3.33</v>
          </cell>
          <cell r="K185">
            <v>0</v>
          </cell>
          <cell r="L185" t="str">
            <v>01-Feb-20</v>
          </cell>
          <cell r="M185" t="str">
            <v>01-Feb-11</v>
          </cell>
          <cell r="N185">
            <v>4</v>
          </cell>
          <cell r="O185" t="str">
            <v>0114</v>
          </cell>
          <cell r="P185" t="str">
            <v>0114</v>
          </cell>
          <cell r="Q185" t="str">
            <v>13.092</v>
          </cell>
          <cell r="R185" t="str">
            <v>13.092</v>
          </cell>
          <cell r="S185" t="str">
            <v/>
          </cell>
          <cell r="T185">
            <v>0</v>
          </cell>
          <cell r="U185" t="str">
            <v>Đại học</v>
          </cell>
          <cell r="V185" t="str">
            <v>001186005024</v>
          </cell>
        </row>
        <row r="186">
          <cell r="B186" t="str">
            <v/>
          </cell>
          <cell r="C186" t="str">
            <v>3120205840865</v>
          </cell>
          <cell r="D186" t="str">
            <v>Vũ Thị</v>
          </cell>
          <cell r="E186" t="str">
            <v>Hạnh</v>
          </cell>
          <cell r="F186">
            <v>1</v>
          </cell>
          <cell r="G186" t="str">
            <v>TT Nghiên cứu và PT giống Rau chất lượng cao</v>
          </cell>
          <cell r="H186" t="str">
            <v>Khoa Nông học</v>
          </cell>
          <cell r="I186" t="str">
            <v>Kỹ sư</v>
          </cell>
          <cell r="J186">
            <v>4.9800000000000004</v>
          </cell>
          <cell r="K186">
            <v>0</v>
          </cell>
          <cell r="L186" t="str">
            <v>01-Jan-22</v>
          </cell>
          <cell r="M186" t="str">
            <v>01-Jan-13</v>
          </cell>
          <cell r="N186">
            <v>4</v>
          </cell>
          <cell r="O186" t="str">
            <v>0114</v>
          </cell>
          <cell r="P186" t="str">
            <v>0114</v>
          </cell>
          <cell r="Q186" t="str">
            <v>13.095</v>
          </cell>
          <cell r="R186" t="str">
            <v>13.095</v>
          </cell>
          <cell r="S186" t="str">
            <v/>
          </cell>
          <cell r="T186">
            <v>0</v>
          </cell>
          <cell r="U186" t="str">
            <v>Đại học</v>
          </cell>
          <cell r="V186" t="str">
            <v>001167007378</v>
          </cell>
        </row>
        <row r="187">
          <cell r="B187" t="str">
            <v/>
          </cell>
          <cell r="C187" t="str">
            <v>3406205021660</v>
          </cell>
          <cell r="D187" t="str">
            <v>Nguyễn Tiến</v>
          </cell>
          <cell r="E187" t="str">
            <v>Long</v>
          </cell>
          <cell r="F187">
            <v>1</v>
          </cell>
          <cell r="G187" t="str">
            <v>TT Nghiên cứu và PT giống Rau chất lượng cao</v>
          </cell>
          <cell r="H187" t="str">
            <v>Khoa Nông học</v>
          </cell>
          <cell r="I187" t="str">
            <v>Thạc sĩ, Kỹ sư</v>
          </cell>
          <cell r="J187">
            <v>3</v>
          </cell>
          <cell r="K187">
            <v>0</v>
          </cell>
          <cell r="L187" t="str">
            <v>01-Dec-19</v>
          </cell>
          <cell r="M187" t="str">
            <v>01-Dec-13</v>
          </cell>
          <cell r="N187">
            <v>3</v>
          </cell>
          <cell r="O187" t="str">
            <v>0114</v>
          </cell>
          <cell r="P187" t="str">
            <v>0114</v>
          </cell>
          <cell r="Q187" t="str">
            <v>13.095</v>
          </cell>
          <cell r="R187" t="str">
            <v>13.095</v>
          </cell>
          <cell r="S187" t="str">
            <v/>
          </cell>
          <cell r="T187">
            <v>0</v>
          </cell>
          <cell r="U187" t="str">
            <v>Thạc sĩ</v>
          </cell>
          <cell r="V187" t="str">
            <v>151995598</v>
          </cell>
        </row>
        <row r="188">
          <cell r="B188" t="str">
            <v/>
          </cell>
          <cell r="C188" t="str">
            <v/>
          </cell>
          <cell r="D188" t="str">
            <v>Vũ Thị</v>
          </cell>
          <cell r="E188" t="str">
            <v>Quyên</v>
          </cell>
          <cell r="F188">
            <v>51</v>
          </cell>
          <cell r="G188" t="str">
            <v>Trung tâm Nông nghiệp hữu cơ</v>
          </cell>
          <cell r="H188" t="str">
            <v>Khoa Nông học</v>
          </cell>
          <cell r="I188" t="str">
            <v/>
          </cell>
          <cell r="J188">
            <v>2.34</v>
          </cell>
          <cell r="K188">
            <v>0</v>
          </cell>
          <cell r="L188" t="str">
            <v>01-Nov-11</v>
          </cell>
          <cell r="M188" t="str">
            <v>01-Nov-11</v>
          </cell>
          <cell r="N188">
            <v>4</v>
          </cell>
          <cell r="O188" t="str">
            <v>0116</v>
          </cell>
          <cell r="P188" t="str">
            <v>0116</v>
          </cell>
          <cell r="Q188" t="str">
            <v>13.095</v>
          </cell>
          <cell r="R188" t="str">
            <v>13.095</v>
          </cell>
          <cell r="S188" t="str">
            <v/>
          </cell>
          <cell r="T188">
            <v>0</v>
          </cell>
          <cell r="U188" t="str">
            <v>Đại học</v>
          </cell>
          <cell r="V188" t="str">
            <v>031533359</v>
          </cell>
        </row>
        <row r="189">
          <cell r="B189" t="str">
            <v/>
          </cell>
          <cell r="C189" t="str">
            <v/>
          </cell>
          <cell r="D189" t="str">
            <v>Hồ Minh</v>
          </cell>
          <cell r="E189" t="str">
            <v>Việt</v>
          </cell>
          <cell r="F189">
            <v>51</v>
          </cell>
          <cell r="G189" t="str">
            <v>Trung tâm Nông nghiệp hữu cơ</v>
          </cell>
          <cell r="H189" t="str">
            <v>Khoa Nông học</v>
          </cell>
          <cell r="I189" t="str">
            <v>Kỹ sư</v>
          </cell>
          <cell r="J189">
            <v>1.9890000000000001</v>
          </cell>
          <cell r="K189">
            <v>0</v>
          </cell>
          <cell r="L189" t="str">
            <v>01-Jul-12</v>
          </cell>
          <cell r="M189" t="str">
            <v>01-Jul-12</v>
          </cell>
          <cell r="N189">
            <v>4</v>
          </cell>
          <cell r="O189" t="str">
            <v>0116</v>
          </cell>
          <cell r="P189" t="str">
            <v>0116</v>
          </cell>
          <cell r="Q189" t="str">
            <v>13.095</v>
          </cell>
          <cell r="R189" t="str">
            <v>13.095</v>
          </cell>
          <cell r="S189" t="str">
            <v/>
          </cell>
          <cell r="T189">
            <v>0</v>
          </cell>
          <cell r="U189" t="str">
            <v>Đại học</v>
          </cell>
          <cell r="V189" t="str">
            <v>186263388</v>
          </cell>
        </row>
        <row r="190">
          <cell r="B190" t="str">
            <v/>
          </cell>
          <cell r="C190" t="str">
            <v/>
          </cell>
          <cell r="D190" t="str">
            <v>Vũ Thu</v>
          </cell>
          <cell r="E190" t="str">
            <v>Hiền</v>
          </cell>
          <cell r="F190">
            <v>51</v>
          </cell>
          <cell r="G190" t="str">
            <v>Trung tâm Nông nghiệp hữu cơ</v>
          </cell>
          <cell r="H190" t="str">
            <v>Khoa Nông học</v>
          </cell>
          <cell r="I190" t="str">
            <v>Thạc sĩ, Nghiên cứu viên</v>
          </cell>
          <cell r="J190">
            <v>3</v>
          </cell>
          <cell r="K190">
            <v>0</v>
          </cell>
          <cell r="L190" t="str">
            <v>01-Sep-15</v>
          </cell>
          <cell r="M190" t="str">
            <v>01-Sep-15</v>
          </cell>
          <cell r="N190">
            <v>3</v>
          </cell>
          <cell r="O190" t="str">
            <v>0116</v>
          </cell>
          <cell r="P190" t="str">
            <v>0116</v>
          </cell>
          <cell r="Q190" t="str">
            <v>13.092</v>
          </cell>
          <cell r="R190" t="str">
            <v>13.092</v>
          </cell>
          <cell r="S190" t="str">
            <v/>
          </cell>
          <cell r="T190">
            <v>0</v>
          </cell>
          <cell r="U190" t="str">
            <v>Thạc sĩ</v>
          </cell>
          <cell r="V190" t="str">
            <v>001181009584</v>
          </cell>
        </row>
        <row r="191">
          <cell r="B191" t="str">
            <v/>
          </cell>
          <cell r="C191" t="str">
            <v/>
          </cell>
          <cell r="D191" t="str">
            <v>Nguyễn Thị</v>
          </cell>
          <cell r="E191" t="str">
            <v>Nga</v>
          </cell>
          <cell r="F191">
            <v>51</v>
          </cell>
          <cell r="G191" t="str">
            <v>Trung tâm Nông nghiệp hữu cơ</v>
          </cell>
          <cell r="H191" t="str">
            <v>Khoa Nông học</v>
          </cell>
          <cell r="I191" t="str">
            <v>Nghiên cứu viên</v>
          </cell>
          <cell r="J191">
            <v>2.34</v>
          </cell>
          <cell r="K191">
            <v>0</v>
          </cell>
          <cell r="L191" t="str">
            <v>01-Nov-16</v>
          </cell>
          <cell r="M191" t="str">
            <v>01-Nov-16</v>
          </cell>
          <cell r="N191">
            <v>4</v>
          </cell>
          <cell r="O191" t="str">
            <v>0116</v>
          </cell>
          <cell r="P191" t="str">
            <v>0116</v>
          </cell>
          <cell r="Q191" t="str">
            <v>13.092</v>
          </cell>
          <cell r="R191" t="str">
            <v>13.092</v>
          </cell>
          <cell r="S191" t="str">
            <v/>
          </cell>
          <cell r="T191">
            <v>0</v>
          </cell>
          <cell r="U191" t="str">
            <v>Đại học</v>
          </cell>
          <cell r="V191" t="str">
            <v>173278375</v>
          </cell>
        </row>
        <row r="192">
          <cell r="B192" t="str">
            <v/>
          </cell>
          <cell r="C192" t="str">
            <v/>
          </cell>
          <cell r="D192" t="str">
            <v>Tạ Quang</v>
          </cell>
          <cell r="E192" t="str">
            <v>Kiệt</v>
          </cell>
          <cell r="F192">
            <v>51</v>
          </cell>
          <cell r="G192" t="str">
            <v>Trung tâm Nông nghiệp hữu cơ</v>
          </cell>
          <cell r="H192" t="str">
            <v>Khoa Nông học</v>
          </cell>
          <cell r="I192" t="str">
            <v>Kỹ sư</v>
          </cell>
          <cell r="J192">
            <v>2.34</v>
          </cell>
          <cell r="K192">
            <v>0</v>
          </cell>
          <cell r="L192" t="str">
            <v>03-Jan-17</v>
          </cell>
          <cell r="M192" t="str">
            <v>03-Jan-17</v>
          </cell>
          <cell r="N192">
            <v>4</v>
          </cell>
          <cell r="O192" t="str">
            <v>0116</v>
          </cell>
          <cell r="P192" t="str">
            <v>0116</v>
          </cell>
          <cell r="Q192" t="str">
            <v>13.095</v>
          </cell>
          <cell r="R192" t="str">
            <v>13.095</v>
          </cell>
          <cell r="S192" t="str">
            <v/>
          </cell>
          <cell r="T192">
            <v>0</v>
          </cell>
          <cell r="U192" t="str">
            <v>Đại học</v>
          </cell>
          <cell r="V192" t="str">
            <v>164533827</v>
          </cell>
        </row>
        <row r="193">
          <cell r="B193" t="str">
            <v/>
          </cell>
          <cell r="C193" t="str">
            <v/>
          </cell>
          <cell r="D193" t="str">
            <v>Phạm Thị</v>
          </cell>
          <cell r="E193" t="str">
            <v>The</v>
          </cell>
          <cell r="F193">
            <v>51</v>
          </cell>
          <cell r="G193" t="str">
            <v>Trung tâm Nông nghiệp hữu cơ</v>
          </cell>
          <cell r="H193" t="str">
            <v>Khoa Nông học</v>
          </cell>
          <cell r="I193" t="str">
            <v>Kỹ thuật viên</v>
          </cell>
          <cell r="J193">
            <v>1.86</v>
          </cell>
          <cell r="K193">
            <v>0</v>
          </cell>
          <cell r="L193" t="str">
            <v>03-Jan-17</v>
          </cell>
          <cell r="M193" t="str">
            <v>03-Jan-17</v>
          </cell>
          <cell r="N193">
            <v>5</v>
          </cell>
          <cell r="O193" t="str">
            <v>0116</v>
          </cell>
          <cell r="P193" t="str">
            <v>0116</v>
          </cell>
          <cell r="Q193" t="str">
            <v>13.096</v>
          </cell>
          <cell r="R193" t="str">
            <v>13.096</v>
          </cell>
          <cell r="S193" t="str">
            <v/>
          </cell>
          <cell r="T193">
            <v>0</v>
          </cell>
          <cell r="U193" t="str">
            <v>Cao đẳng</v>
          </cell>
          <cell r="V193" t="str">
            <v>125597253</v>
          </cell>
        </row>
        <row r="194">
          <cell r="B194" t="str">
            <v/>
          </cell>
          <cell r="C194" t="str">
            <v/>
          </cell>
          <cell r="D194" t="str">
            <v>Đỗ Thị Khánh</v>
          </cell>
          <cell r="E194" t="str">
            <v>Linh</v>
          </cell>
          <cell r="F194">
            <v>51</v>
          </cell>
          <cell r="G194" t="str">
            <v>Trung tâm Nông nghiệp hữu cơ</v>
          </cell>
          <cell r="H194" t="str">
            <v>Khoa Nông học</v>
          </cell>
          <cell r="I194" t="str">
            <v>Kỹ sư</v>
          </cell>
          <cell r="J194">
            <v>2.34</v>
          </cell>
          <cell r="K194">
            <v>0</v>
          </cell>
          <cell r="L194" t="str">
            <v>01-Mar-18</v>
          </cell>
          <cell r="M194" t="str">
            <v>01-Mar-18</v>
          </cell>
          <cell r="N194">
            <v>4</v>
          </cell>
          <cell r="O194" t="str">
            <v>0116</v>
          </cell>
          <cell r="P194" t="str">
            <v>0116</v>
          </cell>
          <cell r="Q194" t="str">
            <v>13.095</v>
          </cell>
          <cell r="R194" t="str">
            <v>13.095</v>
          </cell>
          <cell r="S194" t="str">
            <v/>
          </cell>
          <cell r="T194">
            <v>0</v>
          </cell>
          <cell r="U194" t="str">
            <v>Đại học</v>
          </cell>
          <cell r="V194" t="str">
            <v>164551489</v>
          </cell>
        </row>
        <row r="195">
          <cell r="B195" t="str">
            <v/>
          </cell>
          <cell r="C195" t="str">
            <v/>
          </cell>
          <cell r="D195" t="str">
            <v>Nguyễn Ngọc</v>
          </cell>
          <cell r="E195" t="str">
            <v>ánh</v>
          </cell>
          <cell r="F195">
            <v>51</v>
          </cell>
          <cell r="G195" t="str">
            <v>Trung tâm Nông nghiệp hữu cơ</v>
          </cell>
          <cell r="H195" t="str">
            <v>Khoa Nông học</v>
          </cell>
          <cell r="I195" t="str">
            <v>Kế toán viên</v>
          </cell>
          <cell r="J195">
            <v>2.34</v>
          </cell>
          <cell r="K195">
            <v>0</v>
          </cell>
          <cell r="L195" t="str">
            <v>01-Jan-20</v>
          </cell>
          <cell r="M195" t="str">
            <v>01-Jan-20</v>
          </cell>
          <cell r="N195">
            <v>4</v>
          </cell>
          <cell r="O195" t="str">
            <v>0116</v>
          </cell>
          <cell r="P195" t="str">
            <v>0116</v>
          </cell>
          <cell r="Q195" t="str">
            <v>06.031</v>
          </cell>
          <cell r="R195" t="str">
            <v>06.031</v>
          </cell>
          <cell r="S195" t="str">
            <v/>
          </cell>
          <cell r="T195">
            <v>0</v>
          </cell>
          <cell r="U195" t="str">
            <v>Đại học</v>
          </cell>
          <cell r="V195" t="str">
            <v>013265543</v>
          </cell>
        </row>
        <row r="196">
          <cell r="B196" t="str">
            <v/>
          </cell>
          <cell r="C196" t="str">
            <v/>
          </cell>
          <cell r="D196" t="str">
            <v>Nguyễn Thị</v>
          </cell>
          <cell r="E196" t="str">
            <v>Yên</v>
          </cell>
          <cell r="F196">
            <v>51</v>
          </cell>
          <cell r="G196" t="str">
            <v>Trung tâm Nông nghiệp hữu cơ</v>
          </cell>
          <cell r="H196" t="str">
            <v>Khoa Nông học</v>
          </cell>
          <cell r="I196" t="str">
            <v>Thạc sĩ, Nghiên cứu viên</v>
          </cell>
          <cell r="J196">
            <v>3.33</v>
          </cell>
          <cell r="K196">
            <v>0</v>
          </cell>
          <cell r="L196" t="str">
            <v>01-Jan-20</v>
          </cell>
          <cell r="M196" t="str">
            <v>01-Jan-20</v>
          </cell>
          <cell r="N196">
            <v>3</v>
          </cell>
          <cell r="O196" t="str">
            <v>0116</v>
          </cell>
          <cell r="P196" t="str">
            <v>0116</v>
          </cell>
          <cell r="Q196" t="str">
            <v>13.092</v>
          </cell>
          <cell r="R196" t="str">
            <v>13.092</v>
          </cell>
          <cell r="S196" t="str">
            <v/>
          </cell>
          <cell r="T196">
            <v>0</v>
          </cell>
          <cell r="U196" t="str">
            <v>Thạc sĩ</v>
          </cell>
          <cell r="V196" t="str">
            <v>001186048426</v>
          </cell>
        </row>
        <row r="197">
          <cell r="B197" t="str">
            <v/>
          </cell>
          <cell r="C197" t="str">
            <v/>
          </cell>
          <cell r="D197" t="str">
            <v>Đặng Lưu</v>
          </cell>
          <cell r="E197" t="str">
            <v>Hoa</v>
          </cell>
          <cell r="F197">
            <v>1</v>
          </cell>
          <cell r="G197" t="str">
            <v>Trung tâm Nghiên cứu bệnh cây nhiệt đới</v>
          </cell>
          <cell r="H197" t="str">
            <v>Khoa Nông học</v>
          </cell>
          <cell r="I197" t="str">
            <v/>
          </cell>
          <cell r="J197">
            <v>2.67</v>
          </cell>
          <cell r="K197">
            <v>0</v>
          </cell>
          <cell r="L197" t="str">
            <v>01-Jan-04</v>
          </cell>
          <cell r="M197" t="str">
            <v>01-Jul-99</v>
          </cell>
          <cell r="N197">
            <v>4</v>
          </cell>
          <cell r="O197" t="str">
            <v>0118</v>
          </cell>
          <cell r="P197" t="str">
            <v>0118</v>
          </cell>
          <cell r="Q197" t="str">
            <v>13.092</v>
          </cell>
          <cell r="R197" t="str">
            <v>13.092</v>
          </cell>
          <cell r="S197" t="str">
            <v/>
          </cell>
          <cell r="T197">
            <v>0</v>
          </cell>
          <cell r="U197" t="str">
            <v>Đại học</v>
          </cell>
          <cell r="V197" t="str">
            <v>011765196</v>
          </cell>
        </row>
        <row r="198">
          <cell r="B198" t="str">
            <v/>
          </cell>
          <cell r="C198" t="str">
            <v/>
          </cell>
          <cell r="D198" t="str">
            <v>Vũ Thế</v>
          </cell>
          <cell r="E198" t="str">
            <v>Anh</v>
          </cell>
          <cell r="F198">
            <v>1</v>
          </cell>
          <cell r="G198" t="str">
            <v>Trung tâm Nghiên cứu bệnh cây nhiệt đới</v>
          </cell>
          <cell r="H198" t="str">
            <v>Khoa Nông học</v>
          </cell>
          <cell r="I198" t="str">
            <v/>
          </cell>
          <cell r="J198">
            <v>2.34</v>
          </cell>
          <cell r="K198">
            <v>0</v>
          </cell>
          <cell r="L198" t="str">
            <v>01-Jan-02</v>
          </cell>
          <cell r="M198" t="str">
            <v>15-Aug-01</v>
          </cell>
          <cell r="N198">
            <v>4</v>
          </cell>
          <cell r="O198" t="str">
            <v>0118</v>
          </cell>
          <cell r="P198" t="str">
            <v>0118</v>
          </cell>
          <cell r="Q198" t="str">
            <v>13.092</v>
          </cell>
          <cell r="R198" t="str">
            <v>13.092</v>
          </cell>
          <cell r="S198" t="str">
            <v/>
          </cell>
          <cell r="T198">
            <v>0</v>
          </cell>
          <cell r="U198" t="str">
            <v>Đại học</v>
          </cell>
          <cell r="V198" t="str">
            <v>162265485</v>
          </cell>
        </row>
        <row r="199">
          <cell r="B199" t="str">
            <v/>
          </cell>
          <cell r="C199" t="str">
            <v/>
          </cell>
          <cell r="D199" t="str">
            <v>Ngô Thị Việt</v>
          </cell>
          <cell r="E199" t="str">
            <v>Hà</v>
          </cell>
          <cell r="F199">
            <v>1</v>
          </cell>
          <cell r="G199" t="str">
            <v>Trung tâm Nghiên cứu bệnh cây nhiệt đới</v>
          </cell>
          <cell r="H199" t="str">
            <v>Khoa Nông học</v>
          </cell>
          <cell r="I199" t="str">
            <v/>
          </cell>
          <cell r="J199">
            <v>2.67</v>
          </cell>
          <cell r="K199">
            <v>0</v>
          </cell>
          <cell r="L199" t="str">
            <v>01-Jan-09</v>
          </cell>
          <cell r="M199" t="str">
            <v>01-Jan-04</v>
          </cell>
          <cell r="N199">
            <v>4</v>
          </cell>
          <cell r="O199" t="str">
            <v>0118</v>
          </cell>
          <cell r="P199" t="str">
            <v>0118</v>
          </cell>
          <cell r="Q199" t="str">
            <v>13.092</v>
          </cell>
          <cell r="R199" t="str">
            <v>13.092</v>
          </cell>
          <cell r="S199" t="str">
            <v/>
          </cell>
          <cell r="T199">
            <v>0</v>
          </cell>
          <cell r="U199" t="str">
            <v>Đại học</v>
          </cell>
          <cell r="V199" t="str">
            <v/>
          </cell>
        </row>
        <row r="200">
          <cell r="B200" t="str">
            <v/>
          </cell>
          <cell r="C200" t="str">
            <v/>
          </cell>
          <cell r="D200" t="str">
            <v>Nguyễn Xuân</v>
          </cell>
          <cell r="E200" t="str">
            <v>Lĩnh</v>
          </cell>
          <cell r="F200">
            <v>1</v>
          </cell>
          <cell r="G200" t="str">
            <v>Trung tâm Nghiên cứu bệnh cây nhiệt đới</v>
          </cell>
          <cell r="H200" t="str">
            <v>Khoa Nông học</v>
          </cell>
          <cell r="I200" t="str">
            <v/>
          </cell>
          <cell r="J200">
            <v>1.99</v>
          </cell>
          <cell r="K200">
            <v>0</v>
          </cell>
          <cell r="L200" t="str">
            <v>01-Jan-04</v>
          </cell>
          <cell r="M200" t="str">
            <v>01-Jan-04</v>
          </cell>
          <cell r="N200">
            <v>4</v>
          </cell>
          <cell r="O200" t="str">
            <v>0118</v>
          </cell>
          <cell r="P200" t="str">
            <v>0118</v>
          </cell>
          <cell r="Q200" t="str">
            <v>13.092</v>
          </cell>
          <cell r="R200" t="str">
            <v>13.092</v>
          </cell>
          <cell r="S200" t="str">
            <v/>
          </cell>
          <cell r="T200">
            <v>0</v>
          </cell>
          <cell r="U200" t="str">
            <v>Đại học</v>
          </cell>
          <cell r="V200" t="str">
            <v>162246965</v>
          </cell>
        </row>
        <row r="201">
          <cell r="B201" t="str">
            <v/>
          </cell>
          <cell r="C201" t="str">
            <v/>
          </cell>
          <cell r="D201" t="str">
            <v>Bùi Lan</v>
          </cell>
          <cell r="E201" t="str">
            <v>Hương</v>
          </cell>
          <cell r="F201">
            <v>1</v>
          </cell>
          <cell r="G201" t="str">
            <v>Trung tâm Nghiên cứu bệnh cây nhiệt đới</v>
          </cell>
          <cell r="H201" t="str">
            <v>Khoa Nông học</v>
          </cell>
          <cell r="I201" t="str">
            <v/>
          </cell>
          <cell r="J201">
            <v>1.99</v>
          </cell>
          <cell r="K201">
            <v>0</v>
          </cell>
          <cell r="L201" t="str">
            <v>01-Jan-06</v>
          </cell>
          <cell r="M201" t="str">
            <v>01-Jan-06</v>
          </cell>
          <cell r="N201">
            <v>4</v>
          </cell>
          <cell r="O201" t="str">
            <v>0118</v>
          </cell>
          <cell r="P201" t="str">
            <v>0118</v>
          </cell>
          <cell r="Q201" t="str">
            <v>13.092</v>
          </cell>
          <cell r="R201" t="str">
            <v>13.092</v>
          </cell>
          <cell r="S201" t="str">
            <v/>
          </cell>
          <cell r="T201">
            <v>0</v>
          </cell>
          <cell r="U201" t="str">
            <v>Đại học</v>
          </cell>
          <cell r="V201" t="str">
            <v>012262974</v>
          </cell>
        </row>
        <row r="202">
          <cell r="B202" t="str">
            <v/>
          </cell>
          <cell r="C202" t="str">
            <v/>
          </cell>
          <cell r="D202" t="str">
            <v>Nguyễn Đức</v>
          </cell>
          <cell r="E202" t="str">
            <v>Thành</v>
          </cell>
          <cell r="F202">
            <v>1</v>
          </cell>
          <cell r="G202" t="str">
            <v>Trung tâm Nghiên cứu bệnh cây nhiệt đới</v>
          </cell>
          <cell r="H202" t="str">
            <v>Khoa Nông học</v>
          </cell>
          <cell r="I202" t="str">
            <v/>
          </cell>
          <cell r="J202">
            <v>2.34</v>
          </cell>
          <cell r="K202">
            <v>0</v>
          </cell>
          <cell r="L202" t="str">
            <v>01-Jan-06</v>
          </cell>
          <cell r="M202" t="str">
            <v>01-Jan-06</v>
          </cell>
          <cell r="N202">
            <v>4</v>
          </cell>
          <cell r="O202" t="str">
            <v>0118</v>
          </cell>
          <cell r="P202" t="str">
            <v>0118</v>
          </cell>
          <cell r="Q202" t="str">
            <v>13.092</v>
          </cell>
          <cell r="R202" t="str">
            <v>13.092</v>
          </cell>
          <cell r="S202" t="str">
            <v/>
          </cell>
          <cell r="T202">
            <v>0</v>
          </cell>
          <cell r="U202" t="str">
            <v>Đại học</v>
          </cell>
          <cell r="V202" t="str">
            <v>011919713</v>
          </cell>
        </row>
        <row r="203">
          <cell r="B203" t="str">
            <v/>
          </cell>
          <cell r="C203" t="str">
            <v/>
          </cell>
          <cell r="D203" t="str">
            <v>Chu Thái</v>
          </cell>
          <cell r="E203" t="str">
            <v>Hà</v>
          </cell>
          <cell r="F203">
            <v>1</v>
          </cell>
          <cell r="G203" t="str">
            <v>Trung tâm Nghiên cứu bệnh cây nhiệt đới</v>
          </cell>
          <cell r="H203" t="str">
            <v>Khoa Nông học</v>
          </cell>
          <cell r="I203" t="str">
            <v/>
          </cell>
          <cell r="J203">
            <v>1.99</v>
          </cell>
          <cell r="K203">
            <v>0</v>
          </cell>
          <cell r="L203" t="str">
            <v>01-Oct-12</v>
          </cell>
          <cell r="M203" t="str">
            <v>01-Oct-12</v>
          </cell>
          <cell r="N203">
            <v>4</v>
          </cell>
          <cell r="O203" t="str">
            <v>0118</v>
          </cell>
          <cell r="P203" t="str">
            <v>0118</v>
          </cell>
          <cell r="Q203" t="str">
            <v>13.092</v>
          </cell>
          <cell r="R203" t="str">
            <v>13.092</v>
          </cell>
          <cell r="S203" t="str">
            <v/>
          </cell>
          <cell r="T203">
            <v>0</v>
          </cell>
          <cell r="U203" t="str">
            <v>Đại học</v>
          </cell>
          <cell r="V203" t="str">
            <v>125323080</v>
          </cell>
        </row>
        <row r="204">
          <cell r="B204" t="str">
            <v/>
          </cell>
          <cell r="C204" t="str">
            <v/>
          </cell>
          <cell r="D204" t="str">
            <v>Ngô Hải</v>
          </cell>
          <cell r="E204" t="str">
            <v>Anh</v>
          </cell>
          <cell r="F204">
            <v>1</v>
          </cell>
          <cell r="G204" t="str">
            <v>Trung tâm Nghiên cứu bệnh cây nhiệt đới</v>
          </cell>
          <cell r="H204" t="str">
            <v>Khoa Nông học</v>
          </cell>
          <cell r="I204" t="str">
            <v/>
          </cell>
          <cell r="J204">
            <v>2.34</v>
          </cell>
          <cell r="K204">
            <v>0</v>
          </cell>
          <cell r="L204" t="str">
            <v>01-Oct-12</v>
          </cell>
          <cell r="M204" t="str">
            <v>01-Oct-12</v>
          </cell>
          <cell r="N204">
            <v>4</v>
          </cell>
          <cell r="O204" t="str">
            <v>0118</v>
          </cell>
          <cell r="P204" t="str">
            <v>0118</v>
          </cell>
          <cell r="Q204" t="str">
            <v>13.092</v>
          </cell>
          <cell r="R204" t="str">
            <v>13.092</v>
          </cell>
          <cell r="S204" t="str">
            <v/>
          </cell>
          <cell r="T204">
            <v>0</v>
          </cell>
          <cell r="U204" t="str">
            <v>Đại học</v>
          </cell>
          <cell r="V204" t="str">
            <v>131574810</v>
          </cell>
        </row>
        <row r="205">
          <cell r="B205" t="str">
            <v/>
          </cell>
          <cell r="C205" t="str">
            <v/>
          </cell>
          <cell r="D205" t="str">
            <v>Lê Tuấn</v>
          </cell>
          <cell r="E205" t="str">
            <v>Nghĩa</v>
          </cell>
          <cell r="F205">
            <v>1</v>
          </cell>
          <cell r="G205" t="str">
            <v>Trung tâm Nghiên cứu bệnh cây nhiệt đới</v>
          </cell>
          <cell r="H205" t="str">
            <v>Khoa Nông học</v>
          </cell>
          <cell r="I205" t="str">
            <v>Nghiên cứu viên</v>
          </cell>
          <cell r="J205">
            <v>1.99</v>
          </cell>
          <cell r="K205">
            <v>0</v>
          </cell>
          <cell r="L205" t="str">
            <v>01-Jan-13</v>
          </cell>
          <cell r="M205" t="str">
            <v>01-Jan-13</v>
          </cell>
          <cell r="N205">
            <v>4</v>
          </cell>
          <cell r="O205" t="str">
            <v>0118</v>
          </cell>
          <cell r="P205" t="str">
            <v>0118</v>
          </cell>
          <cell r="Q205" t="str">
            <v>13.092</v>
          </cell>
          <cell r="R205" t="str">
            <v>13.092</v>
          </cell>
          <cell r="S205" t="str">
            <v/>
          </cell>
          <cell r="T205">
            <v>0</v>
          </cell>
          <cell r="U205" t="str">
            <v>Đại học</v>
          </cell>
          <cell r="V205" t="str">
            <v>012508460</v>
          </cell>
        </row>
        <row r="206">
          <cell r="B206" t="str">
            <v/>
          </cell>
          <cell r="C206" t="str">
            <v/>
          </cell>
          <cell r="D206" t="str">
            <v>Trần Ngọc</v>
          </cell>
          <cell r="E206" t="str">
            <v>Tiệp</v>
          </cell>
          <cell r="F206">
            <v>1</v>
          </cell>
          <cell r="G206" t="str">
            <v>Trung tâm Nghiên cứu bệnh cây nhiệt đới</v>
          </cell>
          <cell r="H206" t="str">
            <v>Khoa Nông học</v>
          </cell>
          <cell r="I206" t="str">
            <v>Nghiên cứu viên</v>
          </cell>
          <cell r="J206">
            <v>2.34</v>
          </cell>
          <cell r="K206">
            <v>0</v>
          </cell>
          <cell r="L206" t="str">
            <v>01-Feb-15</v>
          </cell>
          <cell r="M206" t="str">
            <v>02-Feb-15</v>
          </cell>
          <cell r="N206">
            <v>4</v>
          </cell>
          <cell r="O206" t="str">
            <v>0118</v>
          </cell>
          <cell r="P206" t="str">
            <v>0118</v>
          </cell>
          <cell r="Q206" t="str">
            <v>13.092</v>
          </cell>
          <cell r="R206" t="str">
            <v>13.092</v>
          </cell>
          <cell r="S206" t="str">
            <v/>
          </cell>
          <cell r="T206">
            <v>0</v>
          </cell>
          <cell r="U206" t="str">
            <v>Đại học</v>
          </cell>
          <cell r="V206" t="str">
            <v>172646452</v>
          </cell>
        </row>
        <row r="207">
          <cell r="B207" t="str">
            <v/>
          </cell>
          <cell r="C207" t="str">
            <v/>
          </cell>
          <cell r="D207" t="str">
            <v>Nguyễn Thị Bích</v>
          </cell>
          <cell r="E207" t="str">
            <v>Thu</v>
          </cell>
          <cell r="F207">
            <v>1</v>
          </cell>
          <cell r="G207" t="str">
            <v>Phòng Thí nghiệm Khoa học cây trồng</v>
          </cell>
          <cell r="H207" t="str">
            <v>Khoa Nông học</v>
          </cell>
          <cell r="I207" t="str">
            <v>Nhân viên phục vụ</v>
          </cell>
          <cell r="J207">
            <v>2.44</v>
          </cell>
          <cell r="K207">
            <v>0</v>
          </cell>
          <cell r="L207" t="str">
            <v>01-Jan-14</v>
          </cell>
          <cell r="M207" t="str">
            <v>01-Jan-08</v>
          </cell>
          <cell r="N207">
            <v>6</v>
          </cell>
          <cell r="O207" t="str">
            <v>0119</v>
          </cell>
          <cell r="P207" t="str">
            <v>0119</v>
          </cell>
          <cell r="Q207" t="str">
            <v>01.009</v>
          </cell>
          <cell r="R207" t="str">
            <v>01.009</v>
          </cell>
          <cell r="S207" t="str">
            <v/>
          </cell>
          <cell r="T207">
            <v>0</v>
          </cell>
          <cell r="U207" t="str">
            <v>Trung cấp</v>
          </cell>
          <cell r="V207" t="str">
            <v>011196787</v>
          </cell>
        </row>
        <row r="208">
          <cell r="B208" t="str">
            <v/>
          </cell>
          <cell r="C208" t="str">
            <v/>
          </cell>
          <cell r="D208" t="str">
            <v>Chu Đình</v>
          </cell>
          <cell r="E208" t="str">
            <v>Hòa</v>
          </cell>
          <cell r="F208">
            <v>1</v>
          </cell>
          <cell r="G208" t="str">
            <v>Phòng Thí nghiệm Khoa học cây trồng</v>
          </cell>
          <cell r="H208" t="str">
            <v>Khoa Nông học</v>
          </cell>
          <cell r="I208" t="str">
            <v>Lái xe cơ quan</v>
          </cell>
          <cell r="J208">
            <v>2.41</v>
          </cell>
          <cell r="K208">
            <v>0</v>
          </cell>
          <cell r="L208" t="str">
            <v>01-Apr-15</v>
          </cell>
          <cell r="M208" t="str">
            <v>01-Apr-11</v>
          </cell>
          <cell r="N208">
            <v>8</v>
          </cell>
          <cell r="O208" t="str">
            <v>0119</v>
          </cell>
          <cell r="P208" t="str">
            <v>0119</v>
          </cell>
          <cell r="Q208" t="str">
            <v>01.010</v>
          </cell>
          <cell r="R208" t="str">
            <v>01.010</v>
          </cell>
          <cell r="S208" t="str">
            <v/>
          </cell>
          <cell r="T208">
            <v>0</v>
          </cell>
          <cell r="U208" t="str">
            <v>KhôngBCấp</v>
          </cell>
          <cell r="V208" t="str">
            <v>012516032</v>
          </cell>
        </row>
        <row r="209">
          <cell r="B209" t="str">
            <v/>
          </cell>
          <cell r="C209" t="str">
            <v/>
          </cell>
          <cell r="D209" t="str">
            <v>Nguyễn Viết</v>
          </cell>
          <cell r="E209" t="str">
            <v>Chiều</v>
          </cell>
          <cell r="F209">
            <v>1</v>
          </cell>
          <cell r="G209" t="str">
            <v>Phòng Thí nghiệm Khoa học cây trồng</v>
          </cell>
          <cell r="H209" t="str">
            <v>Khoa Nông học</v>
          </cell>
          <cell r="I209" t="str">
            <v>Nhân viên kỹ thuật</v>
          </cell>
          <cell r="J209">
            <v>2.0099999999999998</v>
          </cell>
          <cell r="K209">
            <v>0</v>
          </cell>
          <cell r="L209" t="str">
            <v>01-Jul-13</v>
          </cell>
          <cell r="M209" t="str">
            <v>01-Jul-11</v>
          </cell>
          <cell r="N209">
            <v>8</v>
          </cell>
          <cell r="O209" t="str">
            <v>0119</v>
          </cell>
          <cell r="P209" t="str">
            <v>0119</v>
          </cell>
          <cell r="Q209" t="str">
            <v>01.007</v>
          </cell>
          <cell r="R209" t="str">
            <v>01.007</v>
          </cell>
          <cell r="S209" t="str">
            <v/>
          </cell>
          <cell r="T209">
            <v>0</v>
          </cell>
          <cell r="U209" t="str">
            <v>KhôngBCấp</v>
          </cell>
          <cell r="V209" t="str">
            <v>151665828</v>
          </cell>
        </row>
        <row r="210">
          <cell r="B210" t="str">
            <v/>
          </cell>
          <cell r="C210" t="str">
            <v/>
          </cell>
          <cell r="D210" t="str">
            <v>Văn Xuân</v>
          </cell>
          <cell r="E210" t="str">
            <v>Tùng</v>
          </cell>
          <cell r="F210">
            <v>1</v>
          </cell>
          <cell r="G210" t="str">
            <v>Phòng Thí nghiệm Khoa học cây trồng</v>
          </cell>
          <cell r="H210" t="str">
            <v>Khoa Nông học</v>
          </cell>
          <cell r="I210" t="str">
            <v>Lái xe cơ quan</v>
          </cell>
          <cell r="J210">
            <v>2.23</v>
          </cell>
          <cell r="K210">
            <v>0</v>
          </cell>
          <cell r="L210" t="str">
            <v>01-Sep-14</v>
          </cell>
          <cell r="M210" t="str">
            <v>01-Sep-12</v>
          </cell>
          <cell r="N210">
            <v>8</v>
          </cell>
          <cell r="O210" t="str">
            <v>0119</v>
          </cell>
          <cell r="P210" t="str">
            <v>0119</v>
          </cell>
          <cell r="Q210" t="str">
            <v>01.010</v>
          </cell>
          <cell r="R210" t="str">
            <v>01.010</v>
          </cell>
          <cell r="S210" t="str">
            <v/>
          </cell>
          <cell r="T210">
            <v>0</v>
          </cell>
          <cell r="U210" t="str">
            <v>KhôngBCấp</v>
          </cell>
          <cell r="V210" t="str">
            <v>011111803</v>
          </cell>
        </row>
        <row r="211">
          <cell r="B211" t="str">
            <v/>
          </cell>
          <cell r="C211" t="str">
            <v/>
          </cell>
          <cell r="D211" t="str">
            <v>Nguyễn Văn</v>
          </cell>
          <cell r="E211" t="str">
            <v>Tùng</v>
          </cell>
          <cell r="F211">
            <v>1</v>
          </cell>
          <cell r="G211" t="str">
            <v>Phòng Thí nghiệm Khoa học cây trồng</v>
          </cell>
          <cell r="H211" t="str">
            <v>Khoa Nông học</v>
          </cell>
          <cell r="I211" t="str">
            <v>Nhân viên phục vụ</v>
          </cell>
          <cell r="J211">
            <v>1</v>
          </cell>
          <cell r="K211">
            <v>0</v>
          </cell>
          <cell r="L211" t="str">
            <v>01-Sep-13</v>
          </cell>
          <cell r="M211" t="str">
            <v>01-Sep-13</v>
          </cell>
          <cell r="N211">
            <v>8</v>
          </cell>
          <cell r="O211" t="str">
            <v>0119</v>
          </cell>
          <cell r="P211" t="str">
            <v>0119</v>
          </cell>
          <cell r="Q211" t="str">
            <v>01.009</v>
          </cell>
          <cell r="R211" t="str">
            <v>01.009</v>
          </cell>
          <cell r="S211" t="str">
            <v/>
          </cell>
          <cell r="T211">
            <v>0</v>
          </cell>
          <cell r="U211" t="str">
            <v>KhôngBCấp</v>
          </cell>
          <cell r="V211" t="str">
            <v>365913061</v>
          </cell>
        </row>
        <row r="212">
          <cell r="B212" t="str">
            <v/>
          </cell>
          <cell r="C212" t="str">
            <v/>
          </cell>
          <cell r="D212" t="str">
            <v>Nguyễn Văn</v>
          </cell>
          <cell r="E212" t="str">
            <v>Nhìn</v>
          </cell>
          <cell r="F212">
            <v>1</v>
          </cell>
          <cell r="G212" t="str">
            <v>Phòng Thí nghiệm Khoa học cây trồng</v>
          </cell>
          <cell r="H212" t="str">
            <v>Khoa Nông học</v>
          </cell>
          <cell r="I212" t="str">
            <v>Nhân viên kỹ thuật</v>
          </cell>
          <cell r="J212">
            <v>1.65</v>
          </cell>
          <cell r="K212">
            <v>0</v>
          </cell>
          <cell r="L212" t="str">
            <v>01-Mar-15</v>
          </cell>
          <cell r="M212" t="str">
            <v>01-Mar-15</v>
          </cell>
          <cell r="N212">
            <v>6</v>
          </cell>
          <cell r="O212" t="str">
            <v>0119</v>
          </cell>
          <cell r="P212" t="str">
            <v>0119</v>
          </cell>
          <cell r="Q212" t="str">
            <v>01.007</v>
          </cell>
          <cell r="R212" t="str">
            <v>01.007</v>
          </cell>
          <cell r="S212" t="str">
            <v/>
          </cell>
          <cell r="T212">
            <v>0</v>
          </cell>
          <cell r="U212" t="str">
            <v>Trung cấp</v>
          </cell>
          <cell r="V212" t="str">
            <v>366034190</v>
          </cell>
        </row>
        <row r="213">
          <cell r="B213" t="str">
            <v/>
          </cell>
          <cell r="C213" t="str">
            <v/>
          </cell>
          <cell r="D213" t="str">
            <v>Nguyễn Thị</v>
          </cell>
          <cell r="E213" t="str">
            <v>Thịnh</v>
          </cell>
          <cell r="F213">
            <v>1</v>
          </cell>
          <cell r="G213" t="str">
            <v>Phòng Thí nghiệm Khoa học cây trồng</v>
          </cell>
          <cell r="H213" t="str">
            <v>Khoa Nông học</v>
          </cell>
          <cell r="I213" t="str">
            <v/>
          </cell>
          <cell r="J213">
            <v>2.34</v>
          </cell>
          <cell r="K213">
            <v>0</v>
          </cell>
          <cell r="L213" t="str">
            <v>01-Jan-11</v>
          </cell>
          <cell r="M213" t="str">
            <v>01-Jan-11</v>
          </cell>
          <cell r="N213">
            <v>4</v>
          </cell>
          <cell r="O213" t="str">
            <v>0119</v>
          </cell>
          <cell r="P213" t="str">
            <v>0119</v>
          </cell>
          <cell r="Q213" t="str">
            <v>13.092</v>
          </cell>
          <cell r="R213" t="str">
            <v>13.092</v>
          </cell>
          <cell r="S213" t="str">
            <v/>
          </cell>
          <cell r="T213">
            <v>0</v>
          </cell>
          <cell r="U213" t="str">
            <v>Đại học</v>
          </cell>
          <cell r="V213" t="str">
            <v>186594717</v>
          </cell>
        </row>
        <row r="214">
          <cell r="B214" t="str">
            <v/>
          </cell>
          <cell r="C214" t="str">
            <v/>
          </cell>
          <cell r="D214" t="str">
            <v>Đoàn Công</v>
          </cell>
          <cell r="E214" t="str">
            <v>Điển</v>
          </cell>
          <cell r="F214">
            <v>1</v>
          </cell>
          <cell r="G214" t="str">
            <v>Phòng Thí nghiệm Khoa học cây trồng</v>
          </cell>
          <cell r="H214" t="str">
            <v>Khoa Nông học</v>
          </cell>
          <cell r="I214" t="str">
            <v>Tiến sĩ, Nghiên cứu viên</v>
          </cell>
          <cell r="J214">
            <v>2.67</v>
          </cell>
          <cell r="K214">
            <v>0</v>
          </cell>
          <cell r="L214" t="str">
            <v>01-Jan-14</v>
          </cell>
          <cell r="M214" t="str">
            <v>01-Jan-11</v>
          </cell>
          <cell r="N214">
            <v>2</v>
          </cell>
          <cell r="O214" t="str">
            <v>0119</v>
          </cell>
          <cell r="P214" t="str">
            <v>0119</v>
          </cell>
          <cell r="Q214" t="str">
            <v>13.092</v>
          </cell>
          <cell r="R214" t="str">
            <v>13.092</v>
          </cell>
          <cell r="S214" t="str">
            <v/>
          </cell>
          <cell r="T214">
            <v>0</v>
          </cell>
          <cell r="U214" t="str">
            <v>Tiến sĩ</v>
          </cell>
          <cell r="V214" t="str">
            <v>001087051595</v>
          </cell>
        </row>
        <row r="215">
          <cell r="B215" t="str">
            <v/>
          </cell>
          <cell r="C215" t="str">
            <v/>
          </cell>
          <cell r="D215" t="str">
            <v>Dương Thanh</v>
          </cell>
          <cell r="E215" t="str">
            <v>Hoa</v>
          </cell>
          <cell r="F215">
            <v>1</v>
          </cell>
          <cell r="G215" t="str">
            <v>Phòng Thí nghiệm Khoa học cây trồng</v>
          </cell>
          <cell r="H215" t="str">
            <v>Khoa Nông học</v>
          </cell>
          <cell r="I215" t="str">
            <v/>
          </cell>
          <cell r="J215">
            <v>2.34</v>
          </cell>
          <cell r="K215">
            <v>0</v>
          </cell>
          <cell r="L215" t="str">
            <v>01-Jan-11</v>
          </cell>
          <cell r="M215" t="str">
            <v>01-Jan-11</v>
          </cell>
          <cell r="N215">
            <v>4</v>
          </cell>
          <cell r="O215" t="str">
            <v>0119</v>
          </cell>
          <cell r="P215" t="str">
            <v>0119</v>
          </cell>
          <cell r="Q215" t="str">
            <v>06.031</v>
          </cell>
          <cell r="R215" t="str">
            <v>06.031</v>
          </cell>
          <cell r="S215" t="str">
            <v/>
          </cell>
          <cell r="T215">
            <v>0</v>
          </cell>
          <cell r="U215" t="str">
            <v>Đại học</v>
          </cell>
          <cell r="V215" t="str">
            <v>012817153</v>
          </cell>
        </row>
        <row r="216">
          <cell r="B216" t="str">
            <v/>
          </cell>
          <cell r="C216" t="str">
            <v/>
          </cell>
          <cell r="D216" t="str">
            <v>Nguyễn Thị Mai</v>
          </cell>
          <cell r="E216" t="str">
            <v>Phương</v>
          </cell>
          <cell r="F216">
            <v>1</v>
          </cell>
          <cell r="G216" t="str">
            <v>Phòng Thí nghiệm Khoa học cây trồng</v>
          </cell>
          <cell r="H216" t="str">
            <v>Khoa Nông học</v>
          </cell>
          <cell r="I216" t="str">
            <v>Nghiên cứu viên</v>
          </cell>
          <cell r="J216">
            <v>2.67</v>
          </cell>
          <cell r="K216">
            <v>0</v>
          </cell>
          <cell r="L216" t="str">
            <v>01-Sep-15</v>
          </cell>
          <cell r="M216" t="str">
            <v>01-Sep-12</v>
          </cell>
          <cell r="N216">
            <v>4</v>
          </cell>
          <cell r="O216" t="str">
            <v>0119</v>
          </cell>
          <cell r="P216" t="str">
            <v>0119</v>
          </cell>
          <cell r="Q216" t="str">
            <v>13.092</v>
          </cell>
          <cell r="R216" t="str">
            <v>13.092</v>
          </cell>
          <cell r="S216" t="str">
            <v/>
          </cell>
          <cell r="T216">
            <v>0</v>
          </cell>
          <cell r="U216" t="str">
            <v>Đại học</v>
          </cell>
          <cell r="V216" t="str">
            <v>012721398</v>
          </cell>
        </row>
        <row r="217">
          <cell r="B217" t="str">
            <v/>
          </cell>
          <cell r="C217" t="str">
            <v/>
          </cell>
          <cell r="D217" t="str">
            <v>Ngô Thị</v>
          </cell>
          <cell r="E217" t="str">
            <v>Dịu</v>
          </cell>
          <cell r="F217">
            <v>1</v>
          </cell>
          <cell r="G217" t="str">
            <v>Phòng Thí nghiệm Khoa học cây trồng</v>
          </cell>
          <cell r="H217" t="str">
            <v>Khoa Nông học</v>
          </cell>
          <cell r="I217" t="str">
            <v>Kế toán viên</v>
          </cell>
          <cell r="J217">
            <v>2.67</v>
          </cell>
          <cell r="K217">
            <v>0</v>
          </cell>
          <cell r="L217" t="str">
            <v>01-Jul-14</v>
          </cell>
          <cell r="M217" t="str">
            <v>01-Jul-13</v>
          </cell>
          <cell r="N217">
            <v>4</v>
          </cell>
          <cell r="O217" t="str">
            <v>0119</v>
          </cell>
          <cell r="P217" t="str">
            <v>0119</v>
          </cell>
          <cell r="Q217" t="str">
            <v>06.031</v>
          </cell>
          <cell r="R217" t="str">
            <v>06.031</v>
          </cell>
          <cell r="S217" t="str">
            <v/>
          </cell>
          <cell r="T217">
            <v>0</v>
          </cell>
          <cell r="U217" t="str">
            <v>Đại học</v>
          </cell>
          <cell r="V217" t="str">
            <v>012726700</v>
          </cell>
        </row>
        <row r="218">
          <cell r="B218" t="str">
            <v/>
          </cell>
          <cell r="C218" t="str">
            <v>3120215050442</v>
          </cell>
          <cell r="D218" t="str">
            <v>Đinh Mai Thùy</v>
          </cell>
          <cell r="E218" t="str">
            <v>Linh</v>
          </cell>
          <cell r="F218">
            <v>1</v>
          </cell>
          <cell r="G218" t="str">
            <v>Phòng Thí nghiệm Khoa học cây trồng</v>
          </cell>
          <cell r="H218" t="str">
            <v>Khoa Nông học</v>
          </cell>
          <cell r="I218" t="str">
            <v>Thạc sĩ, Nghiên cứu viên</v>
          </cell>
          <cell r="J218">
            <v>3.33</v>
          </cell>
          <cell r="K218">
            <v>0</v>
          </cell>
          <cell r="L218" t="str">
            <v>01-Jan-23</v>
          </cell>
          <cell r="M218" t="str">
            <v>01-Sep-13</v>
          </cell>
          <cell r="N218">
            <v>3</v>
          </cell>
          <cell r="O218" t="str">
            <v>0119</v>
          </cell>
          <cell r="P218" t="str">
            <v>0119</v>
          </cell>
          <cell r="Q218" t="str">
            <v>13.092</v>
          </cell>
          <cell r="R218" t="str">
            <v>V.05.01.03</v>
          </cell>
          <cell r="S218" t="str">
            <v/>
          </cell>
          <cell r="T218">
            <v>0</v>
          </cell>
          <cell r="U218" t="str">
            <v>Thạc sĩ</v>
          </cell>
          <cell r="V218" t="str">
            <v>001189018654</v>
          </cell>
        </row>
        <row r="219">
          <cell r="B219" t="str">
            <v/>
          </cell>
          <cell r="C219" t="str">
            <v>3120205626227</v>
          </cell>
          <cell r="D219" t="str">
            <v>Hà Thị</v>
          </cell>
          <cell r="E219" t="str">
            <v>Quỳnh</v>
          </cell>
          <cell r="F219">
            <v>1</v>
          </cell>
          <cell r="G219" t="str">
            <v>Phòng Thí nghiệm Khoa học cây trồng</v>
          </cell>
          <cell r="H219" t="str">
            <v>Khoa Nông học</v>
          </cell>
          <cell r="I219" t="str">
            <v>Nghiên cứu viên</v>
          </cell>
          <cell r="J219">
            <v>2.67</v>
          </cell>
          <cell r="K219">
            <v>0</v>
          </cell>
          <cell r="L219" t="str">
            <v>01-Jan-19</v>
          </cell>
          <cell r="M219" t="str">
            <v>01-Jul-16</v>
          </cell>
          <cell r="N219">
            <v>4</v>
          </cell>
          <cell r="O219" t="str">
            <v>0119</v>
          </cell>
          <cell r="P219" t="str">
            <v>0119</v>
          </cell>
          <cell r="Q219" t="str">
            <v>13.092</v>
          </cell>
          <cell r="R219" t="str">
            <v>13.092</v>
          </cell>
          <cell r="S219" t="str">
            <v/>
          </cell>
          <cell r="T219">
            <v>0</v>
          </cell>
          <cell r="U219" t="str">
            <v>Đại học</v>
          </cell>
          <cell r="V219" t="str">
            <v>122030683</v>
          </cell>
        </row>
        <row r="220">
          <cell r="B220" t="str">
            <v/>
          </cell>
          <cell r="C220" t="str">
            <v>107003368434</v>
          </cell>
          <cell r="D220" t="str">
            <v>Bùi Hồng</v>
          </cell>
          <cell r="E220" t="str">
            <v>Nhung</v>
          </cell>
          <cell r="F220">
            <v>1</v>
          </cell>
          <cell r="G220" t="str">
            <v>Phòng Thí nghiệm Khoa học cây trồng</v>
          </cell>
          <cell r="H220" t="str">
            <v>Khoa Nông học</v>
          </cell>
          <cell r="I220" t="str">
            <v>Nghiên cứu viên</v>
          </cell>
          <cell r="J220">
            <v>2.67</v>
          </cell>
          <cell r="K220">
            <v>0</v>
          </cell>
          <cell r="L220" t="str">
            <v>01-Nov-23</v>
          </cell>
          <cell r="M220" t="str">
            <v>01-Nov-20</v>
          </cell>
          <cell r="N220">
            <v>4</v>
          </cell>
          <cell r="O220" t="str">
            <v>0119</v>
          </cell>
          <cell r="P220" t="str">
            <v>0119</v>
          </cell>
          <cell r="Q220" t="str">
            <v>13.092</v>
          </cell>
          <cell r="R220" t="str">
            <v>V.05.01.03</v>
          </cell>
          <cell r="S220" t="str">
            <v/>
          </cell>
          <cell r="T220">
            <v>0</v>
          </cell>
          <cell r="U220" t="str">
            <v>Đại học</v>
          </cell>
          <cell r="V220" t="str">
            <v>030198010927</v>
          </cell>
        </row>
        <row r="221">
          <cell r="B221" t="str">
            <v/>
          </cell>
          <cell r="C221" t="str">
            <v/>
          </cell>
          <cell r="D221" t="str">
            <v>Nguyễn Thị</v>
          </cell>
          <cell r="E221" t="str">
            <v>Vỹ</v>
          </cell>
          <cell r="F221">
            <v>2</v>
          </cell>
          <cell r="G221" t="str">
            <v>Chăn nuôi chuyên khoa</v>
          </cell>
          <cell r="H221" t="str">
            <v>Khoa Chăn nuôi</v>
          </cell>
          <cell r="I221" t="str">
            <v/>
          </cell>
          <cell r="J221">
            <v>3.07</v>
          </cell>
          <cell r="K221">
            <v>0</v>
          </cell>
          <cell r="L221" t="str">
            <v>01-Feb-01</v>
          </cell>
          <cell r="M221" t="str">
            <v>01-Jan-08</v>
          </cell>
          <cell r="N221">
            <v>5</v>
          </cell>
          <cell r="O221" t="str">
            <v>0201</v>
          </cell>
          <cell r="P221" t="str">
            <v>0201</v>
          </cell>
          <cell r="Q221" t="str">
            <v>13.096</v>
          </cell>
          <cell r="R221" t="str">
            <v>13.096</v>
          </cell>
          <cell r="S221" t="str">
            <v/>
          </cell>
          <cell r="T221">
            <v>0</v>
          </cell>
          <cell r="U221" t="str">
            <v>CĐ</v>
          </cell>
          <cell r="V221" t="str">
            <v/>
          </cell>
        </row>
        <row r="222">
          <cell r="B222" t="str">
            <v>CNK01</v>
          </cell>
          <cell r="C222" t="str">
            <v>3120215001033</v>
          </cell>
          <cell r="D222" t="str">
            <v>Lê Văn</v>
          </cell>
          <cell r="E222" t="str">
            <v>Ban</v>
          </cell>
          <cell r="F222">
            <v>2</v>
          </cell>
          <cell r="G222" t="str">
            <v>Chăn nuôi chuyên khoa</v>
          </cell>
          <cell r="H222" t="str">
            <v>Khoa Chăn nuôi</v>
          </cell>
          <cell r="I222" t="str">
            <v/>
          </cell>
          <cell r="J222">
            <v>6.44</v>
          </cell>
          <cell r="K222">
            <v>0</v>
          </cell>
          <cell r="L222" t="str">
            <v>01-Jul-10</v>
          </cell>
          <cell r="M222" t="str">
            <v>01-Apr-76</v>
          </cell>
          <cell r="N222">
            <v>4</v>
          </cell>
          <cell r="O222" t="str">
            <v>0201</v>
          </cell>
          <cell r="P222" t="str">
            <v>0201</v>
          </cell>
          <cell r="Q222" t="str">
            <v>15.110</v>
          </cell>
          <cell r="R222" t="str">
            <v>15.110</v>
          </cell>
          <cell r="S222" t="str">
            <v>CNK01</v>
          </cell>
          <cell r="T222">
            <v>0</v>
          </cell>
          <cell r="U222" t="str">
            <v>Đại học</v>
          </cell>
          <cell r="V222" t="str">
            <v>010779822</v>
          </cell>
        </row>
        <row r="223">
          <cell r="B223" t="str">
            <v>CNK14</v>
          </cell>
          <cell r="C223" t="str">
            <v>3120215001040</v>
          </cell>
          <cell r="D223" t="str">
            <v>Bùi Văn</v>
          </cell>
          <cell r="E223" t="str">
            <v>Đoàn</v>
          </cell>
          <cell r="F223">
            <v>2</v>
          </cell>
          <cell r="G223" t="str">
            <v>Chăn nuôi chuyên khoa</v>
          </cell>
          <cell r="H223" t="str">
            <v>Khoa Chăn nuôi</v>
          </cell>
          <cell r="I223" t="str">
            <v>PGS.TS. Giảng viên cao cấp</v>
          </cell>
          <cell r="J223">
            <v>8</v>
          </cell>
          <cell r="K223">
            <v>0.05</v>
          </cell>
          <cell r="L223" t="str">
            <v>30-Dec-22</v>
          </cell>
          <cell r="M223" t="str">
            <v>30-Dec-16</v>
          </cell>
          <cell r="N223">
            <v>2</v>
          </cell>
          <cell r="O223" t="str">
            <v>0201</v>
          </cell>
          <cell r="P223" t="str">
            <v>0201</v>
          </cell>
          <cell r="Q223" t="str">
            <v>15.109</v>
          </cell>
          <cell r="R223" t="str">
            <v>V.07.01.01</v>
          </cell>
          <cell r="S223" t="str">
            <v>HD391</v>
          </cell>
          <cell r="T223">
            <v>1</v>
          </cell>
          <cell r="U223" t="str">
            <v>Tiến sĩ</v>
          </cell>
          <cell r="V223" t="str">
            <v>037056000756</v>
          </cell>
        </row>
        <row r="224">
          <cell r="B224" t="str">
            <v/>
          </cell>
          <cell r="C224" t="str">
            <v/>
          </cell>
          <cell r="D224" t="str">
            <v>Phạm Quang</v>
          </cell>
          <cell r="E224" t="str">
            <v>Hùng</v>
          </cell>
          <cell r="F224">
            <v>2</v>
          </cell>
          <cell r="G224" t="str">
            <v>Chăn nuôi chuyên khoa</v>
          </cell>
          <cell r="H224" t="str">
            <v>Khoa Chăn nuôi</v>
          </cell>
          <cell r="I224" t="str">
            <v/>
          </cell>
          <cell r="J224">
            <v>5.42</v>
          </cell>
          <cell r="K224">
            <v>0</v>
          </cell>
          <cell r="L224" t="str">
            <v>01-Sep-05</v>
          </cell>
          <cell r="M224" t="str">
            <v>01-Sep-76</v>
          </cell>
          <cell r="N224">
            <v>3</v>
          </cell>
          <cell r="O224" t="str">
            <v>0201</v>
          </cell>
          <cell r="P224" t="str">
            <v>0201</v>
          </cell>
          <cell r="Q224" t="str">
            <v>15.110</v>
          </cell>
          <cell r="R224" t="str">
            <v>15.110</v>
          </cell>
          <cell r="S224" t="str">
            <v/>
          </cell>
          <cell r="T224">
            <v>0</v>
          </cell>
          <cell r="U224" t="str">
            <v>Thạc sĩ</v>
          </cell>
          <cell r="V224" t="str">
            <v>010779820</v>
          </cell>
        </row>
        <row r="225">
          <cell r="B225" t="str">
            <v>CNK04</v>
          </cell>
          <cell r="C225" t="str">
            <v>3120215002614</v>
          </cell>
          <cell r="D225" t="str">
            <v>Đoàn Thị</v>
          </cell>
          <cell r="E225" t="str">
            <v>Liên</v>
          </cell>
          <cell r="F225">
            <v>2</v>
          </cell>
          <cell r="G225" t="str">
            <v>Chăn nuôi chuyên khoa</v>
          </cell>
          <cell r="H225" t="str">
            <v>Khoa Chăn nuôi</v>
          </cell>
          <cell r="I225" t="str">
            <v/>
          </cell>
          <cell r="J225">
            <v>5.76</v>
          </cell>
          <cell r="K225">
            <v>0</v>
          </cell>
          <cell r="L225" t="str">
            <v>01-Dec-09</v>
          </cell>
          <cell r="M225" t="str">
            <v>01-Mar-81</v>
          </cell>
          <cell r="N225">
            <v>3</v>
          </cell>
          <cell r="O225" t="str">
            <v>0201</v>
          </cell>
          <cell r="P225" t="str">
            <v>0201</v>
          </cell>
          <cell r="Q225" t="str">
            <v>15.110</v>
          </cell>
          <cell r="R225" t="str">
            <v>15.110</v>
          </cell>
          <cell r="S225" t="str">
            <v>CNK04</v>
          </cell>
          <cell r="T225">
            <v>0</v>
          </cell>
          <cell r="U225" t="str">
            <v>Thạc sĩ</v>
          </cell>
          <cell r="V225" t="str">
            <v>120337288</v>
          </cell>
        </row>
        <row r="226">
          <cell r="B226" t="str">
            <v>CNK05</v>
          </cell>
          <cell r="C226" t="str">
            <v/>
          </cell>
          <cell r="D226" t="str">
            <v>Nguyễn Thị</v>
          </cell>
          <cell r="E226" t="str">
            <v>Mai</v>
          </cell>
          <cell r="F226">
            <v>2</v>
          </cell>
          <cell r="G226" t="str">
            <v>Chăn nuôi chuyên khoa</v>
          </cell>
          <cell r="H226" t="str">
            <v>Khoa Chăn nuôi</v>
          </cell>
          <cell r="I226" t="str">
            <v/>
          </cell>
          <cell r="J226">
            <v>5.76</v>
          </cell>
          <cell r="K226">
            <v>0</v>
          </cell>
          <cell r="L226" t="str">
            <v>01-Nov-07</v>
          </cell>
          <cell r="M226" t="str">
            <v>01-Feb-82</v>
          </cell>
          <cell r="N226">
            <v>2</v>
          </cell>
          <cell r="O226" t="str">
            <v>0201</v>
          </cell>
          <cell r="P226" t="str">
            <v>0201</v>
          </cell>
          <cell r="Q226" t="str">
            <v>15.110</v>
          </cell>
          <cell r="R226" t="str">
            <v>15.110</v>
          </cell>
          <cell r="S226" t="str">
            <v>TG220</v>
          </cell>
          <cell r="T226">
            <v>0</v>
          </cell>
          <cell r="U226" t="str">
            <v>Tiến sĩ</v>
          </cell>
          <cell r="V226" t="str">
            <v>011319383</v>
          </cell>
        </row>
        <row r="227">
          <cell r="B227" t="str">
            <v/>
          </cell>
          <cell r="C227" t="str">
            <v/>
          </cell>
          <cell r="D227" t="str">
            <v>Nguyễn Khắc</v>
          </cell>
          <cell r="E227" t="str">
            <v>Tích</v>
          </cell>
          <cell r="F227">
            <v>2</v>
          </cell>
          <cell r="G227" t="str">
            <v>Chăn nuôi chuyên khoa</v>
          </cell>
          <cell r="H227" t="str">
            <v>Khoa Chăn nuôi</v>
          </cell>
          <cell r="I227" t="str">
            <v/>
          </cell>
          <cell r="J227">
            <v>6.78</v>
          </cell>
          <cell r="K227">
            <v>0</v>
          </cell>
          <cell r="L227" t="str">
            <v>01-Jun-03</v>
          </cell>
          <cell r="M227" t="str">
            <v>01-Aug-68</v>
          </cell>
          <cell r="N227">
            <v>2</v>
          </cell>
          <cell r="O227" t="str">
            <v>0201</v>
          </cell>
          <cell r="P227" t="str">
            <v>0201</v>
          </cell>
          <cell r="Q227" t="str">
            <v>15.110</v>
          </cell>
          <cell r="R227" t="str">
            <v>15.110</v>
          </cell>
          <cell r="S227" t="str">
            <v/>
          </cell>
          <cell r="T227">
            <v>1</v>
          </cell>
          <cell r="U227" t="str">
            <v>Tiến sĩ</v>
          </cell>
          <cell r="V227" t="str">
            <v>010779982</v>
          </cell>
        </row>
        <row r="228">
          <cell r="B228" t="str">
            <v/>
          </cell>
          <cell r="C228" t="str">
            <v/>
          </cell>
          <cell r="D228" t="str">
            <v>Đinh Thị</v>
          </cell>
          <cell r="E228" t="str">
            <v>Nông</v>
          </cell>
          <cell r="F228">
            <v>2</v>
          </cell>
          <cell r="G228" t="str">
            <v>Chăn nuôi chuyên khoa</v>
          </cell>
          <cell r="H228" t="str">
            <v>Khoa Chăn nuôi</v>
          </cell>
          <cell r="I228" t="str">
            <v/>
          </cell>
          <cell r="J228">
            <v>5.42</v>
          </cell>
          <cell r="K228">
            <v>0</v>
          </cell>
          <cell r="L228" t="str">
            <v>01-Dec-04</v>
          </cell>
          <cell r="M228" t="str">
            <v>01-May-76</v>
          </cell>
          <cell r="N228">
            <v>3</v>
          </cell>
          <cell r="O228" t="str">
            <v>0201</v>
          </cell>
          <cell r="P228" t="str">
            <v>0201</v>
          </cell>
          <cell r="Q228" t="str">
            <v>15.110</v>
          </cell>
          <cell r="R228" t="str">
            <v>15.110</v>
          </cell>
          <cell r="S228" t="str">
            <v/>
          </cell>
          <cell r="T228">
            <v>0</v>
          </cell>
          <cell r="U228" t="str">
            <v>Thạc sĩ</v>
          </cell>
          <cell r="V228" t="str">
            <v>010779819</v>
          </cell>
        </row>
        <row r="229">
          <cell r="B229" t="str">
            <v>CNK07</v>
          </cell>
          <cell r="C229" t="str">
            <v>3120215001062</v>
          </cell>
          <cell r="D229" t="str">
            <v>Hoàng</v>
          </cell>
          <cell r="E229" t="str">
            <v>Thanh</v>
          </cell>
          <cell r="F229">
            <v>2</v>
          </cell>
          <cell r="G229" t="str">
            <v>Chăn nuôi chuyên khoa</v>
          </cell>
          <cell r="H229" t="str">
            <v>Khoa Chăn nuôi</v>
          </cell>
          <cell r="I229" t="str">
            <v>Giảng viên chính</v>
          </cell>
          <cell r="J229">
            <v>6.1</v>
          </cell>
          <cell r="K229">
            <v>0</v>
          </cell>
          <cell r="L229" t="str">
            <v>01-Oct-12</v>
          </cell>
          <cell r="M229" t="str">
            <v>01-Apr-79</v>
          </cell>
          <cell r="N229">
            <v>4</v>
          </cell>
          <cell r="O229" t="str">
            <v>0201</v>
          </cell>
          <cell r="P229" t="str">
            <v>0201</v>
          </cell>
          <cell r="Q229" t="str">
            <v>15.110</v>
          </cell>
          <cell r="R229" t="str">
            <v>15.110</v>
          </cell>
          <cell r="S229" t="str">
            <v>CNK07</v>
          </cell>
          <cell r="T229">
            <v>0</v>
          </cell>
          <cell r="U229" t="str">
            <v>Đại học</v>
          </cell>
          <cell r="V229" t="str">
            <v>010812511</v>
          </cell>
        </row>
        <row r="230">
          <cell r="B230" t="str">
            <v>CNK09</v>
          </cell>
          <cell r="C230" t="str">
            <v>3120215001079</v>
          </cell>
          <cell r="D230" t="str">
            <v>Nguyễn Văn</v>
          </cell>
          <cell r="E230" t="str">
            <v>Thắng</v>
          </cell>
          <cell r="F230">
            <v>2</v>
          </cell>
          <cell r="G230" t="str">
            <v>Chăn nuôi chuyên khoa</v>
          </cell>
          <cell r="H230" t="str">
            <v>Khoa Chăn nuôi</v>
          </cell>
          <cell r="I230" t="str">
            <v>Tiến sĩ, Giảng viên chính</v>
          </cell>
          <cell r="J230">
            <v>6.44</v>
          </cell>
          <cell r="K230">
            <v>0</v>
          </cell>
          <cell r="L230" t="str">
            <v>01-Dec-18</v>
          </cell>
          <cell r="M230" t="str">
            <v>01-Jul-03</v>
          </cell>
          <cell r="N230">
            <v>2</v>
          </cell>
          <cell r="O230" t="str">
            <v>0201</v>
          </cell>
          <cell r="P230" t="str">
            <v>0201</v>
          </cell>
          <cell r="Q230" t="str">
            <v>15.110</v>
          </cell>
          <cell r="R230" t="str">
            <v>V.07.01.02</v>
          </cell>
          <cell r="S230" t="str">
            <v>TG560</v>
          </cell>
          <cell r="T230">
            <v>0</v>
          </cell>
          <cell r="U230" t="str">
            <v>Tiến sĩ</v>
          </cell>
          <cell r="V230" t="str">
            <v>011582439</v>
          </cell>
        </row>
        <row r="231">
          <cell r="B231" t="str">
            <v>CNK08</v>
          </cell>
          <cell r="C231" t="str">
            <v>3120215001085</v>
          </cell>
          <cell r="D231" t="str">
            <v>Mai Thị</v>
          </cell>
          <cell r="E231" t="str">
            <v>Thơm</v>
          </cell>
          <cell r="F231">
            <v>2</v>
          </cell>
          <cell r="G231" t="str">
            <v>Chăn nuôi chuyên khoa</v>
          </cell>
          <cell r="H231" t="str">
            <v>Khoa Chăn nuôi</v>
          </cell>
          <cell r="I231" t="str">
            <v>PGS.TS. Giảng viên cao cấp</v>
          </cell>
          <cell r="J231">
            <v>6.92</v>
          </cell>
          <cell r="K231">
            <v>0</v>
          </cell>
          <cell r="L231" t="str">
            <v>01-Nov-15</v>
          </cell>
          <cell r="M231" t="str">
            <v>30-Dec-16</v>
          </cell>
          <cell r="N231">
            <v>2</v>
          </cell>
          <cell r="O231" t="str">
            <v>0201</v>
          </cell>
          <cell r="P231" t="str">
            <v>0201</v>
          </cell>
          <cell r="Q231" t="str">
            <v>15.109</v>
          </cell>
          <cell r="R231" t="str">
            <v>V.07.01.01</v>
          </cell>
          <cell r="S231" t="str">
            <v>TG399</v>
          </cell>
          <cell r="T231">
            <v>1</v>
          </cell>
          <cell r="U231" t="str">
            <v>Tiến sĩ</v>
          </cell>
          <cell r="V231" t="str">
            <v>012345685</v>
          </cell>
        </row>
        <row r="232">
          <cell r="B232" t="str">
            <v>CNK16</v>
          </cell>
          <cell r="C232" t="str">
            <v>3120215001112</v>
          </cell>
          <cell r="D232" t="str">
            <v>Vũ Đình</v>
          </cell>
          <cell r="E232" t="str">
            <v>Tôn</v>
          </cell>
          <cell r="F232">
            <v>2</v>
          </cell>
          <cell r="G232" t="str">
            <v>Chăn nuôi chuyên khoa</v>
          </cell>
          <cell r="H232" t="str">
            <v>Khoa Chăn nuôi</v>
          </cell>
          <cell r="I232" t="str">
            <v>GS.TS. Giảng viên cao cấp, Giám đốc Trung tâm thuộc Khoa, Bảo lưu PCCV</v>
          </cell>
          <cell r="J232">
            <v>8</v>
          </cell>
          <cell r="K232">
            <v>0</v>
          </cell>
          <cell r="L232" t="str">
            <v>01-Jul-23</v>
          </cell>
          <cell r="M232" t="str">
            <v>30-Dec-16</v>
          </cell>
          <cell r="N232">
            <v>2</v>
          </cell>
          <cell r="O232" t="str">
            <v>0217</v>
          </cell>
          <cell r="P232" t="str">
            <v>0201</v>
          </cell>
          <cell r="Q232" t="str">
            <v>15.109</v>
          </cell>
          <cell r="R232" t="str">
            <v>V.07.01.01</v>
          </cell>
          <cell r="S232" t="str">
            <v>CNK16</v>
          </cell>
          <cell r="T232">
            <v>2</v>
          </cell>
          <cell r="U232" t="str">
            <v>Tiến sĩ</v>
          </cell>
          <cell r="V232" t="str">
            <v>030058008874</v>
          </cell>
        </row>
        <row r="233">
          <cell r="B233" t="str">
            <v>CNK13</v>
          </cell>
          <cell r="C233" t="str">
            <v>3120215001091</v>
          </cell>
          <cell r="D233" t="str">
            <v>Nguyễn Xuân</v>
          </cell>
          <cell r="E233" t="str">
            <v>Trạch</v>
          </cell>
          <cell r="F233">
            <v>2</v>
          </cell>
          <cell r="G233" t="str">
            <v>Chăn nuôi chuyên khoa</v>
          </cell>
          <cell r="H233" t="str">
            <v>Khoa Chăn nuôi</v>
          </cell>
          <cell r="I233" t="str">
            <v>GS.TS. Giảng viên cao cấp, Phó Tổng biên tập Tạp chí, Bảo lưu PCCV</v>
          </cell>
          <cell r="J233">
            <v>8</v>
          </cell>
          <cell r="K233">
            <v>0.06</v>
          </cell>
          <cell r="L233" t="str">
            <v>01-Apr-25</v>
          </cell>
          <cell r="M233" t="str">
            <v>30-Dec-16</v>
          </cell>
          <cell r="N233">
            <v>2</v>
          </cell>
          <cell r="O233" t="str">
            <v>0201</v>
          </cell>
          <cell r="P233" t="str">
            <v>0201</v>
          </cell>
          <cell r="Q233" t="str">
            <v>15.109</v>
          </cell>
          <cell r="R233" t="str">
            <v>V.07.01.01</v>
          </cell>
          <cell r="S233" t="str">
            <v>CNK13</v>
          </cell>
          <cell r="T233">
            <v>2</v>
          </cell>
          <cell r="U233" t="str">
            <v>Tiến sĩ</v>
          </cell>
          <cell r="V233" t="str">
            <v>042058002955</v>
          </cell>
        </row>
        <row r="234">
          <cell r="B234" t="str">
            <v/>
          </cell>
          <cell r="C234" t="str">
            <v/>
          </cell>
          <cell r="D234" t="str">
            <v>Phạm Tân</v>
          </cell>
          <cell r="E234" t="str">
            <v>Tiến</v>
          </cell>
          <cell r="F234">
            <v>2</v>
          </cell>
          <cell r="G234" t="str">
            <v>Chăn nuôi chuyên khoa</v>
          </cell>
          <cell r="H234" t="str">
            <v>Khoa Chăn nuôi</v>
          </cell>
          <cell r="I234" t="str">
            <v/>
          </cell>
          <cell r="J234">
            <v>6.78</v>
          </cell>
          <cell r="K234">
            <v>0</v>
          </cell>
          <cell r="L234" t="str">
            <v>01-Mar-03</v>
          </cell>
          <cell r="M234" t="str">
            <v>01-Dec-66</v>
          </cell>
          <cell r="N234">
            <v>4</v>
          </cell>
          <cell r="O234" t="str">
            <v>0201</v>
          </cell>
          <cell r="P234" t="str">
            <v>0201</v>
          </cell>
          <cell r="Q234" t="str">
            <v>15.110</v>
          </cell>
          <cell r="R234" t="str">
            <v>15.110</v>
          </cell>
          <cell r="S234" t="str">
            <v/>
          </cell>
          <cell r="T234">
            <v>0</v>
          </cell>
          <cell r="U234" t="str">
            <v>Đại học</v>
          </cell>
          <cell r="V234" t="str">
            <v>010779739</v>
          </cell>
        </row>
        <row r="235">
          <cell r="B235" t="str">
            <v/>
          </cell>
          <cell r="C235" t="str">
            <v>3120215001135</v>
          </cell>
          <cell r="D235" t="str">
            <v>Vũ Thị Thuý</v>
          </cell>
          <cell r="E235" t="str">
            <v>Hằng</v>
          </cell>
          <cell r="F235">
            <v>2</v>
          </cell>
          <cell r="G235" t="str">
            <v>Chăn nuôi chuyên khoa</v>
          </cell>
          <cell r="H235" t="str">
            <v>Khoa Chăn nuôi</v>
          </cell>
          <cell r="I235" t="str">
            <v>Thạc sĩ, Kỹ sư</v>
          </cell>
          <cell r="J235">
            <v>4.6500000000000004</v>
          </cell>
          <cell r="K235">
            <v>0</v>
          </cell>
          <cell r="L235" t="str">
            <v>01-Jan-23</v>
          </cell>
          <cell r="M235" t="str">
            <v>01-Jan-04</v>
          </cell>
          <cell r="N235">
            <v>3</v>
          </cell>
          <cell r="O235" t="str">
            <v>0201</v>
          </cell>
          <cell r="P235" t="str">
            <v>0201</v>
          </cell>
          <cell r="Q235" t="str">
            <v>13.095</v>
          </cell>
          <cell r="R235" t="str">
            <v>13.095</v>
          </cell>
          <cell r="S235" t="str">
            <v/>
          </cell>
          <cell r="T235">
            <v>0</v>
          </cell>
          <cell r="U235" t="str">
            <v>Thạc sĩ</v>
          </cell>
          <cell r="V235" t="str">
            <v>001179011197</v>
          </cell>
        </row>
        <row r="236">
          <cell r="B236" t="str">
            <v>CNK18</v>
          </cell>
          <cell r="C236" t="str">
            <v>3120215009919</v>
          </cell>
          <cell r="D236" t="str">
            <v>Hán Quang</v>
          </cell>
          <cell r="E236" t="str">
            <v>Hạnh</v>
          </cell>
          <cell r="F236">
            <v>2</v>
          </cell>
          <cell r="G236" t="str">
            <v>Chăn nuôi chuyên khoa</v>
          </cell>
          <cell r="H236" t="str">
            <v>Khoa Chăn nuôi</v>
          </cell>
          <cell r="I236" t="str">
            <v>Tiến sĩ, Giảng viên chính, Phó BM</v>
          </cell>
          <cell r="J236">
            <v>4.74</v>
          </cell>
          <cell r="K236">
            <v>0</v>
          </cell>
          <cell r="L236" t="str">
            <v>01-Nov-23</v>
          </cell>
          <cell r="M236" t="str">
            <v>01-Apr-18</v>
          </cell>
          <cell r="N236">
            <v>2</v>
          </cell>
          <cell r="O236" t="str">
            <v>0201</v>
          </cell>
          <cell r="P236" t="str">
            <v>0201</v>
          </cell>
          <cell r="Q236" t="str">
            <v>15.110</v>
          </cell>
          <cell r="R236" t="str">
            <v>V.07.01.02</v>
          </cell>
          <cell r="S236" t="str">
            <v>CNK18</v>
          </cell>
          <cell r="T236">
            <v>0</v>
          </cell>
          <cell r="U236" t="str">
            <v>Tiến sĩ</v>
          </cell>
          <cell r="V236" t="str">
            <v>025082000736</v>
          </cell>
        </row>
        <row r="237">
          <cell r="B237" t="str">
            <v>CNK02</v>
          </cell>
          <cell r="C237" t="str">
            <v>3120215001141</v>
          </cell>
          <cell r="D237" t="str">
            <v>Lê Hữu</v>
          </cell>
          <cell r="E237" t="str">
            <v>Hiếu</v>
          </cell>
          <cell r="F237">
            <v>2</v>
          </cell>
          <cell r="G237" t="str">
            <v>Chăn nuôi chuyên khoa</v>
          </cell>
          <cell r="H237" t="str">
            <v>Khoa Chăn nuôi</v>
          </cell>
          <cell r="I237" t="str">
            <v>Tiến sĩ, Giảng viên</v>
          </cell>
          <cell r="J237">
            <v>3.66</v>
          </cell>
          <cell r="K237">
            <v>0</v>
          </cell>
          <cell r="L237" t="str">
            <v>01-Aug-21</v>
          </cell>
          <cell r="M237" t="str">
            <v>01-Aug-09</v>
          </cell>
          <cell r="N237">
            <v>2</v>
          </cell>
          <cell r="O237" t="str">
            <v>0201</v>
          </cell>
          <cell r="P237" t="str">
            <v>0201</v>
          </cell>
          <cell r="Q237" t="str">
            <v>15.111</v>
          </cell>
          <cell r="R237" t="str">
            <v>V.07.01.03</v>
          </cell>
          <cell r="S237" t="str">
            <v>CNK02</v>
          </cell>
          <cell r="T237">
            <v>0</v>
          </cell>
          <cell r="U237" t="str">
            <v>Tiến sĩ</v>
          </cell>
          <cell r="V237" t="str">
            <v>027082006255</v>
          </cell>
        </row>
        <row r="238">
          <cell r="B238" t="str">
            <v>CNK10</v>
          </cell>
          <cell r="C238" t="str">
            <v>3120215001158</v>
          </cell>
          <cell r="D238" t="str">
            <v>Nguyễn Thị Dương</v>
          </cell>
          <cell r="E238" t="str">
            <v>Huyền</v>
          </cell>
          <cell r="F238">
            <v>2</v>
          </cell>
          <cell r="G238" t="str">
            <v>Chăn nuôi chuyên khoa</v>
          </cell>
          <cell r="H238" t="str">
            <v>Khoa Chăn nuôi</v>
          </cell>
          <cell r="I238" t="str">
            <v>Tiến sĩ, Giảng viên</v>
          </cell>
          <cell r="J238">
            <v>3.99</v>
          </cell>
          <cell r="K238">
            <v>0</v>
          </cell>
          <cell r="L238" t="str">
            <v>01-Oct-23</v>
          </cell>
          <cell r="M238" t="str">
            <v>01-Oct-08</v>
          </cell>
          <cell r="N238">
            <v>2</v>
          </cell>
          <cell r="O238" t="str">
            <v>0201</v>
          </cell>
          <cell r="P238" t="str">
            <v>0201</v>
          </cell>
          <cell r="Q238" t="str">
            <v>15.111</v>
          </cell>
          <cell r="R238" t="str">
            <v>V.07.01.03</v>
          </cell>
          <cell r="S238" t="str">
            <v>CNK10</v>
          </cell>
          <cell r="T238">
            <v>0</v>
          </cell>
          <cell r="U238" t="str">
            <v>Tiến sĩ</v>
          </cell>
          <cell r="V238" t="str">
            <v>001183020026</v>
          </cell>
        </row>
        <row r="239">
          <cell r="B239" t="str">
            <v>CNK06</v>
          </cell>
          <cell r="C239" t="str">
            <v>3120215010381</v>
          </cell>
          <cell r="D239" t="str">
            <v>Hoàng Anh</v>
          </cell>
          <cell r="E239" t="str">
            <v>Tuấn</v>
          </cell>
          <cell r="F239">
            <v>2</v>
          </cell>
          <cell r="G239" t="str">
            <v>Chăn nuôi chuyên khoa</v>
          </cell>
          <cell r="H239" t="str">
            <v>Khoa Chăn nuôi</v>
          </cell>
          <cell r="I239" t="str">
            <v>Tiến sĩ, Giảng viên</v>
          </cell>
          <cell r="J239">
            <v>4.32</v>
          </cell>
          <cell r="K239">
            <v>0</v>
          </cell>
          <cell r="L239" t="str">
            <v>01-Jul-24</v>
          </cell>
          <cell r="M239" t="str">
            <v>01-Jul-07</v>
          </cell>
          <cell r="N239">
            <v>2</v>
          </cell>
          <cell r="O239" t="str">
            <v>0201</v>
          </cell>
          <cell r="P239" t="str">
            <v>0201</v>
          </cell>
          <cell r="Q239" t="str">
            <v>15.111</v>
          </cell>
          <cell r="R239" t="str">
            <v>V.07.01.03</v>
          </cell>
          <cell r="S239" t="str">
            <v>CNK06</v>
          </cell>
          <cell r="T239">
            <v>0</v>
          </cell>
          <cell r="U239" t="str">
            <v>Tiến sĩ</v>
          </cell>
          <cell r="V239" t="str">
            <v>024083010156</v>
          </cell>
        </row>
        <row r="240">
          <cell r="B240" t="str">
            <v>CNK17</v>
          </cell>
          <cell r="C240" t="str">
            <v>3120215033965</v>
          </cell>
          <cell r="D240" t="str">
            <v>Nguyễn Thị</v>
          </cell>
          <cell r="E240" t="str">
            <v>Xuân</v>
          </cell>
          <cell r="F240">
            <v>2</v>
          </cell>
          <cell r="G240" t="str">
            <v>Chăn nuôi chuyên khoa</v>
          </cell>
          <cell r="H240" t="str">
            <v>Khoa Chăn nuôi</v>
          </cell>
          <cell r="I240" t="str">
            <v>Thạc sĩ, Giảng viên</v>
          </cell>
          <cell r="J240">
            <v>3.33</v>
          </cell>
          <cell r="K240">
            <v>0</v>
          </cell>
          <cell r="L240" t="str">
            <v>01-Mar-20</v>
          </cell>
          <cell r="M240" t="str">
            <v>01-Mar-11</v>
          </cell>
          <cell r="N240">
            <v>3</v>
          </cell>
          <cell r="O240" t="str">
            <v>0201</v>
          </cell>
          <cell r="P240" t="str">
            <v>0201</v>
          </cell>
          <cell r="Q240" t="str">
            <v>15.111</v>
          </cell>
          <cell r="R240" t="str">
            <v>V.07.01.03</v>
          </cell>
          <cell r="S240" t="str">
            <v>CNK17</v>
          </cell>
          <cell r="T240">
            <v>0</v>
          </cell>
          <cell r="U240" t="str">
            <v>Thạc sĩ</v>
          </cell>
          <cell r="V240" t="str">
            <v>012662491</v>
          </cell>
        </row>
        <row r="241">
          <cell r="B241" t="str">
            <v>CNK12</v>
          </cell>
          <cell r="C241" t="str">
            <v>3120215033601</v>
          </cell>
          <cell r="D241" t="str">
            <v>Nguyễn Ngọc</v>
          </cell>
          <cell r="E241" t="str">
            <v>Bằng</v>
          </cell>
          <cell r="F241">
            <v>2</v>
          </cell>
          <cell r="G241" t="str">
            <v>Chăn nuôi chuyên khoa</v>
          </cell>
          <cell r="H241" t="str">
            <v>Khoa Chăn nuôi</v>
          </cell>
          <cell r="I241" t="str">
            <v>Tiến sĩ, Giảng viên</v>
          </cell>
          <cell r="J241">
            <v>3.33</v>
          </cell>
          <cell r="K241">
            <v>0</v>
          </cell>
          <cell r="L241" t="str">
            <v>01-Mar-20</v>
          </cell>
          <cell r="M241" t="str">
            <v>01-Mar-11</v>
          </cell>
          <cell r="N241">
            <v>2</v>
          </cell>
          <cell r="O241" t="str">
            <v>0201</v>
          </cell>
          <cell r="P241" t="str">
            <v>0201</v>
          </cell>
          <cell r="Q241" t="str">
            <v>15.111</v>
          </cell>
          <cell r="R241" t="str">
            <v>V.07.01.03</v>
          </cell>
          <cell r="S241" t="str">
            <v>CNK12</v>
          </cell>
          <cell r="T241">
            <v>0</v>
          </cell>
          <cell r="U241" t="str">
            <v>Tiến sĩ</v>
          </cell>
          <cell r="V241" t="str">
            <v>027087013587</v>
          </cell>
        </row>
        <row r="242">
          <cell r="B242" t="str">
            <v>CNK15</v>
          </cell>
          <cell r="C242" t="str">
            <v>3120215001106</v>
          </cell>
          <cell r="D242" t="str">
            <v>Nguyễn Thị</v>
          </cell>
          <cell r="E242" t="str">
            <v>Tú</v>
          </cell>
          <cell r="F242">
            <v>2</v>
          </cell>
          <cell r="G242" t="str">
            <v>Chăn nuôi chuyên khoa</v>
          </cell>
          <cell r="H242" t="str">
            <v>Khoa Chăn nuôi</v>
          </cell>
          <cell r="I242" t="str">
            <v>Thạc sĩ, Giảng viên chính, Phó Ban</v>
          </cell>
          <cell r="J242">
            <v>6.1</v>
          </cell>
          <cell r="K242">
            <v>0</v>
          </cell>
          <cell r="L242" t="str">
            <v>01-Jul-15</v>
          </cell>
          <cell r="M242" t="str">
            <v>01-Jul-03</v>
          </cell>
          <cell r="N242">
            <v>3</v>
          </cell>
          <cell r="O242" t="str">
            <v>0201</v>
          </cell>
          <cell r="P242" t="str">
            <v>0201</v>
          </cell>
          <cell r="Q242" t="str">
            <v>15.110</v>
          </cell>
          <cell r="R242" t="str">
            <v>15.110</v>
          </cell>
          <cell r="S242" t="str">
            <v>CNK15</v>
          </cell>
          <cell r="T242">
            <v>0</v>
          </cell>
          <cell r="U242" t="str">
            <v>Thạc sĩ</v>
          </cell>
          <cell r="V242" t="str">
            <v>040160000019</v>
          </cell>
        </row>
        <row r="243">
          <cell r="B243" t="str">
            <v>CNK19</v>
          </cell>
          <cell r="C243" t="str">
            <v>3120215040449</v>
          </cell>
          <cell r="D243" t="str">
            <v>Đào Thị</v>
          </cell>
          <cell r="E243" t="str">
            <v>Hiệp</v>
          </cell>
          <cell r="F243">
            <v>2</v>
          </cell>
          <cell r="G243" t="str">
            <v>Chăn nuôi chuyên khoa</v>
          </cell>
          <cell r="H243" t="str">
            <v>Khoa Chăn nuôi</v>
          </cell>
          <cell r="I243" t="str">
            <v>Tiến sĩ, Giảng viên</v>
          </cell>
          <cell r="J243">
            <v>3</v>
          </cell>
          <cell r="K243">
            <v>0</v>
          </cell>
          <cell r="L243" t="str">
            <v>01-Jan-22</v>
          </cell>
          <cell r="M243" t="str">
            <v>01-Jan-16</v>
          </cell>
          <cell r="N243">
            <v>2</v>
          </cell>
          <cell r="O243" t="str">
            <v>0201</v>
          </cell>
          <cell r="P243" t="str">
            <v>0201</v>
          </cell>
          <cell r="Q243" t="str">
            <v>15.111</v>
          </cell>
          <cell r="R243" t="str">
            <v>V.07.01.03</v>
          </cell>
          <cell r="S243" t="str">
            <v>CNK19</v>
          </cell>
          <cell r="T243">
            <v>0</v>
          </cell>
          <cell r="U243" t="str">
            <v>Tiến sĩ</v>
          </cell>
          <cell r="V243" t="str">
            <v>030185023696</v>
          </cell>
        </row>
        <row r="244">
          <cell r="B244" t="str">
            <v>CNK11</v>
          </cell>
          <cell r="C244" t="str">
            <v>3120215001129</v>
          </cell>
          <cell r="D244" t="str">
            <v>Trần</v>
          </cell>
          <cell r="E244" t="str">
            <v>Hiệp</v>
          </cell>
          <cell r="F244">
            <v>2</v>
          </cell>
          <cell r="G244" t="str">
            <v>Chăn nuôi chuyên khoa</v>
          </cell>
          <cell r="H244" t="str">
            <v>Ban Khoa học và Công nghệ</v>
          </cell>
          <cell r="I244" t="str">
            <v>PGS.TS. Giảng viên cao cấp, Trưởng Ban, Trưởng BM, Phó Giám đốc Trung tâm NCXS và ĐMST</v>
          </cell>
          <cell r="J244">
            <v>6.56</v>
          </cell>
          <cell r="K244">
            <v>0</v>
          </cell>
          <cell r="L244" t="str">
            <v>21-Oct-24</v>
          </cell>
          <cell r="M244" t="str">
            <v>21-Jul-21</v>
          </cell>
          <cell r="N244">
            <v>2</v>
          </cell>
          <cell r="O244" t="str">
            <v>2900</v>
          </cell>
          <cell r="P244" t="str">
            <v>0201</v>
          </cell>
          <cell r="Q244" t="str">
            <v>15.109</v>
          </cell>
          <cell r="R244" t="str">
            <v>V.07.01.01</v>
          </cell>
          <cell r="S244" t="str">
            <v>CNK11</v>
          </cell>
          <cell r="T244">
            <v>1</v>
          </cell>
          <cell r="U244" t="str">
            <v>Tiến sĩ</v>
          </cell>
          <cell r="V244" t="str">
            <v>025076000142</v>
          </cell>
        </row>
        <row r="245">
          <cell r="B245" t="str">
            <v>CNK22</v>
          </cell>
          <cell r="C245" t="str">
            <v>3120205037999</v>
          </cell>
          <cell r="D245" t="str">
            <v>Nguyễn Thị</v>
          </cell>
          <cell r="E245" t="str">
            <v>Phương</v>
          </cell>
          <cell r="F245">
            <v>2</v>
          </cell>
          <cell r="G245" t="str">
            <v>Chăn nuôi chuyên khoa</v>
          </cell>
          <cell r="H245" t="str">
            <v>Khoa Chăn nuôi</v>
          </cell>
          <cell r="I245" t="str">
            <v>Thạc sĩ, Giảng viên</v>
          </cell>
          <cell r="J245">
            <v>3</v>
          </cell>
          <cell r="K245">
            <v>0</v>
          </cell>
          <cell r="L245" t="str">
            <v>01-Jun-24</v>
          </cell>
          <cell r="M245" t="str">
            <v>01-Jun-21</v>
          </cell>
          <cell r="N245">
            <v>3</v>
          </cell>
          <cell r="O245" t="str">
            <v>0201</v>
          </cell>
          <cell r="P245" t="str">
            <v>0201</v>
          </cell>
          <cell r="Q245" t="str">
            <v>15.111</v>
          </cell>
          <cell r="R245" t="str">
            <v>V.07.01.03</v>
          </cell>
          <cell r="S245" t="str">
            <v>CNK22</v>
          </cell>
          <cell r="T245">
            <v>0</v>
          </cell>
          <cell r="U245" t="str">
            <v>Thạc sĩ</v>
          </cell>
          <cell r="V245" t="str">
            <v>024192018214</v>
          </cell>
        </row>
        <row r="246">
          <cell r="B246" t="str">
            <v>CNK21</v>
          </cell>
          <cell r="C246" t="str">
            <v>3120215056557</v>
          </cell>
          <cell r="D246" t="str">
            <v>Nguyễn Hùng</v>
          </cell>
          <cell r="E246" t="str">
            <v>Sơn</v>
          </cell>
          <cell r="F246">
            <v>2</v>
          </cell>
          <cell r="G246" t="str">
            <v>Chăn nuôi chuyên khoa</v>
          </cell>
          <cell r="H246" t="str">
            <v>Khoa Chăn nuôi</v>
          </cell>
          <cell r="I246" t="str">
            <v>Tiến sĩ, Giảng viên, Phó BM</v>
          </cell>
          <cell r="J246">
            <v>3.66</v>
          </cell>
          <cell r="K246">
            <v>0</v>
          </cell>
          <cell r="L246" t="str">
            <v>01-Aug-17</v>
          </cell>
          <cell r="M246" t="str">
            <v>01-Aug-17</v>
          </cell>
          <cell r="N246">
            <v>2</v>
          </cell>
          <cell r="O246" t="str">
            <v>0201</v>
          </cell>
          <cell r="P246" t="str">
            <v>0201</v>
          </cell>
          <cell r="Q246" t="str">
            <v>15.111</v>
          </cell>
          <cell r="R246" t="str">
            <v>V.07.01.03</v>
          </cell>
          <cell r="S246" t="str">
            <v>CNK21</v>
          </cell>
          <cell r="T246">
            <v>0</v>
          </cell>
          <cell r="U246" t="str">
            <v>Tiến sĩ</v>
          </cell>
          <cell r="V246" t="str">
            <v>038082003178</v>
          </cell>
        </row>
        <row r="247">
          <cell r="B247" t="str">
            <v/>
          </cell>
          <cell r="C247" t="str">
            <v/>
          </cell>
          <cell r="D247" t="str">
            <v>Nguyễn Thị</v>
          </cell>
          <cell r="E247" t="str">
            <v>Nhã</v>
          </cell>
          <cell r="F247">
            <v>2</v>
          </cell>
          <cell r="G247" t="str">
            <v>Di truyền Giống gia súc</v>
          </cell>
          <cell r="H247" t="str">
            <v>Khoa Chăn nuôi</v>
          </cell>
          <cell r="I247" t="str">
            <v/>
          </cell>
          <cell r="J247">
            <v>4.0599999999999996</v>
          </cell>
          <cell r="K247">
            <v>0</v>
          </cell>
          <cell r="L247" t="str">
            <v>01-Jul-03</v>
          </cell>
          <cell r="M247" t="str">
            <v>15-Jan-69</v>
          </cell>
          <cell r="N247">
            <v>6</v>
          </cell>
          <cell r="O247" t="str">
            <v>0202</v>
          </cell>
          <cell r="P247" t="str">
            <v>0202</v>
          </cell>
          <cell r="Q247" t="str">
            <v>13.096</v>
          </cell>
          <cell r="R247" t="str">
            <v>13.096</v>
          </cell>
          <cell r="S247" t="str">
            <v/>
          </cell>
          <cell r="T247">
            <v>0</v>
          </cell>
          <cell r="U247" t="str">
            <v>T.Cấp</v>
          </cell>
          <cell r="V247" t="str">
            <v>010812595</v>
          </cell>
        </row>
        <row r="248">
          <cell r="B248" t="str">
            <v>DTG07</v>
          </cell>
          <cell r="C248" t="str">
            <v>3120215001193</v>
          </cell>
          <cell r="D248" t="str">
            <v>Đỗ Đức</v>
          </cell>
          <cell r="E248" t="str">
            <v>Lực</v>
          </cell>
          <cell r="F248">
            <v>2</v>
          </cell>
          <cell r="G248" t="str">
            <v>Di truyền Giống gia súc</v>
          </cell>
          <cell r="H248" t="str">
            <v>Khoa Chăn nuôi</v>
          </cell>
          <cell r="I248" t="str">
            <v>PGS.TS. Giảng viên cao cấp, Trưởng BM</v>
          </cell>
          <cell r="J248">
            <v>6.92</v>
          </cell>
          <cell r="K248">
            <v>0</v>
          </cell>
          <cell r="L248" t="str">
            <v>17-Jul-23</v>
          </cell>
          <cell r="M248" t="str">
            <v>17-Jul-18</v>
          </cell>
          <cell r="N248">
            <v>2</v>
          </cell>
          <cell r="O248" t="str">
            <v>0202</v>
          </cell>
          <cell r="P248" t="str">
            <v>0202</v>
          </cell>
          <cell r="Q248" t="str">
            <v>15.109</v>
          </cell>
          <cell r="R248" t="str">
            <v>V.07.01.01</v>
          </cell>
          <cell r="S248" t="str">
            <v>DTG07</v>
          </cell>
          <cell r="T248">
            <v>1</v>
          </cell>
          <cell r="U248" t="str">
            <v>Tiến sĩ</v>
          </cell>
          <cell r="V248" t="str">
            <v>038070005177</v>
          </cell>
        </row>
        <row r="249">
          <cell r="B249" t="str">
            <v>DTG02</v>
          </cell>
          <cell r="C249" t="str">
            <v>3120215001170</v>
          </cell>
          <cell r="D249" t="str">
            <v>Đinh Văn</v>
          </cell>
          <cell r="E249" t="str">
            <v>Chỉnh</v>
          </cell>
          <cell r="F249">
            <v>2</v>
          </cell>
          <cell r="G249" t="str">
            <v>Di truyền Giống gia súc</v>
          </cell>
          <cell r="H249" t="str">
            <v>Khoa Chăn nuôi</v>
          </cell>
          <cell r="I249" t="str">
            <v>PGS.TS. Giảng viên cao cấp, Bảo lưu PCCV</v>
          </cell>
          <cell r="J249">
            <v>7.64</v>
          </cell>
          <cell r="K249">
            <v>0</v>
          </cell>
          <cell r="L249" t="str">
            <v>30-Dec-18</v>
          </cell>
          <cell r="M249" t="str">
            <v>30-Dec-16</v>
          </cell>
          <cell r="N249">
            <v>2</v>
          </cell>
          <cell r="O249" t="str">
            <v>0202</v>
          </cell>
          <cell r="P249" t="str">
            <v>0202</v>
          </cell>
          <cell r="Q249" t="str">
            <v>15.109</v>
          </cell>
          <cell r="R249" t="str">
            <v>V.07.01.01</v>
          </cell>
          <cell r="S249" t="str">
            <v>DTG02</v>
          </cell>
          <cell r="T249">
            <v>1</v>
          </cell>
          <cell r="U249" t="str">
            <v>Tiến sĩ</v>
          </cell>
          <cell r="V249" t="str">
            <v>010779823</v>
          </cell>
        </row>
        <row r="250">
          <cell r="B250" t="str">
            <v/>
          </cell>
          <cell r="C250" t="str">
            <v/>
          </cell>
          <cell r="D250" t="str">
            <v>Nguyễn Hải</v>
          </cell>
          <cell r="E250" t="str">
            <v>Quân</v>
          </cell>
          <cell r="F250">
            <v>2</v>
          </cell>
          <cell r="G250" t="str">
            <v>Di truyền Giống gia súc</v>
          </cell>
          <cell r="H250" t="str">
            <v>Khoa Chăn nuôi</v>
          </cell>
          <cell r="I250" t="str">
            <v/>
          </cell>
          <cell r="J250">
            <v>6.78</v>
          </cell>
          <cell r="K250">
            <v>0.06</v>
          </cell>
          <cell r="L250" t="str">
            <v>01-Oct-06</v>
          </cell>
          <cell r="M250" t="str">
            <v>01-Aug-65</v>
          </cell>
          <cell r="N250">
            <v>2</v>
          </cell>
          <cell r="O250" t="str">
            <v>0202</v>
          </cell>
          <cell r="P250" t="str">
            <v>0202</v>
          </cell>
          <cell r="Q250" t="str">
            <v>15.110</v>
          </cell>
          <cell r="R250" t="str">
            <v>15.110</v>
          </cell>
          <cell r="S250" t="str">
            <v/>
          </cell>
          <cell r="T250">
            <v>1</v>
          </cell>
          <cell r="U250" t="str">
            <v>Tiến sĩ</v>
          </cell>
          <cell r="V250" t="str">
            <v>010849190</v>
          </cell>
        </row>
        <row r="251">
          <cell r="B251" t="str">
            <v/>
          </cell>
          <cell r="C251" t="str">
            <v/>
          </cell>
          <cell r="D251" t="str">
            <v>Phan Liên</v>
          </cell>
          <cell r="E251" t="str">
            <v>Phương</v>
          </cell>
          <cell r="F251">
            <v>2</v>
          </cell>
          <cell r="G251" t="str">
            <v>Di truyền Giống gia súc</v>
          </cell>
          <cell r="H251" t="str">
            <v>Khoa Chăn nuôi</v>
          </cell>
          <cell r="I251" t="str">
            <v/>
          </cell>
          <cell r="J251">
            <v>5.42</v>
          </cell>
          <cell r="K251">
            <v>0</v>
          </cell>
          <cell r="L251" t="str">
            <v>01-Dec-04</v>
          </cell>
          <cell r="M251" t="str">
            <v>01-Apr-76</v>
          </cell>
          <cell r="N251">
            <v>3</v>
          </cell>
          <cell r="O251" t="str">
            <v>0202</v>
          </cell>
          <cell r="P251" t="str">
            <v>0202</v>
          </cell>
          <cell r="Q251" t="str">
            <v>15.110</v>
          </cell>
          <cell r="R251" t="str">
            <v>15.110</v>
          </cell>
          <cell r="S251" t="str">
            <v/>
          </cell>
          <cell r="T251">
            <v>0</v>
          </cell>
          <cell r="U251" t="str">
            <v>Thạc sĩ</v>
          </cell>
          <cell r="V251" t="str">
            <v>010812376</v>
          </cell>
        </row>
        <row r="252">
          <cell r="B252" t="str">
            <v>DTG08</v>
          </cell>
          <cell r="C252" t="str">
            <v>3120215001208</v>
          </cell>
          <cell r="D252" t="str">
            <v>Nguyễn Chí</v>
          </cell>
          <cell r="E252" t="str">
            <v>Thành</v>
          </cell>
          <cell r="F252">
            <v>2</v>
          </cell>
          <cell r="G252" t="str">
            <v>Di truyền Giống gia súc</v>
          </cell>
          <cell r="H252" t="str">
            <v>Khoa Chăn nuôi</v>
          </cell>
          <cell r="I252" t="str">
            <v>Tiến sĩ, Giảng viên chính</v>
          </cell>
          <cell r="J252">
            <v>4.74</v>
          </cell>
          <cell r="K252">
            <v>0</v>
          </cell>
          <cell r="L252" t="str">
            <v>01-May-23</v>
          </cell>
          <cell r="M252" t="str">
            <v>01-Dec-20</v>
          </cell>
          <cell r="N252">
            <v>2</v>
          </cell>
          <cell r="O252" t="str">
            <v>0202</v>
          </cell>
          <cell r="P252" t="str">
            <v>0202</v>
          </cell>
          <cell r="Q252" t="str">
            <v>15.110</v>
          </cell>
          <cell r="R252" t="str">
            <v>V.07.01.02</v>
          </cell>
          <cell r="S252" t="str">
            <v>DTG08</v>
          </cell>
          <cell r="T252">
            <v>0</v>
          </cell>
          <cell r="U252" t="str">
            <v>Tiến sĩ</v>
          </cell>
          <cell r="V252" t="str">
            <v>001077012392</v>
          </cell>
        </row>
        <row r="253">
          <cell r="B253" t="str">
            <v>MG704</v>
          </cell>
          <cell r="C253" t="str">
            <v>3120215001214</v>
          </cell>
          <cell r="D253" t="str">
            <v>Nguyễn Thị Châu</v>
          </cell>
          <cell r="E253" t="str">
            <v>Giang</v>
          </cell>
          <cell r="F253">
            <v>2</v>
          </cell>
          <cell r="G253" t="str">
            <v>Di truyền Giống gia súc</v>
          </cell>
          <cell r="H253" t="str">
            <v>Khoa Chăn nuôi</v>
          </cell>
          <cell r="I253" t="str">
            <v>Thạc sĩ, Kỹ sư</v>
          </cell>
          <cell r="J253">
            <v>4.32</v>
          </cell>
          <cell r="K253">
            <v>0</v>
          </cell>
          <cell r="L253" t="str">
            <v>01-Jan-23</v>
          </cell>
          <cell r="M253" t="str">
            <v>01-Jan-14</v>
          </cell>
          <cell r="N253">
            <v>3</v>
          </cell>
          <cell r="O253" t="str">
            <v>0202</v>
          </cell>
          <cell r="P253" t="str">
            <v>0202</v>
          </cell>
          <cell r="Q253" t="str">
            <v>13.095</v>
          </cell>
          <cell r="R253" t="str">
            <v>13.095</v>
          </cell>
          <cell r="S253" t="str">
            <v>MG704</v>
          </cell>
          <cell r="T253">
            <v>0</v>
          </cell>
          <cell r="U253" t="str">
            <v>Thạc sĩ</v>
          </cell>
          <cell r="V253" t="str">
            <v>001181006653</v>
          </cell>
        </row>
        <row r="254">
          <cell r="B254" t="str">
            <v>DTG03</v>
          </cell>
          <cell r="C254" t="str">
            <v>3120215001220</v>
          </cell>
          <cell r="D254" t="str">
            <v>Vũ Thị</v>
          </cell>
          <cell r="E254" t="str">
            <v>Thơm</v>
          </cell>
          <cell r="F254">
            <v>2</v>
          </cell>
          <cell r="G254" t="str">
            <v>Di truyền Giống gia súc</v>
          </cell>
          <cell r="H254" t="str">
            <v>Khoa Chăn nuôi</v>
          </cell>
          <cell r="I254" t="str">
            <v/>
          </cell>
          <cell r="J254">
            <v>2.67</v>
          </cell>
          <cell r="K254">
            <v>0</v>
          </cell>
          <cell r="L254" t="str">
            <v>01-Oct-09</v>
          </cell>
          <cell r="M254" t="str">
            <v>01-Oct-06</v>
          </cell>
          <cell r="N254">
            <v>2</v>
          </cell>
          <cell r="O254" t="str">
            <v>0202</v>
          </cell>
          <cell r="P254" t="str">
            <v>0202</v>
          </cell>
          <cell r="Q254" t="str">
            <v>15.111</v>
          </cell>
          <cell r="R254" t="str">
            <v>15.111</v>
          </cell>
          <cell r="S254" t="str">
            <v>TG252</v>
          </cell>
          <cell r="T254">
            <v>0</v>
          </cell>
          <cell r="U254" t="str">
            <v>Tiến sĩ</v>
          </cell>
          <cell r="V254" t="str">
            <v>151341427</v>
          </cell>
        </row>
        <row r="255">
          <cell r="B255" t="str">
            <v>DTG09</v>
          </cell>
          <cell r="C255" t="str">
            <v>3120215009925</v>
          </cell>
          <cell r="D255" t="str">
            <v>Nguyễn Hoàng</v>
          </cell>
          <cell r="E255" t="str">
            <v>Thịnh</v>
          </cell>
          <cell r="F255">
            <v>2</v>
          </cell>
          <cell r="G255" t="str">
            <v>Di truyền Giống gia súc</v>
          </cell>
          <cell r="H255" t="str">
            <v>Khoa Chăn nuôi</v>
          </cell>
          <cell r="I255" t="str">
            <v>PGS.TS, Giảng viên cao cấp, Phó BM</v>
          </cell>
          <cell r="J255">
            <v>6.56</v>
          </cell>
          <cell r="K255">
            <v>0</v>
          </cell>
          <cell r="L255" t="str">
            <v>27-Jun-24</v>
          </cell>
          <cell r="M255" t="str">
            <v>27-Jun-22</v>
          </cell>
          <cell r="N255">
            <v>2</v>
          </cell>
          <cell r="O255" t="str">
            <v>0202</v>
          </cell>
          <cell r="P255" t="str">
            <v>0202</v>
          </cell>
          <cell r="Q255" t="str">
            <v>15.109</v>
          </cell>
          <cell r="R255" t="str">
            <v>V.07.01.01</v>
          </cell>
          <cell r="S255" t="str">
            <v>DTG09</v>
          </cell>
          <cell r="T255">
            <v>1</v>
          </cell>
          <cell r="U255" t="str">
            <v>Tiến sĩ</v>
          </cell>
          <cell r="V255" t="str">
            <v>036079009354</v>
          </cell>
        </row>
        <row r="256">
          <cell r="B256" t="str">
            <v>DTG05</v>
          </cell>
          <cell r="C256" t="str">
            <v>3120215009563</v>
          </cell>
          <cell r="D256" t="str">
            <v>Hà Xuân</v>
          </cell>
          <cell r="E256" t="str">
            <v>Bộ</v>
          </cell>
          <cell r="F256">
            <v>2</v>
          </cell>
          <cell r="G256" t="str">
            <v>Di truyền Giống gia súc</v>
          </cell>
          <cell r="H256" t="str">
            <v>Khoa Chăn nuôi</v>
          </cell>
          <cell r="I256" t="str">
            <v>PGS.TS, Giảng viên cao cấp, Phó Trưởng Khoa</v>
          </cell>
          <cell r="J256">
            <v>6.2</v>
          </cell>
          <cell r="K256">
            <v>0</v>
          </cell>
          <cell r="L256" t="str">
            <v>11-Jan-24</v>
          </cell>
          <cell r="M256" t="str">
            <v>11-Jan-24</v>
          </cell>
          <cell r="N256">
            <v>2</v>
          </cell>
          <cell r="O256" t="str">
            <v>0202</v>
          </cell>
          <cell r="P256" t="str">
            <v>0202</v>
          </cell>
          <cell r="Q256" t="str">
            <v>15.109</v>
          </cell>
          <cell r="R256" t="str">
            <v>V.07.01.01</v>
          </cell>
          <cell r="S256" t="str">
            <v>DTG05</v>
          </cell>
          <cell r="T256">
            <v>1</v>
          </cell>
          <cell r="U256" t="str">
            <v>Tiến sĩ</v>
          </cell>
          <cell r="V256" t="str">
            <v>030081011046</v>
          </cell>
        </row>
        <row r="257">
          <cell r="B257" t="str">
            <v>DTG10</v>
          </cell>
          <cell r="C257" t="str">
            <v>3120215044774</v>
          </cell>
          <cell r="D257" t="str">
            <v>Đỗ Thị</v>
          </cell>
          <cell r="E257" t="str">
            <v>Huế</v>
          </cell>
          <cell r="F257">
            <v>2</v>
          </cell>
          <cell r="G257" t="str">
            <v>Di truyền Giống gia súc</v>
          </cell>
          <cell r="H257" t="str">
            <v>Khoa Chăn nuôi</v>
          </cell>
          <cell r="I257" t="str">
            <v>Tiến sĩ, Giảng viên</v>
          </cell>
          <cell r="J257">
            <v>3.33</v>
          </cell>
          <cell r="K257">
            <v>0</v>
          </cell>
          <cell r="L257" t="str">
            <v>01-Jan-21</v>
          </cell>
          <cell r="M257" t="str">
            <v>02-Jan-14</v>
          </cell>
          <cell r="N257">
            <v>2</v>
          </cell>
          <cell r="O257" t="str">
            <v>0202</v>
          </cell>
          <cell r="P257" t="str">
            <v>0202</v>
          </cell>
          <cell r="Q257" t="str">
            <v>15.111</v>
          </cell>
          <cell r="R257" t="str">
            <v>V.07.01.03</v>
          </cell>
          <cell r="S257" t="str">
            <v>DTG10</v>
          </cell>
          <cell r="T257">
            <v>0</v>
          </cell>
          <cell r="U257" t="str">
            <v>Tiến sĩ</v>
          </cell>
          <cell r="V257" t="str">
            <v>031186013048</v>
          </cell>
        </row>
        <row r="258">
          <cell r="B258" t="str">
            <v>DTG06</v>
          </cell>
          <cell r="C258" t="str">
            <v>3120215033364</v>
          </cell>
          <cell r="D258" t="str">
            <v>Chu Tuấn</v>
          </cell>
          <cell r="E258" t="str">
            <v>Thịnh</v>
          </cell>
          <cell r="F258">
            <v>2</v>
          </cell>
          <cell r="G258" t="str">
            <v>Di truyền Giống gia súc</v>
          </cell>
          <cell r="H258" t="str">
            <v>Khoa Chăn nuôi</v>
          </cell>
          <cell r="I258" t="str">
            <v>Tiến sĩ, Giảng viên</v>
          </cell>
          <cell r="J258">
            <v>3</v>
          </cell>
          <cell r="K258">
            <v>0</v>
          </cell>
          <cell r="L258" t="str">
            <v>01-Mar-17</v>
          </cell>
          <cell r="M258" t="str">
            <v>01-Mar-11</v>
          </cell>
          <cell r="N258">
            <v>2</v>
          </cell>
          <cell r="O258" t="str">
            <v>0202</v>
          </cell>
          <cell r="P258" t="str">
            <v>0202</v>
          </cell>
          <cell r="Q258" t="str">
            <v>15.111</v>
          </cell>
          <cell r="R258" t="str">
            <v>V.07.01.03</v>
          </cell>
          <cell r="S258" t="str">
            <v>DTG06</v>
          </cell>
          <cell r="T258">
            <v>0</v>
          </cell>
          <cell r="U258" t="str">
            <v>Tiến sĩ</v>
          </cell>
          <cell r="V258" t="str">
            <v>033084017923</v>
          </cell>
        </row>
        <row r="259">
          <cell r="B259" t="str">
            <v>DTG01</v>
          </cell>
          <cell r="C259" t="str">
            <v>3120215001164</v>
          </cell>
          <cell r="D259" t="str">
            <v>Đặng Vũ</v>
          </cell>
          <cell r="E259" t="str">
            <v>Bình</v>
          </cell>
          <cell r="F259">
            <v>2</v>
          </cell>
          <cell r="G259" t="str">
            <v>Di truyền Giống gia súc</v>
          </cell>
          <cell r="H259" t="str">
            <v>Khoa Chăn nuôi</v>
          </cell>
          <cell r="I259" t="str">
            <v/>
          </cell>
          <cell r="J259">
            <v>7.64</v>
          </cell>
          <cell r="K259">
            <v>0</v>
          </cell>
          <cell r="L259" t="str">
            <v>01-Nov-09</v>
          </cell>
          <cell r="M259" t="str">
            <v>01-Jun-70</v>
          </cell>
          <cell r="N259">
            <v>2</v>
          </cell>
          <cell r="O259" t="str">
            <v>0202</v>
          </cell>
          <cell r="P259" t="str">
            <v>0202</v>
          </cell>
          <cell r="Q259" t="str">
            <v>15.109</v>
          </cell>
          <cell r="R259" t="str">
            <v>15.109</v>
          </cell>
          <cell r="S259" t="str">
            <v>TG050</v>
          </cell>
          <cell r="T259">
            <v>2</v>
          </cell>
          <cell r="U259" t="str">
            <v>Tiến sĩ</v>
          </cell>
          <cell r="V259" t="str">
            <v>011894277</v>
          </cell>
        </row>
        <row r="260">
          <cell r="B260" t="str">
            <v>DTG04</v>
          </cell>
          <cell r="C260" t="str">
            <v>3120215001187</v>
          </cell>
          <cell r="D260" t="str">
            <v>Phan Xuân</v>
          </cell>
          <cell r="E260" t="str">
            <v>Hảo</v>
          </cell>
          <cell r="F260">
            <v>2</v>
          </cell>
          <cell r="G260" t="str">
            <v>Di truyền Giống gia súc</v>
          </cell>
          <cell r="H260" t="str">
            <v>Khoa Chăn nuôi</v>
          </cell>
          <cell r="I260" t="str">
            <v>PGS.TS. Giảng viên cao cấp, Bảo lưu PCCV</v>
          </cell>
          <cell r="J260">
            <v>7.64</v>
          </cell>
          <cell r="K260">
            <v>0</v>
          </cell>
          <cell r="L260" t="str">
            <v>01-Jul-24</v>
          </cell>
          <cell r="M260" t="str">
            <v>30-Dec-16</v>
          </cell>
          <cell r="N260">
            <v>2</v>
          </cell>
          <cell r="O260" t="str">
            <v>0202</v>
          </cell>
          <cell r="P260" t="str">
            <v>0202</v>
          </cell>
          <cell r="Q260" t="str">
            <v>15.109</v>
          </cell>
          <cell r="R260" t="str">
            <v>V.07.01.01</v>
          </cell>
          <cell r="S260" t="str">
            <v>DTG04</v>
          </cell>
          <cell r="T260">
            <v>1</v>
          </cell>
          <cell r="U260" t="str">
            <v>Tiến sĩ</v>
          </cell>
          <cell r="V260" t="str">
            <v>040064000208</v>
          </cell>
        </row>
        <row r="261">
          <cell r="B261" t="str">
            <v/>
          </cell>
          <cell r="C261" t="str">
            <v>3120205031861</v>
          </cell>
          <cell r="D261" t="str">
            <v>Đỗ Thị</v>
          </cell>
          <cell r="E261" t="str">
            <v>Phương</v>
          </cell>
          <cell r="F261">
            <v>2</v>
          </cell>
          <cell r="G261" t="str">
            <v>Di truyền Giống gia súc</v>
          </cell>
          <cell r="H261" t="str">
            <v>Khoa Chăn nuôi</v>
          </cell>
          <cell r="I261" t="str">
            <v>Kỹ sư</v>
          </cell>
          <cell r="J261">
            <v>1.9890000000000001</v>
          </cell>
          <cell r="K261">
            <v>0</v>
          </cell>
          <cell r="L261" t="str">
            <v>16-May-19</v>
          </cell>
          <cell r="M261" t="str">
            <v>16-May-19</v>
          </cell>
          <cell r="N261">
            <v>4</v>
          </cell>
          <cell r="O261" t="str">
            <v>0202</v>
          </cell>
          <cell r="P261" t="str">
            <v>0202</v>
          </cell>
          <cell r="Q261" t="str">
            <v>13.095</v>
          </cell>
          <cell r="R261" t="str">
            <v>13.095</v>
          </cell>
          <cell r="S261" t="str">
            <v/>
          </cell>
          <cell r="T261">
            <v>0</v>
          </cell>
          <cell r="U261" t="str">
            <v>Đại học</v>
          </cell>
          <cell r="V261" t="str">
            <v>174778999</v>
          </cell>
        </row>
        <row r="262">
          <cell r="B262" t="str">
            <v>MG706</v>
          </cell>
          <cell r="C262" t="str">
            <v>3120281047834</v>
          </cell>
          <cell r="D262" t="str">
            <v>Nguyễn Thái</v>
          </cell>
          <cell r="E262" t="str">
            <v>Anh</v>
          </cell>
          <cell r="F262">
            <v>2</v>
          </cell>
          <cell r="G262" t="str">
            <v>Di truyền Giống gia súc</v>
          </cell>
          <cell r="H262" t="str">
            <v>Khoa Chăn nuôi</v>
          </cell>
          <cell r="I262" t="str">
            <v>Thạc sĩ, Nghiên cứu viên</v>
          </cell>
          <cell r="J262">
            <v>2.67</v>
          </cell>
          <cell r="K262">
            <v>0</v>
          </cell>
          <cell r="L262" t="str">
            <v>01-Jan-26</v>
          </cell>
          <cell r="M262" t="str">
            <v>01-Oct-24</v>
          </cell>
          <cell r="N262">
            <v>3</v>
          </cell>
          <cell r="O262" t="str">
            <v>0202</v>
          </cell>
          <cell r="P262" t="str">
            <v>0202</v>
          </cell>
          <cell r="Q262" t="str">
            <v>13.092</v>
          </cell>
          <cell r="R262" t="str">
            <v>V.05.01.03</v>
          </cell>
          <cell r="S262" t="str">
            <v>MG706</v>
          </cell>
          <cell r="T262">
            <v>0</v>
          </cell>
          <cell r="U262" t="str">
            <v>Thạc sĩ</v>
          </cell>
          <cell r="V262" t="str">
            <v>001096043085</v>
          </cell>
        </row>
        <row r="263">
          <cell r="B263" t="str">
            <v/>
          </cell>
          <cell r="C263" t="str">
            <v/>
          </cell>
          <cell r="D263" t="str">
            <v>Trịnh Thế</v>
          </cell>
          <cell r="E263" t="str">
            <v>Hưng</v>
          </cell>
          <cell r="F263">
            <v>2</v>
          </cell>
          <cell r="G263" t="str">
            <v>Di truyền Giống gia súc</v>
          </cell>
          <cell r="H263" t="str">
            <v>Khoa Chăn nuôi</v>
          </cell>
          <cell r="I263" t="str">
            <v>Thạc sĩ, Nghiên cứu viên</v>
          </cell>
          <cell r="J263">
            <v>2.34</v>
          </cell>
          <cell r="K263">
            <v>0</v>
          </cell>
          <cell r="L263" t="str">
            <v>01-Dec-21</v>
          </cell>
          <cell r="M263" t="str">
            <v>01-Dec-21</v>
          </cell>
          <cell r="N263">
            <v>3</v>
          </cell>
          <cell r="O263" t="str">
            <v>0202</v>
          </cell>
          <cell r="P263" t="str">
            <v>0202</v>
          </cell>
          <cell r="Q263" t="str">
            <v>13.092</v>
          </cell>
          <cell r="R263" t="str">
            <v>V.05.01.03</v>
          </cell>
          <cell r="S263" t="str">
            <v/>
          </cell>
          <cell r="T263">
            <v>0</v>
          </cell>
          <cell r="U263" t="str">
            <v>Thạc sĩ</v>
          </cell>
          <cell r="V263" t="str">
            <v>001099000644</v>
          </cell>
        </row>
        <row r="264">
          <cell r="B264" t="str">
            <v/>
          </cell>
          <cell r="C264" t="str">
            <v>3120215001237</v>
          </cell>
          <cell r="D264" t="str">
            <v>Vũ Thị</v>
          </cell>
          <cell r="E264" t="str">
            <v>Hiền</v>
          </cell>
          <cell r="F264">
            <v>2</v>
          </cell>
          <cell r="G264" t="str">
            <v>Sinh học động vật</v>
          </cell>
          <cell r="H264" t="str">
            <v>Khoa Chăn nuôi</v>
          </cell>
          <cell r="I264" t="str">
            <v/>
          </cell>
          <cell r="J264">
            <v>3.63</v>
          </cell>
          <cell r="K264">
            <v>0.09</v>
          </cell>
          <cell r="L264" t="str">
            <v>01-Oct-12</v>
          </cell>
          <cell r="M264" t="str">
            <v>01-Jan-80</v>
          </cell>
          <cell r="N264">
            <v>7</v>
          </cell>
          <cell r="O264" t="str">
            <v>0203</v>
          </cell>
          <cell r="P264" t="str">
            <v>0203</v>
          </cell>
          <cell r="Q264" t="str">
            <v>01.007</v>
          </cell>
          <cell r="R264" t="str">
            <v>01.007</v>
          </cell>
          <cell r="S264" t="str">
            <v/>
          </cell>
          <cell r="T264">
            <v>0</v>
          </cell>
          <cell r="U264" t="str">
            <v>CN-SơCấp</v>
          </cell>
          <cell r="V264" t="str">
            <v>010651165</v>
          </cell>
        </row>
        <row r="265">
          <cell r="B265" t="str">
            <v/>
          </cell>
          <cell r="C265" t="str">
            <v>3120215039109</v>
          </cell>
          <cell r="D265" t="str">
            <v>Nguyễn Thị</v>
          </cell>
          <cell r="E265" t="str">
            <v>Mai</v>
          </cell>
          <cell r="F265">
            <v>2</v>
          </cell>
          <cell r="G265" t="str">
            <v>Sinh học động vật</v>
          </cell>
          <cell r="H265" t="str">
            <v>Khoa Chăn nuôi</v>
          </cell>
          <cell r="I265" t="str">
            <v>Thạc sĩ, Kỹ thuật viên</v>
          </cell>
          <cell r="J265">
            <v>2.66</v>
          </cell>
          <cell r="K265">
            <v>0</v>
          </cell>
          <cell r="L265" t="str">
            <v>01-Jul-19</v>
          </cell>
          <cell r="M265" t="str">
            <v>01-Jul-12</v>
          </cell>
          <cell r="N265">
            <v>3</v>
          </cell>
          <cell r="O265" t="str">
            <v>0203</v>
          </cell>
          <cell r="P265" t="str">
            <v>0203</v>
          </cell>
          <cell r="Q265" t="str">
            <v>13.096</v>
          </cell>
          <cell r="R265" t="str">
            <v>V.05.02.08</v>
          </cell>
          <cell r="S265" t="str">
            <v/>
          </cell>
          <cell r="T265">
            <v>0</v>
          </cell>
          <cell r="U265" t="str">
            <v>Thạc sĩ</v>
          </cell>
          <cell r="V265" t="str">
            <v>151579250</v>
          </cell>
        </row>
        <row r="266">
          <cell r="B266" t="str">
            <v/>
          </cell>
          <cell r="C266" t="str">
            <v/>
          </cell>
          <cell r="D266" t="str">
            <v>Nguyễn Văn</v>
          </cell>
          <cell r="E266" t="str">
            <v>Kình</v>
          </cell>
          <cell r="F266">
            <v>2</v>
          </cell>
          <cell r="G266" t="str">
            <v>Sinh học động vật</v>
          </cell>
          <cell r="H266" t="str">
            <v>Khoa Chăn nuôi</v>
          </cell>
          <cell r="I266" t="str">
            <v/>
          </cell>
          <cell r="J266">
            <v>5.03</v>
          </cell>
          <cell r="K266">
            <v>0</v>
          </cell>
          <cell r="L266" t="str">
            <v>01-Oct-99</v>
          </cell>
          <cell r="M266" t="str">
            <v>01-Jan-08</v>
          </cell>
          <cell r="N266">
            <v>2</v>
          </cell>
          <cell r="O266" t="str">
            <v>0203</v>
          </cell>
          <cell r="P266" t="str">
            <v>0203</v>
          </cell>
          <cell r="Q266" t="str">
            <v>15.110</v>
          </cell>
          <cell r="R266" t="str">
            <v>15.110</v>
          </cell>
          <cell r="S266" t="str">
            <v/>
          </cell>
          <cell r="T266">
            <v>1</v>
          </cell>
          <cell r="U266" t="str">
            <v>Tiến sĩ</v>
          </cell>
          <cell r="V266" t="str">
            <v/>
          </cell>
        </row>
        <row r="267">
          <cell r="B267" t="str">
            <v/>
          </cell>
          <cell r="C267" t="str">
            <v/>
          </cell>
          <cell r="D267" t="str">
            <v>Trần Thị</v>
          </cell>
          <cell r="E267" t="str">
            <v>Liên</v>
          </cell>
          <cell r="F267">
            <v>2</v>
          </cell>
          <cell r="G267" t="str">
            <v>Sinh học động vật</v>
          </cell>
          <cell r="H267" t="str">
            <v>Khoa Chăn nuôi</v>
          </cell>
          <cell r="I267" t="str">
            <v/>
          </cell>
          <cell r="J267">
            <v>1.99</v>
          </cell>
          <cell r="K267">
            <v>0</v>
          </cell>
          <cell r="L267" t="str">
            <v>01-Oct-06</v>
          </cell>
          <cell r="M267" t="str">
            <v>01-Oct-06</v>
          </cell>
          <cell r="N267">
            <v>4</v>
          </cell>
          <cell r="O267" t="str">
            <v>0203</v>
          </cell>
          <cell r="P267" t="str">
            <v>0203</v>
          </cell>
          <cell r="Q267" t="str">
            <v>15.111</v>
          </cell>
          <cell r="R267" t="str">
            <v>15.111</v>
          </cell>
          <cell r="S267" t="str">
            <v/>
          </cell>
          <cell r="T267">
            <v>0</v>
          </cell>
          <cell r="U267" t="str">
            <v>Đại học</v>
          </cell>
          <cell r="V267" t="str">
            <v>125101451</v>
          </cell>
        </row>
        <row r="268">
          <cell r="B268" t="str">
            <v>SHD03</v>
          </cell>
          <cell r="C268" t="str">
            <v>3120215001272</v>
          </cell>
          <cell r="D268" t="str">
            <v>Nguyễn Thị Vân</v>
          </cell>
          <cell r="E268" t="str">
            <v>Trang</v>
          </cell>
          <cell r="F268">
            <v>2</v>
          </cell>
          <cell r="G268" t="str">
            <v>Sinh học động vật</v>
          </cell>
          <cell r="H268" t="str">
            <v>Khoa Chăn nuôi</v>
          </cell>
          <cell r="I268" t="str">
            <v>Thạc sĩ, Giảng viên</v>
          </cell>
          <cell r="J268">
            <v>3.99</v>
          </cell>
          <cell r="K268">
            <v>0</v>
          </cell>
          <cell r="L268" t="str">
            <v>01-May-17</v>
          </cell>
          <cell r="M268" t="str">
            <v>01-May-02</v>
          </cell>
          <cell r="N268">
            <v>3</v>
          </cell>
          <cell r="O268" t="str">
            <v>0203</v>
          </cell>
          <cell r="P268" t="str">
            <v>0203</v>
          </cell>
          <cell r="Q268" t="str">
            <v>15.111</v>
          </cell>
          <cell r="R268" t="str">
            <v>V.07.01.03</v>
          </cell>
          <cell r="S268" t="str">
            <v>SHD03</v>
          </cell>
          <cell r="T268">
            <v>0</v>
          </cell>
          <cell r="U268" t="str">
            <v>Thạc sĩ</v>
          </cell>
          <cell r="V268" t="str">
            <v>011823950</v>
          </cell>
        </row>
        <row r="269">
          <cell r="B269" t="str">
            <v>TG022</v>
          </cell>
          <cell r="C269" t="str">
            <v/>
          </cell>
          <cell r="D269" t="str">
            <v>Cù Xuân</v>
          </cell>
          <cell r="E269" t="str">
            <v>Dần</v>
          </cell>
          <cell r="F269">
            <v>2</v>
          </cell>
          <cell r="G269" t="str">
            <v>Sinh học động vật</v>
          </cell>
          <cell r="H269" t="str">
            <v>Khoa Chăn nuôi</v>
          </cell>
          <cell r="I269" t="str">
            <v/>
          </cell>
          <cell r="J269">
            <v>8</v>
          </cell>
          <cell r="K269">
            <v>0</v>
          </cell>
          <cell r="L269" t="str">
            <v>01-Sep-03</v>
          </cell>
          <cell r="M269" t="str">
            <v>01-Feb-62</v>
          </cell>
          <cell r="N269">
            <v>1</v>
          </cell>
          <cell r="O269" t="str">
            <v>0203</v>
          </cell>
          <cell r="P269" t="str">
            <v>0203</v>
          </cell>
          <cell r="Q269" t="str">
            <v>15.109</v>
          </cell>
          <cell r="R269" t="str">
            <v>15.109</v>
          </cell>
          <cell r="S269" t="str">
            <v>TG022</v>
          </cell>
          <cell r="T269">
            <v>2</v>
          </cell>
          <cell r="U269" t="str">
            <v>Tiến sĩ KH</v>
          </cell>
          <cell r="V269" t="str">
            <v>010779794</v>
          </cell>
        </row>
        <row r="270">
          <cell r="B270" t="str">
            <v/>
          </cell>
          <cell r="C270" t="str">
            <v/>
          </cell>
          <cell r="D270" t="str">
            <v>Đỗ Văn</v>
          </cell>
          <cell r="E270" t="str">
            <v>Chừng</v>
          </cell>
          <cell r="F270">
            <v>2</v>
          </cell>
          <cell r="G270" t="str">
            <v>Sinh học động vật</v>
          </cell>
          <cell r="H270" t="str">
            <v>Khoa Chăn nuôi</v>
          </cell>
          <cell r="I270" t="str">
            <v/>
          </cell>
          <cell r="J270">
            <v>6.1</v>
          </cell>
          <cell r="K270">
            <v>0</v>
          </cell>
          <cell r="L270" t="str">
            <v>01-Dec-03</v>
          </cell>
          <cell r="M270" t="str">
            <v>01-Oct-66</v>
          </cell>
          <cell r="N270">
            <v>3</v>
          </cell>
          <cell r="O270" t="str">
            <v>0203</v>
          </cell>
          <cell r="P270" t="str">
            <v>0203</v>
          </cell>
          <cell r="Q270" t="str">
            <v>15.110</v>
          </cell>
          <cell r="R270" t="str">
            <v>15.110</v>
          </cell>
          <cell r="S270" t="str">
            <v/>
          </cell>
          <cell r="T270">
            <v>0</v>
          </cell>
          <cell r="U270" t="str">
            <v>Thạc sĩ</v>
          </cell>
          <cell r="V270" t="str">
            <v>011557005</v>
          </cell>
        </row>
        <row r="271">
          <cell r="B271" t="str">
            <v>SHD02</v>
          </cell>
          <cell r="C271" t="str">
            <v>3120215001243</v>
          </cell>
          <cell r="D271" t="str">
            <v>Lê Mạnh</v>
          </cell>
          <cell r="E271" t="str">
            <v>Dũng</v>
          </cell>
          <cell r="F271">
            <v>2</v>
          </cell>
          <cell r="G271" t="str">
            <v>Sinh học động vật</v>
          </cell>
          <cell r="H271" t="str">
            <v>Khoa Chăn nuôi</v>
          </cell>
          <cell r="I271" t="str">
            <v>Thạc sĩ, Giảng viên chính</v>
          </cell>
          <cell r="J271">
            <v>6.78</v>
          </cell>
          <cell r="K271">
            <v>0</v>
          </cell>
          <cell r="L271" t="str">
            <v>01-Dec-11</v>
          </cell>
          <cell r="M271" t="str">
            <v>01-Aug-78</v>
          </cell>
          <cell r="N271">
            <v>3</v>
          </cell>
          <cell r="O271" t="str">
            <v>0203</v>
          </cell>
          <cell r="P271" t="str">
            <v>0203</v>
          </cell>
          <cell r="Q271" t="str">
            <v>15.110</v>
          </cell>
          <cell r="R271" t="str">
            <v>15.110</v>
          </cell>
          <cell r="S271" t="str">
            <v>TG226</v>
          </cell>
          <cell r="T271">
            <v>0</v>
          </cell>
          <cell r="U271" t="str">
            <v>Thạc sĩ</v>
          </cell>
          <cell r="V271" t="str">
            <v>010249137</v>
          </cell>
        </row>
        <row r="272">
          <cell r="B272" t="str">
            <v>SHD04</v>
          </cell>
          <cell r="C272" t="str">
            <v>3120215001250</v>
          </cell>
          <cell r="D272" t="str">
            <v>Nguyễn Thị Thanh</v>
          </cell>
          <cell r="E272" t="str">
            <v>Hà</v>
          </cell>
          <cell r="F272">
            <v>2</v>
          </cell>
          <cell r="G272" t="str">
            <v>Sinh học động vật</v>
          </cell>
          <cell r="H272" t="str">
            <v>Khoa Chăn nuôi</v>
          </cell>
          <cell r="I272" t="str">
            <v/>
          </cell>
          <cell r="J272">
            <v>5.42</v>
          </cell>
          <cell r="K272">
            <v>0</v>
          </cell>
          <cell r="L272" t="str">
            <v>01-Sep-10</v>
          </cell>
          <cell r="M272" t="str">
            <v>01-May-81</v>
          </cell>
          <cell r="N272">
            <v>3</v>
          </cell>
          <cell r="O272" t="str">
            <v>0203</v>
          </cell>
          <cell r="P272" t="str">
            <v>0203</v>
          </cell>
          <cell r="Q272" t="str">
            <v>15.110</v>
          </cell>
          <cell r="R272" t="str">
            <v>15.110</v>
          </cell>
          <cell r="S272" t="str">
            <v>SHD04</v>
          </cell>
          <cell r="T272">
            <v>0</v>
          </cell>
          <cell r="U272" t="str">
            <v>Thạc sĩ</v>
          </cell>
          <cell r="V272" t="str">
            <v/>
          </cell>
        </row>
        <row r="273">
          <cell r="B273" t="str">
            <v>SHD05</v>
          </cell>
          <cell r="C273" t="str">
            <v>3120215001266</v>
          </cell>
          <cell r="D273" t="str">
            <v>Nguyễn Thị</v>
          </cell>
          <cell r="E273" t="str">
            <v>Nguyệt</v>
          </cell>
          <cell r="F273">
            <v>2</v>
          </cell>
          <cell r="G273" t="str">
            <v>Sinh học động vật</v>
          </cell>
          <cell r="H273" t="str">
            <v>Khoa Chăn nuôi</v>
          </cell>
          <cell r="I273" t="str">
            <v>Thạc sĩ, Giảng viên chính</v>
          </cell>
          <cell r="J273">
            <v>6.1</v>
          </cell>
          <cell r="K273">
            <v>0</v>
          </cell>
          <cell r="L273" t="str">
            <v>01-Jan-23</v>
          </cell>
          <cell r="M273" t="str">
            <v>01-Jan-09</v>
          </cell>
          <cell r="N273">
            <v>3</v>
          </cell>
          <cell r="O273" t="str">
            <v>0203</v>
          </cell>
          <cell r="P273" t="str">
            <v>0203</v>
          </cell>
          <cell r="Q273" t="str">
            <v>15.110</v>
          </cell>
          <cell r="R273" t="str">
            <v>V.07.01.02</v>
          </cell>
          <cell r="S273" t="str">
            <v>SHD05</v>
          </cell>
          <cell r="T273">
            <v>0</v>
          </cell>
          <cell r="U273" t="str">
            <v>Thạc sĩ</v>
          </cell>
          <cell r="V273" t="str">
            <v>001167012000</v>
          </cell>
        </row>
        <row r="274">
          <cell r="B274" t="str">
            <v>SHD06</v>
          </cell>
          <cell r="C274" t="str">
            <v>3120215009931</v>
          </cell>
          <cell r="D274" t="str">
            <v>Dương Thu</v>
          </cell>
          <cell r="E274" t="str">
            <v>Hương</v>
          </cell>
          <cell r="F274">
            <v>2</v>
          </cell>
          <cell r="G274" t="str">
            <v>Sinh học động vật</v>
          </cell>
          <cell r="H274" t="str">
            <v>Khoa Chăn nuôi</v>
          </cell>
          <cell r="I274" t="str">
            <v>Tiến sĩ, Giảng viên, Phó BM</v>
          </cell>
          <cell r="J274">
            <v>4.32</v>
          </cell>
          <cell r="K274">
            <v>0</v>
          </cell>
          <cell r="L274" t="str">
            <v>01-Oct-23</v>
          </cell>
          <cell r="M274" t="str">
            <v>01-Oct-07</v>
          </cell>
          <cell r="N274">
            <v>2</v>
          </cell>
          <cell r="O274" t="str">
            <v>0203</v>
          </cell>
          <cell r="P274" t="str">
            <v>0203</v>
          </cell>
          <cell r="Q274" t="str">
            <v>15.111</v>
          </cell>
          <cell r="R274" t="str">
            <v>V.07.01.03</v>
          </cell>
          <cell r="S274" t="str">
            <v>SHD06</v>
          </cell>
          <cell r="T274">
            <v>0</v>
          </cell>
          <cell r="U274" t="str">
            <v>Tiến sĩ</v>
          </cell>
          <cell r="V274" t="str">
            <v>024184000067</v>
          </cell>
        </row>
        <row r="275">
          <cell r="B275" t="str">
            <v>SHD07</v>
          </cell>
          <cell r="C275" t="str">
            <v>3120215001295</v>
          </cell>
          <cell r="D275" t="str">
            <v>Nguyễn Thị</v>
          </cell>
          <cell r="E275" t="str">
            <v>Vinh</v>
          </cell>
          <cell r="F275">
            <v>2</v>
          </cell>
          <cell r="G275" t="str">
            <v>Sinh học động vật</v>
          </cell>
          <cell r="H275" t="str">
            <v>Khoa Chăn nuôi</v>
          </cell>
          <cell r="I275" t="str">
            <v>Tiến sĩ, Giảng viên chính, Phó Trưởng Khoa, Trưởng BM, Phụ trách PTN</v>
          </cell>
          <cell r="J275">
            <v>4.4000000000000004</v>
          </cell>
          <cell r="K275">
            <v>0</v>
          </cell>
          <cell r="L275" t="str">
            <v>15-Jun-23</v>
          </cell>
          <cell r="M275" t="str">
            <v>01-Nov-10</v>
          </cell>
          <cell r="N275">
            <v>2</v>
          </cell>
          <cell r="O275" t="str">
            <v>0203</v>
          </cell>
          <cell r="P275" t="str">
            <v>0203</v>
          </cell>
          <cell r="Q275" t="str">
            <v>15.110</v>
          </cell>
          <cell r="R275" t="str">
            <v>V.07.01.02</v>
          </cell>
          <cell r="S275" t="str">
            <v>SHD07</v>
          </cell>
          <cell r="T275">
            <v>0</v>
          </cell>
          <cell r="U275" t="str">
            <v>Tiến sĩ</v>
          </cell>
          <cell r="V275" t="str">
            <v>022184007844</v>
          </cell>
        </row>
        <row r="276">
          <cell r="B276" t="str">
            <v>SHD08</v>
          </cell>
          <cell r="C276" t="str">
            <v>3120215036441</v>
          </cell>
          <cell r="D276" t="str">
            <v>Trần Bích</v>
          </cell>
          <cell r="E276" t="str">
            <v>Phương</v>
          </cell>
          <cell r="F276">
            <v>2</v>
          </cell>
          <cell r="G276" t="str">
            <v>Sinh học động vật</v>
          </cell>
          <cell r="H276" t="str">
            <v>Khoa Chăn nuôi</v>
          </cell>
          <cell r="I276" t="str">
            <v>Thạc sĩ, Giảng viên chính</v>
          </cell>
          <cell r="J276">
            <v>4.4000000000000004</v>
          </cell>
          <cell r="K276">
            <v>0</v>
          </cell>
          <cell r="L276" t="str">
            <v>15-Jun-23</v>
          </cell>
          <cell r="M276" t="str">
            <v>01-Mar-12</v>
          </cell>
          <cell r="N276">
            <v>3</v>
          </cell>
          <cell r="O276" t="str">
            <v>0203</v>
          </cell>
          <cell r="P276" t="str">
            <v>0203</v>
          </cell>
          <cell r="Q276" t="str">
            <v>15.110</v>
          </cell>
          <cell r="R276" t="str">
            <v>V.07.01.02</v>
          </cell>
          <cell r="S276" t="str">
            <v>SHD08</v>
          </cell>
          <cell r="T276">
            <v>0</v>
          </cell>
          <cell r="U276" t="str">
            <v>Thạc sĩ</v>
          </cell>
          <cell r="V276" t="str">
            <v>001188029524</v>
          </cell>
        </row>
        <row r="277">
          <cell r="B277" t="str">
            <v/>
          </cell>
          <cell r="C277" t="str">
            <v>3120215036799</v>
          </cell>
          <cell r="D277" t="str">
            <v>Nguyễn Văn</v>
          </cell>
          <cell r="E277" t="str">
            <v>Thông</v>
          </cell>
          <cell r="F277">
            <v>2</v>
          </cell>
          <cell r="G277" t="str">
            <v>Sinh học động vật</v>
          </cell>
          <cell r="H277" t="str">
            <v>Khoa Chăn nuôi</v>
          </cell>
          <cell r="I277" t="str">
            <v>Kỹ thuật viên</v>
          </cell>
          <cell r="J277">
            <v>3.26</v>
          </cell>
          <cell r="K277">
            <v>0</v>
          </cell>
          <cell r="L277" t="str">
            <v>01-Aug-24</v>
          </cell>
          <cell r="M277" t="str">
            <v>01-Aug-11</v>
          </cell>
          <cell r="N277">
            <v>4</v>
          </cell>
          <cell r="O277" t="str">
            <v>0203</v>
          </cell>
          <cell r="P277" t="str">
            <v>0203</v>
          </cell>
          <cell r="Q277" t="str">
            <v>13.096</v>
          </cell>
          <cell r="R277" t="str">
            <v>V.05.02.08</v>
          </cell>
          <cell r="S277" t="str">
            <v/>
          </cell>
          <cell r="T277">
            <v>0</v>
          </cell>
          <cell r="U277" t="str">
            <v>Đại học</v>
          </cell>
          <cell r="V277" t="str">
            <v>040088025317</v>
          </cell>
        </row>
        <row r="278">
          <cell r="B278" t="str">
            <v>TG142</v>
          </cell>
          <cell r="C278" t="str">
            <v/>
          </cell>
          <cell r="D278" t="str">
            <v>Vũ Duy</v>
          </cell>
          <cell r="E278" t="str">
            <v>Giảng</v>
          </cell>
          <cell r="F278">
            <v>2</v>
          </cell>
          <cell r="G278" t="str">
            <v>Dinh dưỡng và Thức ăn</v>
          </cell>
          <cell r="H278" t="str">
            <v>Khoa Chăn nuôi</v>
          </cell>
          <cell r="I278" t="str">
            <v/>
          </cell>
          <cell r="J278">
            <v>8</v>
          </cell>
          <cell r="K278">
            <v>0</v>
          </cell>
          <cell r="L278" t="str">
            <v>01-Jun-04</v>
          </cell>
          <cell r="M278" t="str">
            <v>01-Aug-64</v>
          </cell>
          <cell r="N278">
            <v>2</v>
          </cell>
          <cell r="O278" t="str">
            <v>0204</v>
          </cell>
          <cell r="P278" t="str">
            <v>0204</v>
          </cell>
          <cell r="Q278" t="str">
            <v>15.109</v>
          </cell>
          <cell r="R278" t="str">
            <v>15.109</v>
          </cell>
          <cell r="S278" t="str">
            <v>TG142</v>
          </cell>
          <cell r="T278">
            <v>2</v>
          </cell>
          <cell r="U278" t="str">
            <v>Tiến sĩ</v>
          </cell>
          <cell r="V278" t="str">
            <v>010812265</v>
          </cell>
        </row>
        <row r="279">
          <cell r="B279" t="str">
            <v>DTA05</v>
          </cell>
          <cell r="C279" t="str">
            <v>3120215001418</v>
          </cell>
          <cell r="D279" t="str">
            <v>Nguyễn Thị Tuyết</v>
          </cell>
          <cell r="E279" t="str">
            <v>Lê</v>
          </cell>
          <cell r="F279">
            <v>2</v>
          </cell>
          <cell r="G279" t="str">
            <v>Dinh dưỡng và Thức ăn</v>
          </cell>
          <cell r="H279" t="str">
            <v>Khoa Chăn nuôi</v>
          </cell>
          <cell r="I279" t="str">
            <v>TS. Giảng viên cao cấp, Phó BM phụ trách</v>
          </cell>
          <cell r="J279">
            <v>6.56</v>
          </cell>
          <cell r="K279">
            <v>0</v>
          </cell>
          <cell r="L279" t="str">
            <v>01-Dec-22</v>
          </cell>
          <cell r="M279" t="str">
            <v>01-Dec-20</v>
          </cell>
          <cell r="N279">
            <v>2</v>
          </cell>
          <cell r="O279" t="str">
            <v>0204</v>
          </cell>
          <cell r="P279" t="str">
            <v>0204</v>
          </cell>
          <cell r="Q279" t="str">
            <v>15.109</v>
          </cell>
          <cell r="R279" t="str">
            <v>V.07.01.01</v>
          </cell>
          <cell r="S279" t="str">
            <v>DTA05</v>
          </cell>
          <cell r="T279">
            <v>0</v>
          </cell>
          <cell r="U279" t="str">
            <v>Tiến sĩ</v>
          </cell>
          <cell r="V279" t="str">
            <v>031173008378</v>
          </cell>
        </row>
        <row r="280">
          <cell r="B280" t="str">
            <v>TG190</v>
          </cell>
          <cell r="C280" t="str">
            <v/>
          </cell>
          <cell r="D280" t="str">
            <v>Nguyễn Thị Lương</v>
          </cell>
          <cell r="E280" t="str">
            <v>Hồng</v>
          </cell>
          <cell r="F280">
            <v>2</v>
          </cell>
          <cell r="G280" t="str">
            <v>Dinh dưỡng và Thức ăn</v>
          </cell>
          <cell r="H280" t="str">
            <v>Khoa Chăn nuôi</v>
          </cell>
          <cell r="I280" t="str">
            <v/>
          </cell>
          <cell r="J280">
            <v>6.78</v>
          </cell>
          <cell r="K280">
            <v>0</v>
          </cell>
          <cell r="L280" t="str">
            <v>01-Jun-06</v>
          </cell>
          <cell r="M280" t="str">
            <v>01-Jun-06</v>
          </cell>
          <cell r="N280">
            <v>2</v>
          </cell>
          <cell r="O280" t="str">
            <v>0204</v>
          </cell>
          <cell r="P280" t="str">
            <v>0204</v>
          </cell>
          <cell r="Q280" t="str">
            <v>15.110</v>
          </cell>
          <cell r="R280" t="str">
            <v>15.110</v>
          </cell>
          <cell r="S280" t="str">
            <v>TG190</v>
          </cell>
          <cell r="T280">
            <v>1</v>
          </cell>
          <cell r="U280" t="str">
            <v>Tiến sĩ</v>
          </cell>
          <cell r="V280" t="str">
            <v>120742123</v>
          </cell>
        </row>
        <row r="281">
          <cell r="B281" t="str">
            <v>DTA02</v>
          </cell>
          <cell r="C281" t="str">
            <v>3120215001424</v>
          </cell>
          <cell r="D281" t="str">
            <v>Tôn Thất</v>
          </cell>
          <cell r="E281" t="str">
            <v>Sơn</v>
          </cell>
          <cell r="F281">
            <v>2</v>
          </cell>
          <cell r="G281" t="str">
            <v>Dinh dưỡng và Thức ăn</v>
          </cell>
          <cell r="H281" t="str">
            <v>Khoa Chăn nuôi</v>
          </cell>
          <cell r="I281" t="str">
            <v>PGS.TS. Giảng viên cao cấp, Bảo lưu PCCV</v>
          </cell>
          <cell r="J281">
            <v>7.28</v>
          </cell>
          <cell r="K281">
            <v>0</v>
          </cell>
          <cell r="L281" t="str">
            <v>30-Dec-16</v>
          </cell>
          <cell r="M281" t="str">
            <v>30-Dec-16</v>
          </cell>
          <cell r="N281">
            <v>2</v>
          </cell>
          <cell r="O281" t="str">
            <v>0204</v>
          </cell>
          <cell r="P281" t="str">
            <v>0204</v>
          </cell>
          <cell r="Q281" t="str">
            <v>15.109</v>
          </cell>
          <cell r="R281" t="str">
            <v>V.07.01.01</v>
          </cell>
          <cell r="S281" t="str">
            <v>TG440</v>
          </cell>
          <cell r="T281">
            <v>1</v>
          </cell>
          <cell r="U281" t="str">
            <v>Tiến sĩ</v>
          </cell>
          <cell r="V281" t="str">
            <v>010812264</v>
          </cell>
        </row>
        <row r="282">
          <cell r="B282" t="str">
            <v/>
          </cell>
          <cell r="C282" t="str">
            <v/>
          </cell>
          <cell r="D282" t="str">
            <v>Đỗ Thị</v>
          </cell>
          <cell r="E282" t="str">
            <v>Tám</v>
          </cell>
          <cell r="F282">
            <v>2</v>
          </cell>
          <cell r="G282" t="str">
            <v>Dinh dưỡng và Thức ăn</v>
          </cell>
          <cell r="H282" t="str">
            <v>Khoa Chăn nuôi</v>
          </cell>
          <cell r="I282" t="str">
            <v/>
          </cell>
          <cell r="J282">
            <v>5.42</v>
          </cell>
          <cell r="K282">
            <v>0</v>
          </cell>
          <cell r="L282" t="str">
            <v>01-Sep-04</v>
          </cell>
          <cell r="M282" t="str">
            <v>01-Jan-78</v>
          </cell>
          <cell r="N282">
            <v>3</v>
          </cell>
          <cell r="O282" t="str">
            <v>0204</v>
          </cell>
          <cell r="P282" t="str">
            <v>0204</v>
          </cell>
          <cell r="Q282" t="str">
            <v>15.110</v>
          </cell>
          <cell r="R282" t="str">
            <v>15.110</v>
          </cell>
          <cell r="S282" t="str">
            <v/>
          </cell>
          <cell r="T282">
            <v>0</v>
          </cell>
          <cell r="U282" t="str">
            <v>Thạc sĩ</v>
          </cell>
          <cell r="V282" t="str">
            <v>011027769</v>
          </cell>
        </row>
        <row r="283">
          <cell r="B283" t="str">
            <v>DTA04</v>
          </cell>
          <cell r="C283" t="str">
            <v>3120215001397</v>
          </cell>
          <cell r="D283" t="str">
            <v>Nguyễn Bách</v>
          </cell>
          <cell r="E283" t="str">
            <v>Việt</v>
          </cell>
          <cell r="F283">
            <v>2</v>
          </cell>
          <cell r="G283" t="str">
            <v>Dinh dưỡng và Thức ăn</v>
          </cell>
          <cell r="H283" t="str">
            <v>Khoa Chăn nuôi</v>
          </cell>
          <cell r="I283" t="str">
            <v/>
          </cell>
          <cell r="J283">
            <v>5.76</v>
          </cell>
          <cell r="K283">
            <v>0</v>
          </cell>
          <cell r="L283" t="str">
            <v>01-Dec-08</v>
          </cell>
          <cell r="M283" t="str">
            <v>01-Mar-75</v>
          </cell>
          <cell r="N283">
            <v>3</v>
          </cell>
          <cell r="O283" t="str">
            <v>0204</v>
          </cell>
          <cell r="P283" t="str">
            <v>0204</v>
          </cell>
          <cell r="Q283" t="str">
            <v>15.110</v>
          </cell>
          <cell r="R283" t="str">
            <v>15.110</v>
          </cell>
          <cell r="S283" t="str">
            <v>DTA04</v>
          </cell>
          <cell r="T283">
            <v>0</v>
          </cell>
          <cell r="U283" t="str">
            <v>Thạc sĩ</v>
          </cell>
          <cell r="V283" t="str">
            <v>011157307</v>
          </cell>
        </row>
        <row r="284">
          <cell r="B284" t="str">
            <v>DTA07</v>
          </cell>
          <cell r="C284" t="str">
            <v>3120215001401</v>
          </cell>
          <cell r="D284" t="str">
            <v>Bùi Quang</v>
          </cell>
          <cell r="E284" t="str">
            <v>Tuấn</v>
          </cell>
          <cell r="F284">
            <v>2</v>
          </cell>
          <cell r="G284" t="str">
            <v>Dinh dưỡng và Thức ăn</v>
          </cell>
          <cell r="H284" t="str">
            <v>Khoa Chăn nuôi</v>
          </cell>
          <cell r="I284" t="str">
            <v>PGS.TS. Giảng viên cao cấp, Bảo lưu PCCV</v>
          </cell>
          <cell r="J284">
            <v>7.64</v>
          </cell>
          <cell r="K284">
            <v>0</v>
          </cell>
          <cell r="L284" t="str">
            <v>01-Jul-24</v>
          </cell>
          <cell r="M284" t="str">
            <v>30-Dec-16</v>
          </cell>
          <cell r="N284">
            <v>2</v>
          </cell>
          <cell r="O284" t="str">
            <v>0204</v>
          </cell>
          <cell r="P284" t="str">
            <v>0204</v>
          </cell>
          <cell r="Q284" t="str">
            <v>15.109</v>
          </cell>
          <cell r="R284" t="str">
            <v>V.07.01.01</v>
          </cell>
          <cell r="S284" t="str">
            <v>DTA07</v>
          </cell>
          <cell r="T284">
            <v>1</v>
          </cell>
          <cell r="U284" t="str">
            <v>Tiến sĩ</v>
          </cell>
          <cell r="V284" t="str">
            <v>034059006380</v>
          </cell>
        </row>
        <row r="285">
          <cell r="B285" t="str">
            <v>DTA01</v>
          </cell>
          <cell r="C285" t="str">
            <v>3120215001453</v>
          </cell>
          <cell r="D285" t="str">
            <v>Bùi Văn</v>
          </cell>
          <cell r="E285" t="str">
            <v>Định</v>
          </cell>
          <cell r="F285">
            <v>2</v>
          </cell>
          <cell r="G285" t="str">
            <v>Dinh dưỡng và Thức ăn</v>
          </cell>
          <cell r="H285" t="str">
            <v>Khoa Chăn nuôi</v>
          </cell>
          <cell r="I285" t="str">
            <v>Tiến sĩ, Giảng viên chính</v>
          </cell>
          <cell r="J285">
            <v>5.42</v>
          </cell>
          <cell r="K285">
            <v>0</v>
          </cell>
          <cell r="L285" t="str">
            <v>01-Mar-19</v>
          </cell>
          <cell r="M285" t="str">
            <v>01-Mar-11</v>
          </cell>
          <cell r="N285">
            <v>2</v>
          </cell>
          <cell r="O285" t="str">
            <v>0204</v>
          </cell>
          <cell r="P285" t="str">
            <v>0204</v>
          </cell>
          <cell r="Q285" t="str">
            <v>15.110</v>
          </cell>
          <cell r="R285" t="str">
            <v>V.07.01.02</v>
          </cell>
          <cell r="S285" t="str">
            <v>DTA01</v>
          </cell>
          <cell r="T285">
            <v>0</v>
          </cell>
          <cell r="U285" t="str">
            <v>Tiến sĩ</v>
          </cell>
          <cell r="V285" t="str">
            <v>011157184</v>
          </cell>
        </row>
        <row r="286">
          <cell r="B286" t="str">
            <v>DTA09</v>
          </cell>
          <cell r="C286" t="str">
            <v>3120215001460</v>
          </cell>
          <cell r="D286" t="str">
            <v>Tôn Nữ Mai</v>
          </cell>
          <cell r="E286" t="str">
            <v>Anh</v>
          </cell>
          <cell r="F286">
            <v>2</v>
          </cell>
          <cell r="G286" t="str">
            <v>Dinh dưỡng và Thức ăn</v>
          </cell>
          <cell r="H286" t="str">
            <v>Khoa Chăn nuôi</v>
          </cell>
          <cell r="I286" t="str">
            <v>Tiến sĩ, Giảng viên</v>
          </cell>
          <cell r="J286">
            <v>3</v>
          </cell>
          <cell r="K286">
            <v>0</v>
          </cell>
          <cell r="L286" t="str">
            <v>01-Oct-14</v>
          </cell>
          <cell r="M286" t="str">
            <v>01-Aug-10</v>
          </cell>
          <cell r="N286">
            <v>2</v>
          </cell>
          <cell r="O286" t="str">
            <v>0204</v>
          </cell>
          <cell r="P286" t="str">
            <v>0204</v>
          </cell>
          <cell r="Q286" t="str">
            <v>15.111</v>
          </cell>
          <cell r="R286" t="str">
            <v>15.111</v>
          </cell>
          <cell r="S286" t="str">
            <v>DTA09</v>
          </cell>
          <cell r="T286">
            <v>0</v>
          </cell>
          <cell r="U286" t="str">
            <v>Tiến sĩ</v>
          </cell>
          <cell r="V286" t="str">
            <v>012499430</v>
          </cell>
        </row>
        <row r="287">
          <cell r="B287" t="str">
            <v>DTA03</v>
          </cell>
          <cell r="C287" t="str">
            <v>3120215009607</v>
          </cell>
          <cell r="D287" t="str">
            <v>Lê Việt</v>
          </cell>
          <cell r="E287" t="str">
            <v>Phương</v>
          </cell>
          <cell r="F287">
            <v>2</v>
          </cell>
          <cell r="G287" t="str">
            <v>Dinh dưỡng và Thức ăn</v>
          </cell>
          <cell r="H287" t="str">
            <v>Khoa Chăn nuôi</v>
          </cell>
          <cell r="I287" t="str">
            <v>Tiến sĩ, Giảng viên chính, Phó BM</v>
          </cell>
          <cell r="J287">
            <v>4.74</v>
          </cell>
          <cell r="K287">
            <v>0</v>
          </cell>
          <cell r="L287" t="str">
            <v>01-Aug-23</v>
          </cell>
          <cell r="M287" t="str">
            <v>01-Dec-20</v>
          </cell>
          <cell r="N287">
            <v>2</v>
          </cell>
          <cell r="O287" t="str">
            <v>0204</v>
          </cell>
          <cell r="P287" t="str">
            <v>0204</v>
          </cell>
          <cell r="Q287" t="str">
            <v>15.110</v>
          </cell>
          <cell r="R287" t="str">
            <v>V.07.01.02</v>
          </cell>
          <cell r="S287" t="str">
            <v>DTA03</v>
          </cell>
          <cell r="T287">
            <v>0</v>
          </cell>
          <cell r="U287" t="str">
            <v>Tiến sĩ</v>
          </cell>
          <cell r="V287" t="str">
            <v>001070000996</v>
          </cell>
        </row>
        <row r="288">
          <cell r="B288" t="str">
            <v>DTA08</v>
          </cell>
          <cell r="C288" t="str">
            <v>3120215011224</v>
          </cell>
          <cell r="D288" t="str">
            <v>Nguyễn Thị</v>
          </cell>
          <cell r="E288" t="str">
            <v>Huyền</v>
          </cell>
          <cell r="F288">
            <v>2</v>
          </cell>
          <cell r="G288" t="str">
            <v>Dinh dưỡng và Thức ăn</v>
          </cell>
          <cell r="H288" t="str">
            <v>Khoa Chăn nuôi</v>
          </cell>
          <cell r="I288" t="str">
            <v>Tiến sĩ, Giảng viên</v>
          </cell>
          <cell r="J288">
            <v>3</v>
          </cell>
          <cell r="K288">
            <v>0</v>
          </cell>
          <cell r="L288" t="str">
            <v>01-Aug-15</v>
          </cell>
          <cell r="M288" t="str">
            <v>01-Aug-09</v>
          </cell>
          <cell r="N288">
            <v>2</v>
          </cell>
          <cell r="O288" t="str">
            <v>0204</v>
          </cell>
          <cell r="P288" t="str">
            <v>0204</v>
          </cell>
          <cell r="Q288" t="str">
            <v>15.111</v>
          </cell>
          <cell r="R288" t="str">
            <v>V.07.01.03</v>
          </cell>
          <cell r="S288" t="str">
            <v>DTA08</v>
          </cell>
          <cell r="T288">
            <v>0</v>
          </cell>
          <cell r="U288" t="str">
            <v>Tiến sĩ</v>
          </cell>
          <cell r="V288" t="str">
            <v>001185009764</v>
          </cell>
        </row>
        <row r="289">
          <cell r="B289" t="str">
            <v/>
          </cell>
          <cell r="C289" t="str">
            <v>3120215011122</v>
          </cell>
          <cell r="D289" t="str">
            <v>Nguyễn Thanh</v>
          </cell>
          <cell r="E289" t="str">
            <v>Hạnh</v>
          </cell>
          <cell r="F289">
            <v>2</v>
          </cell>
          <cell r="G289" t="str">
            <v>Dinh dưỡng và Thức ăn</v>
          </cell>
          <cell r="H289" t="str">
            <v>Khoa Chăn nuôi</v>
          </cell>
          <cell r="I289" t="str">
            <v/>
          </cell>
          <cell r="J289">
            <v>2.67</v>
          </cell>
          <cell r="K289">
            <v>0</v>
          </cell>
          <cell r="L289" t="str">
            <v>01-Apr-08</v>
          </cell>
          <cell r="M289" t="str">
            <v>01-Nov-08</v>
          </cell>
          <cell r="N289">
            <v>4</v>
          </cell>
          <cell r="O289" t="str">
            <v>0204</v>
          </cell>
          <cell r="P289" t="str">
            <v>0204</v>
          </cell>
          <cell r="Q289" t="str">
            <v>13.095</v>
          </cell>
          <cell r="R289" t="str">
            <v>13.095</v>
          </cell>
          <cell r="S289" t="str">
            <v/>
          </cell>
          <cell r="T289">
            <v>0</v>
          </cell>
          <cell r="U289" t="str">
            <v>Đại học</v>
          </cell>
          <cell r="V289" t="str">
            <v>011822622</v>
          </cell>
        </row>
        <row r="290">
          <cell r="B290" t="str">
            <v/>
          </cell>
          <cell r="C290" t="str">
            <v>3120215035534</v>
          </cell>
          <cell r="D290" t="str">
            <v>Hoàng Thị Thu</v>
          </cell>
          <cell r="E290" t="str">
            <v>Hiền</v>
          </cell>
          <cell r="F290">
            <v>2</v>
          </cell>
          <cell r="G290" t="str">
            <v>Dinh dưỡng và Thức ăn</v>
          </cell>
          <cell r="H290" t="str">
            <v>Khoa Chăn nuôi</v>
          </cell>
          <cell r="I290" t="str">
            <v>Kỹ sư</v>
          </cell>
          <cell r="J290">
            <v>3.66</v>
          </cell>
          <cell r="K290">
            <v>0</v>
          </cell>
          <cell r="L290" t="str">
            <v>01-Feb-23</v>
          </cell>
          <cell r="M290" t="str">
            <v>01-Feb-12</v>
          </cell>
          <cell r="N290">
            <v>4</v>
          </cell>
          <cell r="O290" t="str">
            <v>0204</v>
          </cell>
          <cell r="P290" t="str">
            <v>0204</v>
          </cell>
          <cell r="Q290" t="str">
            <v>13.095</v>
          </cell>
          <cell r="R290" t="str">
            <v>V.05.02.07</v>
          </cell>
          <cell r="S290" t="str">
            <v/>
          </cell>
          <cell r="T290">
            <v>0</v>
          </cell>
          <cell r="U290" t="str">
            <v>Đại học</v>
          </cell>
          <cell r="V290" t="str">
            <v>025184005963</v>
          </cell>
        </row>
        <row r="291">
          <cell r="B291" t="str">
            <v>DTA06</v>
          </cell>
          <cell r="C291" t="str">
            <v>3120215001430</v>
          </cell>
          <cell r="D291" t="str">
            <v>Đặng Thúy</v>
          </cell>
          <cell r="E291" t="str">
            <v>Nhung</v>
          </cell>
          <cell r="F291">
            <v>2</v>
          </cell>
          <cell r="G291" t="str">
            <v>Dinh dưỡng và Thức ăn</v>
          </cell>
          <cell r="H291" t="str">
            <v>Khoa Chăn nuôi</v>
          </cell>
          <cell r="I291" t="str">
            <v>PGS.TS. Giảng viên cao cấp</v>
          </cell>
          <cell r="J291">
            <v>7.28</v>
          </cell>
          <cell r="K291">
            <v>0</v>
          </cell>
          <cell r="L291" t="str">
            <v>30-Dec-24</v>
          </cell>
          <cell r="M291" t="str">
            <v>30-Dec-16</v>
          </cell>
          <cell r="N291">
            <v>2</v>
          </cell>
          <cell r="O291" t="str">
            <v>0204</v>
          </cell>
          <cell r="P291" t="str">
            <v>0204</v>
          </cell>
          <cell r="Q291" t="str">
            <v>15.109</v>
          </cell>
          <cell r="R291" t="str">
            <v>V.07.01.01</v>
          </cell>
          <cell r="S291" t="str">
            <v>DTA06</v>
          </cell>
          <cell r="T291">
            <v>1</v>
          </cell>
          <cell r="U291" t="str">
            <v>Tiến sĩ</v>
          </cell>
          <cell r="V291" t="str">
            <v>001176032684</v>
          </cell>
        </row>
        <row r="292">
          <cell r="B292" t="str">
            <v>DTA10</v>
          </cell>
          <cell r="C292" t="str">
            <v>3120205217589</v>
          </cell>
          <cell r="D292" t="str">
            <v>Đào Thị Ngọc</v>
          </cell>
          <cell r="E292" t="str">
            <v>ánh</v>
          </cell>
          <cell r="F292">
            <v>2</v>
          </cell>
          <cell r="G292" t="str">
            <v>Dinh dưỡng và Thức ăn</v>
          </cell>
          <cell r="H292" t="str">
            <v>Khoa Chăn nuôi</v>
          </cell>
          <cell r="I292" t="str">
            <v>Tiến sĩ, Giảng viên</v>
          </cell>
          <cell r="J292">
            <v>3.99</v>
          </cell>
          <cell r="K292">
            <v>0</v>
          </cell>
          <cell r="L292" t="str">
            <v>01-Sep-22</v>
          </cell>
          <cell r="M292" t="str">
            <v>01-Sep-22</v>
          </cell>
          <cell r="N292">
            <v>2</v>
          </cell>
          <cell r="O292" t="str">
            <v>0204</v>
          </cell>
          <cell r="P292" t="str">
            <v>0204</v>
          </cell>
          <cell r="Q292" t="str">
            <v>15.111</v>
          </cell>
          <cell r="R292" t="str">
            <v>V.07.01.03</v>
          </cell>
          <cell r="S292" t="str">
            <v>DTA10</v>
          </cell>
          <cell r="T292">
            <v>0</v>
          </cell>
          <cell r="U292" t="str">
            <v>Tiến sĩ</v>
          </cell>
          <cell r="V292" t="str">
            <v>001185037938</v>
          </cell>
        </row>
        <row r="293">
          <cell r="B293" t="str">
            <v/>
          </cell>
          <cell r="C293" t="str">
            <v/>
          </cell>
          <cell r="D293" t="str">
            <v>Phạm Thị</v>
          </cell>
          <cell r="E293" t="str">
            <v>Tâm</v>
          </cell>
          <cell r="F293">
            <v>2</v>
          </cell>
          <cell r="G293" t="str">
            <v>HS-Sinh lý động vật</v>
          </cell>
          <cell r="H293" t="str">
            <v>Khoa Chăn nuôi</v>
          </cell>
          <cell r="I293" t="str">
            <v/>
          </cell>
          <cell r="J293">
            <v>3.63</v>
          </cell>
          <cell r="K293">
            <v>0.08</v>
          </cell>
          <cell r="L293" t="str">
            <v>01-Dec-06</v>
          </cell>
          <cell r="M293" t="str">
            <v>01-Mar-85</v>
          </cell>
          <cell r="N293">
            <v>7</v>
          </cell>
          <cell r="O293" t="str">
            <v>0206</v>
          </cell>
          <cell r="P293" t="str">
            <v>0206</v>
          </cell>
          <cell r="Q293" t="str">
            <v>01.007</v>
          </cell>
          <cell r="R293" t="str">
            <v>01.007</v>
          </cell>
          <cell r="S293" t="str">
            <v/>
          </cell>
          <cell r="T293">
            <v>0</v>
          </cell>
          <cell r="U293" t="str">
            <v>CN-SơCấp</v>
          </cell>
          <cell r="V293" t="str">
            <v>160898594</v>
          </cell>
        </row>
        <row r="294">
          <cell r="B294" t="str">
            <v>HSD02</v>
          </cell>
          <cell r="C294" t="str">
            <v>3120215001316</v>
          </cell>
          <cell r="D294" t="str">
            <v>Nguyễn Văn</v>
          </cell>
          <cell r="E294" t="str">
            <v>Kiệm</v>
          </cell>
          <cell r="F294">
            <v>2</v>
          </cell>
          <cell r="G294" t="str">
            <v>Hoá sinh động vật</v>
          </cell>
          <cell r="H294" t="str">
            <v>Khoa Chăn nuôi</v>
          </cell>
          <cell r="I294" t="str">
            <v/>
          </cell>
          <cell r="J294">
            <v>5.76</v>
          </cell>
          <cell r="K294">
            <v>0</v>
          </cell>
          <cell r="L294" t="str">
            <v>01-Oct-09</v>
          </cell>
          <cell r="M294" t="str">
            <v>01-Dec-81</v>
          </cell>
          <cell r="N294">
            <v>2</v>
          </cell>
          <cell r="O294" t="str">
            <v>0206</v>
          </cell>
          <cell r="P294" t="str">
            <v>0206</v>
          </cell>
          <cell r="Q294" t="str">
            <v>15.110</v>
          </cell>
          <cell r="R294" t="str">
            <v>15.110</v>
          </cell>
          <cell r="S294" t="str">
            <v>TG253</v>
          </cell>
          <cell r="T294">
            <v>0</v>
          </cell>
          <cell r="U294" t="str">
            <v>Tiến sĩ</v>
          </cell>
          <cell r="V294" t="str">
            <v>010803942</v>
          </cell>
        </row>
        <row r="295">
          <cell r="B295" t="str">
            <v>HSD01</v>
          </cell>
          <cell r="C295" t="str">
            <v>3120215001339</v>
          </cell>
          <cell r="D295" t="str">
            <v>Đặng Thái</v>
          </cell>
          <cell r="E295" t="str">
            <v>Hải</v>
          </cell>
          <cell r="F295">
            <v>2</v>
          </cell>
          <cell r="G295" t="str">
            <v>Hoá sinh động vật</v>
          </cell>
          <cell r="H295" t="str">
            <v>Khoa Chăn nuôi</v>
          </cell>
          <cell r="I295" t="str">
            <v>PGS.TS. Giảng viên cao cấp, Bảo lưu PCCV</v>
          </cell>
          <cell r="J295">
            <v>7.64</v>
          </cell>
          <cell r="K295">
            <v>0</v>
          </cell>
          <cell r="L295" t="str">
            <v>01-Jul-24</v>
          </cell>
          <cell r="M295" t="str">
            <v>30-Dec-16</v>
          </cell>
          <cell r="N295">
            <v>2</v>
          </cell>
          <cell r="O295" t="str">
            <v>0206</v>
          </cell>
          <cell r="P295" t="str">
            <v>0206</v>
          </cell>
          <cell r="Q295" t="str">
            <v>15.109</v>
          </cell>
          <cell r="R295" t="str">
            <v>V.07.01.01</v>
          </cell>
          <cell r="S295" t="str">
            <v>HSD01</v>
          </cell>
          <cell r="T295">
            <v>1</v>
          </cell>
          <cell r="U295" t="str">
            <v>Tiến sĩ</v>
          </cell>
          <cell r="V295" t="str">
            <v>035060011868</v>
          </cell>
        </row>
        <row r="296">
          <cell r="B296" t="str">
            <v>HSD03</v>
          </cell>
          <cell r="C296" t="str">
            <v>3120215001368</v>
          </cell>
          <cell r="D296" t="str">
            <v>Ngô Thị</v>
          </cell>
          <cell r="E296" t="str">
            <v>Thùy</v>
          </cell>
          <cell r="F296">
            <v>2</v>
          </cell>
          <cell r="G296" t="str">
            <v>Hoá sinh động vật</v>
          </cell>
          <cell r="H296" t="str">
            <v>Khoa Chăn nuôi</v>
          </cell>
          <cell r="I296" t="str">
            <v>Tiến sĩ, Giảng viên</v>
          </cell>
          <cell r="J296">
            <v>3.99</v>
          </cell>
          <cell r="K296">
            <v>0</v>
          </cell>
          <cell r="L296" t="str">
            <v>01-Oct-21</v>
          </cell>
          <cell r="M296" t="str">
            <v>01-Oct-06</v>
          </cell>
          <cell r="N296">
            <v>2</v>
          </cell>
          <cell r="O296" t="str">
            <v>0206</v>
          </cell>
          <cell r="P296" t="str">
            <v>0206</v>
          </cell>
          <cell r="Q296" t="str">
            <v>15.111</v>
          </cell>
          <cell r="R296" t="str">
            <v>V.07.01.03</v>
          </cell>
          <cell r="S296" t="str">
            <v>HSD03</v>
          </cell>
          <cell r="T296">
            <v>0</v>
          </cell>
          <cell r="U296" t="str">
            <v>Tiến sĩ</v>
          </cell>
          <cell r="V296" t="str">
            <v>111699249</v>
          </cell>
        </row>
        <row r="297">
          <cell r="B297" t="str">
            <v/>
          </cell>
          <cell r="C297" t="str">
            <v>3120215001380</v>
          </cell>
          <cell r="D297" t="str">
            <v>Đỗ Thị</v>
          </cell>
          <cell r="E297" t="str">
            <v>Khuyên</v>
          </cell>
          <cell r="F297">
            <v>2</v>
          </cell>
          <cell r="G297" t="str">
            <v>Hoá sinh động vật</v>
          </cell>
          <cell r="H297" t="str">
            <v>Khoa Chăn nuôi</v>
          </cell>
          <cell r="I297" t="str">
            <v>Thạc sĩ, Kỹ sư</v>
          </cell>
          <cell r="J297">
            <v>3</v>
          </cell>
          <cell r="K297">
            <v>0</v>
          </cell>
          <cell r="L297" t="str">
            <v>01-Jun-15</v>
          </cell>
          <cell r="M297" t="str">
            <v>01-Jun-09</v>
          </cell>
          <cell r="N297">
            <v>3</v>
          </cell>
          <cell r="O297" t="str">
            <v>0206</v>
          </cell>
          <cell r="P297" t="str">
            <v>0206</v>
          </cell>
          <cell r="Q297" t="str">
            <v>13.095</v>
          </cell>
          <cell r="R297" t="str">
            <v>13.095</v>
          </cell>
          <cell r="S297" t="str">
            <v/>
          </cell>
          <cell r="T297">
            <v>0</v>
          </cell>
          <cell r="U297" t="str">
            <v>Thạc sĩ</v>
          </cell>
          <cell r="V297" t="str">
            <v>013320085</v>
          </cell>
        </row>
        <row r="298">
          <cell r="B298" t="str">
            <v>HSD04</v>
          </cell>
          <cell r="C298" t="str">
            <v>3120215009671</v>
          </cell>
          <cell r="D298" t="str">
            <v>Bùi Huy</v>
          </cell>
          <cell r="E298" t="str">
            <v>Doanh</v>
          </cell>
          <cell r="F298">
            <v>2</v>
          </cell>
          <cell r="G298" t="str">
            <v>Hoá sinh động vật</v>
          </cell>
          <cell r="H298" t="str">
            <v>Khoa Chăn nuôi</v>
          </cell>
          <cell r="I298" t="str">
            <v>Tiến sĩ, Giảng viên chính, Phó Trưởng Khoa phụ trách, Trưởng BM</v>
          </cell>
          <cell r="J298">
            <v>4.4000000000000004</v>
          </cell>
          <cell r="K298">
            <v>0</v>
          </cell>
          <cell r="L298" t="str">
            <v>15-Jun-23</v>
          </cell>
          <cell r="M298" t="str">
            <v>01-Dec-09</v>
          </cell>
          <cell r="N298">
            <v>2</v>
          </cell>
          <cell r="O298" t="str">
            <v>0206</v>
          </cell>
          <cell r="P298" t="str">
            <v>0206</v>
          </cell>
          <cell r="Q298" t="str">
            <v>15.110</v>
          </cell>
          <cell r="R298" t="str">
            <v>V.07.01.02</v>
          </cell>
          <cell r="S298" t="str">
            <v>HSD04</v>
          </cell>
          <cell r="T298">
            <v>0</v>
          </cell>
          <cell r="U298" t="str">
            <v>Tiến sĩ</v>
          </cell>
          <cell r="V298" t="str">
            <v>036081013715</v>
          </cell>
        </row>
        <row r="299">
          <cell r="B299" t="str">
            <v>HSD05</v>
          </cell>
          <cell r="C299" t="str">
            <v>3120215048594</v>
          </cell>
          <cell r="D299" t="str">
            <v>Nguyễn Thị Hoà</v>
          </cell>
          <cell r="E299" t="str">
            <v>Bình</v>
          </cell>
          <cell r="F299">
            <v>2</v>
          </cell>
          <cell r="G299" t="str">
            <v>Hoá sinh động vật</v>
          </cell>
          <cell r="H299" t="str">
            <v>Khoa Chăn nuôi</v>
          </cell>
          <cell r="I299" t="str">
            <v>Thạc sĩ, Giảng viên</v>
          </cell>
          <cell r="J299">
            <v>2.67</v>
          </cell>
          <cell r="K299">
            <v>0</v>
          </cell>
          <cell r="L299" t="str">
            <v>01-Jan-16</v>
          </cell>
          <cell r="M299" t="str">
            <v>01-Jan-16</v>
          </cell>
          <cell r="N299">
            <v>3</v>
          </cell>
          <cell r="O299" t="str">
            <v>0206</v>
          </cell>
          <cell r="P299" t="str">
            <v>0206</v>
          </cell>
          <cell r="Q299" t="str">
            <v>15.111</v>
          </cell>
          <cell r="R299" t="str">
            <v>V.07.01.03</v>
          </cell>
          <cell r="S299" t="str">
            <v>HSD05</v>
          </cell>
          <cell r="T299">
            <v>0</v>
          </cell>
          <cell r="U299" t="str">
            <v>Thạc sĩ</v>
          </cell>
          <cell r="V299" t="str">
            <v>013665071</v>
          </cell>
        </row>
        <row r="300">
          <cell r="B300" t="str">
            <v/>
          </cell>
          <cell r="C300" t="str">
            <v>3120215052011</v>
          </cell>
          <cell r="D300" t="str">
            <v>Phạm Thị Thu</v>
          </cell>
          <cell r="E300" t="str">
            <v>Hà</v>
          </cell>
          <cell r="F300">
            <v>2</v>
          </cell>
          <cell r="G300" t="str">
            <v>Hoá sinh động vật</v>
          </cell>
          <cell r="H300" t="str">
            <v>Khoa Chăn nuôi</v>
          </cell>
          <cell r="I300" t="str">
            <v>Thạc sĩ, Kỹ sư</v>
          </cell>
          <cell r="J300">
            <v>3</v>
          </cell>
          <cell r="K300">
            <v>0</v>
          </cell>
          <cell r="L300" t="str">
            <v>01-Sep-23</v>
          </cell>
          <cell r="M300" t="str">
            <v>01-Jun-16</v>
          </cell>
          <cell r="N300">
            <v>3</v>
          </cell>
          <cell r="O300" t="str">
            <v>0206</v>
          </cell>
          <cell r="P300" t="str">
            <v>0206</v>
          </cell>
          <cell r="Q300" t="str">
            <v>13.095</v>
          </cell>
          <cell r="R300" t="str">
            <v>13.095</v>
          </cell>
          <cell r="S300" t="str">
            <v/>
          </cell>
          <cell r="T300">
            <v>0</v>
          </cell>
          <cell r="U300" t="str">
            <v>Thạc sĩ</v>
          </cell>
          <cell r="V300" t="str">
            <v>015193012187</v>
          </cell>
        </row>
        <row r="301">
          <cell r="B301" t="str">
            <v>HSD06</v>
          </cell>
          <cell r="C301" t="str">
            <v>3120215056216</v>
          </cell>
          <cell r="D301" t="str">
            <v>Đinh Thị</v>
          </cell>
          <cell r="E301" t="str">
            <v>Yên</v>
          </cell>
          <cell r="F301">
            <v>2</v>
          </cell>
          <cell r="G301" t="str">
            <v>Hoá sinh động vật</v>
          </cell>
          <cell r="H301" t="str">
            <v>Khoa Chăn nuôi</v>
          </cell>
          <cell r="I301" t="str">
            <v>Thạc sĩ, Giảng viên</v>
          </cell>
          <cell r="J301">
            <v>3.33</v>
          </cell>
          <cell r="K301">
            <v>0</v>
          </cell>
          <cell r="L301" t="str">
            <v>01-Feb-25</v>
          </cell>
          <cell r="M301" t="str">
            <v>01-Feb-19</v>
          </cell>
          <cell r="N301">
            <v>3</v>
          </cell>
          <cell r="O301" t="str">
            <v>0206</v>
          </cell>
          <cell r="P301" t="str">
            <v>0206</v>
          </cell>
          <cell r="Q301" t="str">
            <v>15.111</v>
          </cell>
          <cell r="R301" t="str">
            <v>V.07.01.03</v>
          </cell>
          <cell r="S301" t="str">
            <v>HSD06</v>
          </cell>
          <cell r="T301">
            <v>0</v>
          </cell>
          <cell r="U301" t="str">
            <v>Thạc sĩ</v>
          </cell>
          <cell r="V301" t="str">
            <v>027186009162</v>
          </cell>
        </row>
        <row r="302">
          <cell r="B302" t="str">
            <v/>
          </cell>
          <cell r="C302" t="str">
            <v>3120215001300</v>
          </cell>
          <cell r="D302" t="str">
            <v>Dương Thị Kim</v>
          </cell>
          <cell r="E302" t="str">
            <v>Quy</v>
          </cell>
          <cell r="F302">
            <v>2</v>
          </cell>
          <cell r="G302" t="str">
            <v>HS-Sinh lý động vật</v>
          </cell>
          <cell r="H302" t="str">
            <v>Khoa Chăn nuôi</v>
          </cell>
          <cell r="I302" t="str">
            <v/>
          </cell>
          <cell r="J302">
            <v>4.0599999999999996</v>
          </cell>
          <cell r="K302">
            <v>0.11</v>
          </cell>
          <cell r="L302" t="str">
            <v>01-Nov-09</v>
          </cell>
          <cell r="M302" t="str">
            <v>01-Aug-74</v>
          </cell>
          <cell r="N302">
            <v>6</v>
          </cell>
          <cell r="O302" t="str">
            <v>0208</v>
          </cell>
          <cell r="P302" t="str">
            <v>0208</v>
          </cell>
          <cell r="Q302" t="str">
            <v>13.096</v>
          </cell>
          <cell r="R302" t="str">
            <v>13.096</v>
          </cell>
          <cell r="S302" t="str">
            <v/>
          </cell>
          <cell r="T302">
            <v>0</v>
          </cell>
          <cell r="U302" t="str">
            <v>T.Cấp</v>
          </cell>
          <cell r="V302" t="str">
            <v>010779812</v>
          </cell>
        </row>
        <row r="303">
          <cell r="B303" t="str">
            <v>SLD04</v>
          </cell>
          <cell r="C303" t="str">
            <v>3120215001322</v>
          </cell>
          <cell r="D303" t="str">
            <v>Nguyễn Bá</v>
          </cell>
          <cell r="E303" t="str">
            <v>Mùi</v>
          </cell>
          <cell r="F303">
            <v>2</v>
          </cell>
          <cell r="G303" t="str">
            <v>Sinh lý - Tập tính động vật</v>
          </cell>
          <cell r="H303" t="str">
            <v>Khoa Chăn nuôi</v>
          </cell>
          <cell r="I303" t="str">
            <v>PGS.TS. Giảng viên cao cấp</v>
          </cell>
          <cell r="J303">
            <v>7.64</v>
          </cell>
          <cell r="K303">
            <v>0</v>
          </cell>
          <cell r="L303" t="str">
            <v>01-Mar-23</v>
          </cell>
          <cell r="M303" t="str">
            <v>30-Dec-16</v>
          </cell>
          <cell r="N303">
            <v>2</v>
          </cell>
          <cell r="O303" t="str">
            <v>0208</v>
          </cell>
          <cell r="P303" t="str">
            <v>0208</v>
          </cell>
          <cell r="Q303" t="str">
            <v>15.109</v>
          </cell>
          <cell r="R303" t="str">
            <v>V.07.01.01</v>
          </cell>
          <cell r="S303" t="str">
            <v>MG436</v>
          </cell>
          <cell r="T303">
            <v>1</v>
          </cell>
          <cell r="U303" t="str">
            <v>Tiến sĩ</v>
          </cell>
          <cell r="V303" t="str">
            <v>001056026293</v>
          </cell>
        </row>
        <row r="304">
          <cell r="B304" t="str">
            <v>SLD06</v>
          </cell>
          <cell r="C304" t="str">
            <v>3120215001345</v>
          </cell>
          <cell r="D304" t="str">
            <v>Phạm Kim</v>
          </cell>
          <cell r="E304" t="str">
            <v>Đăng</v>
          </cell>
          <cell r="F304">
            <v>2</v>
          </cell>
          <cell r="G304" t="str">
            <v>Sinh lý - Tập tính động vật</v>
          </cell>
          <cell r="H304" t="str">
            <v>Khoa Chăn nuôi</v>
          </cell>
          <cell r="I304" t="str">
            <v>PGS.TS. Giảng viên cao cấp, Trưởng Khoa, Giám đốc Trung tâm</v>
          </cell>
          <cell r="J304">
            <v>6.56</v>
          </cell>
          <cell r="K304">
            <v>0</v>
          </cell>
          <cell r="L304" t="str">
            <v>17-Jul-21</v>
          </cell>
          <cell r="M304" t="str">
            <v>17-Jul-18</v>
          </cell>
          <cell r="N304">
            <v>2</v>
          </cell>
          <cell r="O304" t="str">
            <v>0208</v>
          </cell>
          <cell r="P304" t="str">
            <v>0208</v>
          </cell>
          <cell r="Q304" t="str">
            <v>15.109</v>
          </cell>
          <cell r="R304" t="str">
            <v>V.07.01.01</v>
          </cell>
          <cell r="S304" t="str">
            <v>MG420</v>
          </cell>
          <cell r="T304">
            <v>1</v>
          </cell>
          <cell r="U304" t="str">
            <v>Tiến sĩ</v>
          </cell>
          <cell r="V304" t="str">
            <v>040072000397</v>
          </cell>
        </row>
        <row r="305">
          <cell r="B305" t="str">
            <v>SLD07</v>
          </cell>
          <cell r="C305" t="str">
            <v>3120215001351</v>
          </cell>
          <cell r="D305" t="str">
            <v>Cù Thị Thiên</v>
          </cell>
          <cell r="E305" t="str">
            <v>Thu</v>
          </cell>
          <cell r="F305">
            <v>2</v>
          </cell>
          <cell r="G305" t="str">
            <v>Sinh lý - Tập tính động vật</v>
          </cell>
          <cell r="H305" t="str">
            <v>Khoa Chăn nuôi</v>
          </cell>
          <cell r="I305" t="str">
            <v>Tiến sĩ, Giảng viên chính, Trưởng BM</v>
          </cell>
          <cell r="J305">
            <v>5.08</v>
          </cell>
          <cell r="K305">
            <v>0</v>
          </cell>
          <cell r="L305" t="str">
            <v>01-Apr-23</v>
          </cell>
          <cell r="M305" t="str">
            <v>01-Apr-18</v>
          </cell>
          <cell r="N305">
            <v>2</v>
          </cell>
          <cell r="O305" t="str">
            <v>0208</v>
          </cell>
          <cell r="P305" t="str">
            <v>0208</v>
          </cell>
          <cell r="Q305" t="str">
            <v>15.110</v>
          </cell>
          <cell r="R305" t="str">
            <v>V.07.01.02</v>
          </cell>
          <cell r="S305" t="str">
            <v>SLD07</v>
          </cell>
          <cell r="T305">
            <v>0</v>
          </cell>
          <cell r="U305" t="str">
            <v>Tiến sĩ</v>
          </cell>
          <cell r="V305" t="str">
            <v>001179034611</v>
          </cell>
        </row>
        <row r="306">
          <cell r="B306" t="str">
            <v>SLD05</v>
          </cell>
          <cell r="C306" t="str">
            <v>3120215001374</v>
          </cell>
          <cell r="D306" t="str">
            <v>Nguyễn Thị Phương</v>
          </cell>
          <cell r="E306" t="str">
            <v>Giang</v>
          </cell>
          <cell r="F306">
            <v>2</v>
          </cell>
          <cell r="G306" t="str">
            <v>Sinh lý - Tập tính động vật</v>
          </cell>
          <cell r="H306" t="str">
            <v>Khoa Chăn nuôi</v>
          </cell>
          <cell r="I306" t="str">
            <v>Tiến sĩ, Giảng viên chính, Phó BM</v>
          </cell>
          <cell r="J306">
            <v>4.74</v>
          </cell>
          <cell r="K306">
            <v>0</v>
          </cell>
          <cell r="L306" t="str">
            <v>01-Dec-22</v>
          </cell>
          <cell r="M306" t="str">
            <v>01-Dec-20</v>
          </cell>
          <cell r="N306">
            <v>2</v>
          </cell>
          <cell r="O306" t="str">
            <v>0208</v>
          </cell>
          <cell r="P306" t="str">
            <v>0208</v>
          </cell>
          <cell r="Q306" t="str">
            <v>15.110</v>
          </cell>
          <cell r="R306" t="str">
            <v>V.07.01.02</v>
          </cell>
          <cell r="S306" t="str">
            <v>SLD05</v>
          </cell>
          <cell r="T306">
            <v>0</v>
          </cell>
          <cell r="U306" t="str">
            <v>Tiến sĩ</v>
          </cell>
          <cell r="V306" t="str">
            <v>001181022438</v>
          </cell>
        </row>
        <row r="307">
          <cell r="B307" t="str">
            <v/>
          </cell>
          <cell r="C307" t="str">
            <v>3120215029026</v>
          </cell>
          <cell r="D307" t="str">
            <v>Đàm Thị</v>
          </cell>
          <cell r="E307" t="str">
            <v>Dung</v>
          </cell>
          <cell r="F307">
            <v>2</v>
          </cell>
          <cell r="G307" t="str">
            <v>Sinh lý - Tập tính động vật</v>
          </cell>
          <cell r="H307" t="str">
            <v>Khoa Chăn nuôi</v>
          </cell>
          <cell r="I307" t="str">
            <v>Kỹ sư</v>
          </cell>
          <cell r="J307">
            <v>3.99</v>
          </cell>
          <cell r="K307">
            <v>0</v>
          </cell>
          <cell r="L307" t="str">
            <v>01-Aug-24</v>
          </cell>
          <cell r="M307" t="str">
            <v>01-Aug-10</v>
          </cell>
          <cell r="N307">
            <v>4</v>
          </cell>
          <cell r="O307" t="str">
            <v>0208</v>
          </cell>
          <cell r="P307" t="str">
            <v>0208</v>
          </cell>
          <cell r="Q307" t="str">
            <v>13.095</v>
          </cell>
          <cell r="R307" t="str">
            <v>V.05.02.07</v>
          </cell>
          <cell r="S307" t="str">
            <v/>
          </cell>
          <cell r="T307">
            <v>0</v>
          </cell>
          <cell r="U307" t="str">
            <v>Đại học</v>
          </cell>
          <cell r="V307" t="str">
            <v>027185000677</v>
          </cell>
        </row>
        <row r="308">
          <cell r="B308" t="str">
            <v>SLD11</v>
          </cell>
          <cell r="C308" t="str">
            <v>3120215039059</v>
          </cell>
          <cell r="D308" t="str">
            <v>Nguyễn Bá</v>
          </cell>
          <cell r="E308" t="str">
            <v>Hiếu</v>
          </cell>
          <cell r="F308">
            <v>2</v>
          </cell>
          <cell r="G308" t="str">
            <v>Sinh lý - Tập tính động vật</v>
          </cell>
          <cell r="H308" t="str">
            <v>Khoa Chăn nuôi</v>
          </cell>
          <cell r="I308" t="str">
            <v>Tiến sĩ, Giảng viên</v>
          </cell>
          <cell r="J308">
            <v>3</v>
          </cell>
          <cell r="K308">
            <v>0</v>
          </cell>
          <cell r="L308" t="str">
            <v>01-Jan-19</v>
          </cell>
          <cell r="M308" t="str">
            <v>01-Jan-13</v>
          </cell>
          <cell r="N308">
            <v>2</v>
          </cell>
          <cell r="O308" t="str">
            <v>0208</v>
          </cell>
          <cell r="P308" t="str">
            <v>0208</v>
          </cell>
          <cell r="Q308" t="str">
            <v>15.111</v>
          </cell>
          <cell r="R308" t="str">
            <v>V.07.01.03</v>
          </cell>
          <cell r="S308" t="str">
            <v>SLD11</v>
          </cell>
          <cell r="T308">
            <v>0</v>
          </cell>
          <cell r="U308" t="str">
            <v>Tiến sĩ</v>
          </cell>
          <cell r="V308" t="str">
            <v>012538754</v>
          </cell>
        </row>
        <row r="309">
          <cell r="B309" t="str">
            <v>SLD08</v>
          </cell>
          <cell r="C309" t="str">
            <v>3120215058184</v>
          </cell>
          <cell r="D309" t="str">
            <v>Nguyễn Công</v>
          </cell>
          <cell r="E309" t="str">
            <v>Oánh</v>
          </cell>
          <cell r="F309">
            <v>2</v>
          </cell>
          <cell r="G309" t="str">
            <v>Sinh lý - Tập tính động vật</v>
          </cell>
          <cell r="H309" t="str">
            <v>Khoa Chăn nuôi</v>
          </cell>
          <cell r="I309" t="str">
            <v>Tiến sĩ, Giảng viên</v>
          </cell>
          <cell r="J309">
            <v>3.99</v>
          </cell>
          <cell r="K309">
            <v>0</v>
          </cell>
          <cell r="L309" t="str">
            <v>01-Nov-23</v>
          </cell>
          <cell r="M309" t="str">
            <v>01-Jan-05</v>
          </cell>
          <cell r="N309">
            <v>2</v>
          </cell>
          <cell r="O309" t="str">
            <v>0208</v>
          </cell>
          <cell r="P309" t="str">
            <v>0208</v>
          </cell>
          <cell r="Q309" t="str">
            <v>15.111</v>
          </cell>
          <cell r="R309" t="str">
            <v>V.07.01.03</v>
          </cell>
          <cell r="S309" t="str">
            <v>SLD08</v>
          </cell>
          <cell r="T309">
            <v>0</v>
          </cell>
          <cell r="U309" t="str">
            <v>Tiến sĩ</v>
          </cell>
          <cell r="V309" t="str">
            <v>038082000486</v>
          </cell>
        </row>
        <row r="310">
          <cell r="B310" t="str">
            <v/>
          </cell>
          <cell r="C310" t="str">
            <v/>
          </cell>
          <cell r="D310" t="str">
            <v>Nguyễn Thị</v>
          </cell>
          <cell r="E310" t="str">
            <v>Thưa</v>
          </cell>
          <cell r="F310">
            <v>2</v>
          </cell>
          <cell r="G310" t="str">
            <v>Trại Chăn nuôi</v>
          </cell>
          <cell r="H310" t="str">
            <v>Khoa Chăn nuôi</v>
          </cell>
          <cell r="I310" t="str">
            <v/>
          </cell>
          <cell r="J310">
            <v>2.74</v>
          </cell>
          <cell r="K310">
            <v>0</v>
          </cell>
          <cell r="L310" t="str">
            <v>01-Sep-99</v>
          </cell>
          <cell r="M310" t="str">
            <v>01-Jan-08</v>
          </cell>
          <cell r="N310">
            <v>4</v>
          </cell>
          <cell r="O310" t="str">
            <v>0211</v>
          </cell>
          <cell r="P310" t="str">
            <v>0211</v>
          </cell>
          <cell r="Q310" t="str">
            <v>06.031</v>
          </cell>
          <cell r="R310" t="str">
            <v>06.031</v>
          </cell>
          <cell r="S310" t="str">
            <v/>
          </cell>
          <cell r="T310">
            <v>0</v>
          </cell>
          <cell r="U310" t="str">
            <v/>
          </cell>
          <cell r="V310" t="str">
            <v/>
          </cell>
        </row>
        <row r="311">
          <cell r="B311" t="str">
            <v/>
          </cell>
          <cell r="C311" t="str">
            <v/>
          </cell>
          <cell r="D311" t="str">
            <v>Chu Đình</v>
          </cell>
          <cell r="E311" t="str">
            <v>Thuân</v>
          </cell>
          <cell r="F311">
            <v>2</v>
          </cell>
          <cell r="G311" t="str">
            <v>Trại Chăn nuôi</v>
          </cell>
          <cell r="H311" t="str">
            <v>Khoa Chăn nuôi</v>
          </cell>
          <cell r="I311" t="str">
            <v/>
          </cell>
          <cell r="J311">
            <v>4.6500000000000004</v>
          </cell>
          <cell r="K311">
            <v>0</v>
          </cell>
          <cell r="L311" t="str">
            <v>01-Jun-02</v>
          </cell>
          <cell r="M311" t="str">
            <v>01-Aug-60</v>
          </cell>
          <cell r="N311">
            <v>4</v>
          </cell>
          <cell r="O311" t="str">
            <v>0211</v>
          </cell>
          <cell r="P311" t="str">
            <v>0211</v>
          </cell>
          <cell r="Q311" t="str">
            <v>13.095</v>
          </cell>
          <cell r="R311" t="str">
            <v>13.095</v>
          </cell>
          <cell r="S311" t="str">
            <v/>
          </cell>
          <cell r="T311">
            <v>0</v>
          </cell>
          <cell r="U311" t="str">
            <v>Đại học</v>
          </cell>
          <cell r="V311" t="str">
            <v>01177977</v>
          </cell>
        </row>
        <row r="312">
          <cell r="B312" t="str">
            <v/>
          </cell>
          <cell r="C312" t="str">
            <v/>
          </cell>
          <cell r="D312" t="str">
            <v>Trần Thị</v>
          </cell>
          <cell r="E312" t="str">
            <v>Việt</v>
          </cell>
          <cell r="F312">
            <v>2</v>
          </cell>
          <cell r="G312" t="str">
            <v>Trại Chăn nuôi</v>
          </cell>
          <cell r="H312" t="str">
            <v>Khoa Chăn nuôi</v>
          </cell>
          <cell r="I312" t="str">
            <v/>
          </cell>
          <cell r="J312">
            <v>4.9800000000000004</v>
          </cell>
          <cell r="K312">
            <v>0</v>
          </cell>
          <cell r="L312" t="str">
            <v>01-Oct-03</v>
          </cell>
          <cell r="M312" t="str">
            <v>01-Aug-78</v>
          </cell>
          <cell r="N312">
            <v>4</v>
          </cell>
          <cell r="O312" t="str">
            <v>0211</v>
          </cell>
          <cell r="P312" t="str">
            <v>0211</v>
          </cell>
          <cell r="Q312" t="str">
            <v>13.095</v>
          </cell>
          <cell r="R312" t="str">
            <v>13.095</v>
          </cell>
          <cell r="S312" t="str">
            <v/>
          </cell>
          <cell r="T312">
            <v>0</v>
          </cell>
          <cell r="U312" t="str">
            <v>Đại học</v>
          </cell>
          <cell r="V312" t="str">
            <v/>
          </cell>
        </row>
        <row r="313">
          <cell r="B313" t="str">
            <v/>
          </cell>
          <cell r="C313" t="str">
            <v/>
          </cell>
          <cell r="D313" t="str">
            <v>Trần Thị</v>
          </cell>
          <cell r="E313" t="str">
            <v>Liên</v>
          </cell>
          <cell r="F313">
            <v>2</v>
          </cell>
          <cell r="G313" t="str">
            <v>Văn phòng Khoa Chăn nuôi</v>
          </cell>
          <cell r="H313" t="str">
            <v>Khoa Chăn nuôi</v>
          </cell>
          <cell r="I313" t="str">
            <v/>
          </cell>
          <cell r="J313">
            <v>1.18</v>
          </cell>
          <cell r="K313">
            <v>0</v>
          </cell>
          <cell r="L313" t="str">
            <v>01-Jan-00</v>
          </cell>
          <cell r="M313" t="str">
            <v xml:space="preserve">  -   -</v>
          </cell>
          <cell r="N313">
            <v>8</v>
          </cell>
          <cell r="O313" t="str">
            <v>0212</v>
          </cell>
          <cell r="P313" t="str">
            <v>0212</v>
          </cell>
          <cell r="Q313" t="str">
            <v>01.009</v>
          </cell>
          <cell r="R313" t="str">
            <v>01.009</v>
          </cell>
          <cell r="S313" t="str">
            <v/>
          </cell>
          <cell r="T313">
            <v>0</v>
          </cell>
          <cell r="U313" t="str">
            <v>KhôngBCấp</v>
          </cell>
          <cell r="V313" t="str">
            <v/>
          </cell>
        </row>
        <row r="314">
          <cell r="B314" t="str">
            <v/>
          </cell>
          <cell r="C314" t="str">
            <v>3120215001499</v>
          </cell>
          <cell r="D314" t="str">
            <v>Nguyễn Thị</v>
          </cell>
          <cell r="E314" t="str">
            <v>Xuyên</v>
          </cell>
          <cell r="F314">
            <v>2</v>
          </cell>
          <cell r="G314" t="str">
            <v>Văn phòng Khoa Chăn nuôi</v>
          </cell>
          <cell r="H314" t="str">
            <v>Khoa Chăn nuôi</v>
          </cell>
          <cell r="I314" t="str">
            <v>Nhân viên kỹ thuật</v>
          </cell>
          <cell r="J314">
            <v>3.63</v>
          </cell>
          <cell r="K314">
            <v>0.15</v>
          </cell>
          <cell r="L314" t="str">
            <v>01-Dec-13</v>
          </cell>
          <cell r="M314" t="str">
            <v>01-Aug-82</v>
          </cell>
          <cell r="N314">
            <v>7</v>
          </cell>
          <cell r="O314" t="str">
            <v>0212</v>
          </cell>
          <cell r="P314" t="str">
            <v>0212</v>
          </cell>
          <cell r="Q314" t="str">
            <v>01.007</v>
          </cell>
          <cell r="R314" t="str">
            <v>01.007</v>
          </cell>
          <cell r="S314" t="str">
            <v/>
          </cell>
          <cell r="T314">
            <v>0</v>
          </cell>
          <cell r="U314" t="str">
            <v>CN-SơCấp</v>
          </cell>
          <cell r="V314" t="str">
            <v>011913495</v>
          </cell>
        </row>
        <row r="315">
          <cell r="B315" t="str">
            <v/>
          </cell>
          <cell r="C315" t="str">
            <v/>
          </cell>
          <cell r="D315" t="str">
            <v>Nguyễn Thị</v>
          </cell>
          <cell r="E315" t="str">
            <v>Xuân</v>
          </cell>
          <cell r="F315">
            <v>2</v>
          </cell>
          <cell r="G315" t="str">
            <v>Văn phòng Khoa Chăn nuôi</v>
          </cell>
          <cell r="H315" t="str">
            <v>Khoa Chăn nuôi</v>
          </cell>
          <cell r="I315" t="str">
            <v/>
          </cell>
          <cell r="J315">
            <v>3.33</v>
          </cell>
          <cell r="K315">
            <v>0</v>
          </cell>
          <cell r="L315" t="str">
            <v>01-Dec-02</v>
          </cell>
          <cell r="M315" t="str">
            <v>01-Nov-66</v>
          </cell>
          <cell r="N315">
            <v>7</v>
          </cell>
          <cell r="O315" t="str">
            <v>0212</v>
          </cell>
          <cell r="P315" t="str">
            <v>0212</v>
          </cell>
          <cell r="Q315" t="str">
            <v>01.008</v>
          </cell>
          <cell r="R315" t="str">
            <v>01.008</v>
          </cell>
          <cell r="S315" t="str">
            <v/>
          </cell>
          <cell r="T315">
            <v>0</v>
          </cell>
          <cell r="U315" t="str">
            <v>CN-SơCấp</v>
          </cell>
          <cell r="V315" t="str">
            <v>010812076</v>
          </cell>
        </row>
        <row r="316">
          <cell r="B316" t="str">
            <v/>
          </cell>
          <cell r="C316" t="str">
            <v>3120215001482</v>
          </cell>
          <cell r="D316" t="str">
            <v>Lê Thị Thu</v>
          </cell>
          <cell r="E316" t="str">
            <v>Nhàn</v>
          </cell>
          <cell r="F316">
            <v>2</v>
          </cell>
          <cell r="G316" t="str">
            <v>Văn phòng Khoa Chăn nuôi</v>
          </cell>
          <cell r="H316" t="str">
            <v>Khoa Chăn nuôi</v>
          </cell>
          <cell r="I316" t="str">
            <v>Chuyên viên</v>
          </cell>
          <cell r="J316">
            <v>4.6500000000000004</v>
          </cell>
          <cell r="K316">
            <v>0</v>
          </cell>
          <cell r="L316" t="str">
            <v>01-Jan-25</v>
          </cell>
          <cell r="M316" t="str">
            <v>01-Jan-08</v>
          </cell>
          <cell r="N316">
            <v>4</v>
          </cell>
          <cell r="O316" t="str">
            <v>0212</v>
          </cell>
          <cell r="P316" t="str">
            <v>0212</v>
          </cell>
          <cell r="Q316" t="str">
            <v>01.003</v>
          </cell>
          <cell r="R316" t="str">
            <v>01.003</v>
          </cell>
          <cell r="S316" t="str">
            <v/>
          </cell>
          <cell r="T316">
            <v>0</v>
          </cell>
          <cell r="U316" t="str">
            <v>Đại học</v>
          </cell>
          <cell r="V316" t="str">
            <v>001174006703</v>
          </cell>
        </row>
        <row r="317">
          <cell r="B317" t="str">
            <v/>
          </cell>
          <cell r="C317" t="str">
            <v>3120215001476</v>
          </cell>
          <cell r="D317" t="str">
            <v>Lê Văn</v>
          </cell>
          <cell r="E317" t="str">
            <v>Muôn</v>
          </cell>
          <cell r="F317">
            <v>2</v>
          </cell>
          <cell r="G317" t="str">
            <v>Văn phòng Khoa Chăn nuôi</v>
          </cell>
          <cell r="H317" t="str">
            <v>Khoa Chăn nuôi</v>
          </cell>
          <cell r="I317" t="str">
            <v>Chuyên viên</v>
          </cell>
          <cell r="J317">
            <v>4.9800000000000004</v>
          </cell>
          <cell r="K317">
            <v>7.0000000000000007E-2</v>
          </cell>
          <cell r="L317" t="str">
            <v>01-Sep-15</v>
          </cell>
          <cell r="M317" t="str">
            <v>01-Jul-89</v>
          </cell>
          <cell r="N317">
            <v>4</v>
          </cell>
          <cell r="O317" t="str">
            <v>0212</v>
          </cell>
          <cell r="P317" t="str">
            <v>0212</v>
          </cell>
          <cell r="Q317" t="str">
            <v>01.003</v>
          </cell>
          <cell r="R317" t="str">
            <v>01.003</v>
          </cell>
          <cell r="S317" t="str">
            <v/>
          </cell>
          <cell r="T317">
            <v>0</v>
          </cell>
          <cell r="U317" t="str">
            <v>Đại học</v>
          </cell>
          <cell r="V317" t="str">
            <v>011913483</v>
          </cell>
        </row>
        <row r="318">
          <cell r="B318" t="str">
            <v>MG705</v>
          </cell>
          <cell r="C318" t="str">
            <v>3120215011008</v>
          </cell>
          <cell r="D318" t="str">
            <v>Nguyễn Thị</v>
          </cell>
          <cell r="E318" t="str">
            <v>Thu</v>
          </cell>
          <cell r="F318">
            <v>2</v>
          </cell>
          <cell r="G318" t="str">
            <v>Văn phòng Khoa Chăn nuôi</v>
          </cell>
          <cell r="H318" t="str">
            <v>Khoa Chăn nuôi</v>
          </cell>
          <cell r="I318" t="str">
            <v>Kỹ sư</v>
          </cell>
          <cell r="J318">
            <v>3.99</v>
          </cell>
          <cell r="K318">
            <v>0</v>
          </cell>
          <cell r="L318" t="str">
            <v>01-Dec-22</v>
          </cell>
          <cell r="M318" t="str">
            <v>01-Dec-09</v>
          </cell>
          <cell r="N318">
            <v>4</v>
          </cell>
          <cell r="O318" t="str">
            <v>0212</v>
          </cell>
          <cell r="P318" t="str">
            <v>0212</v>
          </cell>
          <cell r="Q318" t="str">
            <v>13.095</v>
          </cell>
          <cell r="R318" t="str">
            <v>V.05.02.07</v>
          </cell>
          <cell r="S318" t="str">
            <v>MG705</v>
          </cell>
          <cell r="T318">
            <v>0</v>
          </cell>
          <cell r="U318" t="str">
            <v>Đại học</v>
          </cell>
          <cell r="V318" t="str">
            <v>001184028215</v>
          </cell>
        </row>
        <row r="319">
          <cell r="B319" t="str">
            <v/>
          </cell>
          <cell r="C319" t="str">
            <v>3120215053507</v>
          </cell>
          <cell r="D319" t="str">
            <v>Lương Quốc</v>
          </cell>
          <cell r="E319" t="str">
            <v>Quân</v>
          </cell>
          <cell r="F319">
            <v>2</v>
          </cell>
          <cell r="G319" t="str">
            <v>Văn phòng Khoa Chăn nuôi</v>
          </cell>
          <cell r="H319" t="str">
            <v>Khoa Chăn nuôi</v>
          </cell>
          <cell r="I319" t="str">
            <v>Chuyên viên</v>
          </cell>
          <cell r="J319">
            <v>3</v>
          </cell>
          <cell r="K319">
            <v>0</v>
          </cell>
          <cell r="L319" t="str">
            <v>01-Jun-23</v>
          </cell>
          <cell r="M319" t="str">
            <v>01-Jun-18</v>
          </cell>
          <cell r="N319">
            <v>4</v>
          </cell>
          <cell r="O319" t="str">
            <v>0212</v>
          </cell>
          <cell r="P319" t="str">
            <v>0212</v>
          </cell>
          <cell r="Q319" t="str">
            <v>01.003</v>
          </cell>
          <cell r="R319" t="str">
            <v>01.003</v>
          </cell>
          <cell r="S319" t="str">
            <v/>
          </cell>
          <cell r="T319">
            <v>0</v>
          </cell>
          <cell r="U319" t="str">
            <v>Đại học</v>
          </cell>
          <cell r="V319" t="str">
            <v>001089023994</v>
          </cell>
        </row>
        <row r="320">
          <cell r="B320" t="str">
            <v/>
          </cell>
          <cell r="C320" t="str">
            <v>3120215056607</v>
          </cell>
          <cell r="D320" t="str">
            <v>Nguyễn Thương</v>
          </cell>
          <cell r="E320" t="str">
            <v>Thương</v>
          </cell>
          <cell r="F320">
            <v>2</v>
          </cell>
          <cell r="G320" t="str">
            <v>Văn phòng Khoa Chăn nuôi</v>
          </cell>
          <cell r="H320" t="str">
            <v>Khoa Chăn nuôi</v>
          </cell>
          <cell r="I320" t="str">
            <v>Thạc sĩ, Chuyên viên</v>
          </cell>
          <cell r="J320">
            <v>3</v>
          </cell>
          <cell r="K320">
            <v>0</v>
          </cell>
          <cell r="L320" t="str">
            <v>01-Jun-25</v>
          </cell>
          <cell r="M320" t="str">
            <v>01-Jun-19</v>
          </cell>
          <cell r="N320">
            <v>3</v>
          </cell>
          <cell r="O320" t="str">
            <v>0212</v>
          </cell>
          <cell r="P320" t="str">
            <v>0212</v>
          </cell>
          <cell r="Q320" t="str">
            <v>01.003</v>
          </cell>
          <cell r="R320" t="str">
            <v>01.003</v>
          </cell>
          <cell r="S320" t="str">
            <v/>
          </cell>
          <cell r="T320">
            <v>0</v>
          </cell>
          <cell r="U320" t="str">
            <v>Thạc sĩ</v>
          </cell>
          <cell r="V320" t="str">
            <v>035192007922</v>
          </cell>
        </row>
        <row r="321">
          <cell r="B321" t="str">
            <v/>
          </cell>
          <cell r="C321" t="str">
            <v>3120205191143</v>
          </cell>
          <cell r="D321" t="str">
            <v>Phạm Thị Kim</v>
          </cell>
          <cell r="E321" t="str">
            <v>Thi</v>
          </cell>
          <cell r="F321">
            <v>2</v>
          </cell>
          <cell r="G321" t="str">
            <v>Văn phòng Khoa Chăn nuôi (Nhóm NCXS)</v>
          </cell>
          <cell r="H321" t="str">
            <v>Khoa Chăn nuôi</v>
          </cell>
          <cell r="I321" t="str">
            <v>Thạc sĩ, Chuyên viên</v>
          </cell>
          <cell r="J321">
            <v>1.9890000000000001</v>
          </cell>
          <cell r="K321">
            <v>0</v>
          </cell>
          <cell r="L321" t="str">
            <v>01-Apr-23</v>
          </cell>
          <cell r="M321" t="str">
            <v>01-Mar-23</v>
          </cell>
          <cell r="N321">
            <v>3</v>
          </cell>
          <cell r="O321" t="str">
            <v>0212</v>
          </cell>
          <cell r="P321" t="str">
            <v>0212</v>
          </cell>
          <cell r="Q321" t="str">
            <v>01.003</v>
          </cell>
          <cell r="R321" t="str">
            <v>01.003</v>
          </cell>
          <cell r="S321" t="str">
            <v/>
          </cell>
          <cell r="T321">
            <v>0</v>
          </cell>
          <cell r="U321" t="str">
            <v>Thạc sĩ</v>
          </cell>
          <cell r="V321" t="str">
            <v>040199005953</v>
          </cell>
        </row>
        <row r="322">
          <cell r="B322" t="str">
            <v/>
          </cell>
          <cell r="C322" t="str">
            <v>3120215001447</v>
          </cell>
          <cell r="D322" t="str">
            <v>Bùi Thị</v>
          </cell>
          <cell r="E322" t="str">
            <v>Bích</v>
          </cell>
          <cell r="F322">
            <v>2</v>
          </cell>
          <cell r="G322" t="str">
            <v>Phòng Thí nghiệm Trung tâm</v>
          </cell>
          <cell r="H322" t="str">
            <v>Khoa Chăn nuôi</v>
          </cell>
          <cell r="I322" t="str">
            <v>Thạc sĩ, Kỹ sư</v>
          </cell>
          <cell r="J322">
            <v>4.6500000000000004</v>
          </cell>
          <cell r="K322">
            <v>0</v>
          </cell>
          <cell r="L322" t="str">
            <v>01-Oct-23</v>
          </cell>
          <cell r="M322" t="str">
            <v>01-Oct-04</v>
          </cell>
          <cell r="N322">
            <v>3</v>
          </cell>
          <cell r="O322" t="str">
            <v>0213</v>
          </cell>
          <cell r="P322" t="str">
            <v>0213</v>
          </cell>
          <cell r="Q322" t="str">
            <v>13.095</v>
          </cell>
          <cell r="R322" t="str">
            <v>13.095</v>
          </cell>
          <cell r="S322" t="str">
            <v/>
          </cell>
          <cell r="T322">
            <v>0</v>
          </cell>
          <cell r="U322" t="str">
            <v>Thạc sĩ</v>
          </cell>
          <cell r="V322" t="str">
            <v>034180007910</v>
          </cell>
        </row>
        <row r="323">
          <cell r="B323" t="str">
            <v/>
          </cell>
          <cell r="C323" t="str">
            <v>3120215034084</v>
          </cell>
          <cell r="D323" t="str">
            <v>Vũ Thị</v>
          </cell>
          <cell r="E323" t="str">
            <v>Ngân</v>
          </cell>
          <cell r="F323">
            <v>2</v>
          </cell>
          <cell r="G323" t="str">
            <v>Phòng Thí nghiệm Trung tâm</v>
          </cell>
          <cell r="H323" t="str">
            <v>Khoa Chăn nuôi</v>
          </cell>
          <cell r="I323" t="str">
            <v>Thạc sĩ, Kỹ sư</v>
          </cell>
          <cell r="J323">
            <v>3.99</v>
          </cell>
          <cell r="K323">
            <v>0</v>
          </cell>
          <cell r="L323" t="str">
            <v>01-Mar-25</v>
          </cell>
          <cell r="M323" t="str">
            <v>01-Mar-11</v>
          </cell>
          <cell r="N323">
            <v>3</v>
          </cell>
          <cell r="O323" t="str">
            <v>0213</v>
          </cell>
          <cell r="P323" t="str">
            <v>0213</v>
          </cell>
          <cell r="Q323" t="str">
            <v>13.095</v>
          </cell>
          <cell r="R323" t="str">
            <v>V.05.02.07</v>
          </cell>
          <cell r="S323" t="str">
            <v/>
          </cell>
          <cell r="T323">
            <v>0</v>
          </cell>
          <cell r="U323" t="str">
            <v>Thạc sĩ</v>
          </cell>
          <cell r="V323" t="str">
            <v>034187008212</v>
          </cell>
        </row>
        <row r="324">
          <cell r="B324" t="str">
            <v/>
          </cell>
          <cell r="C324" t="str">
            <v>3120215042690</v>
          </cell>
          <cell r="D324" t="str">
            <v>Vũ Trà</v>
          </cell>
          <cell r="E324" t="str">
            <v>My</v>
          </cell>
          <cell r="F324">
            <v>2</v>
          </cell>
          <cell r="G324" t="str">
            <v>Phòng TN Trung tâm</v>
          </cell>
          <cell r="H324" t="str">
            <v>Khoa Chăn nuôi</v>
          </cell>
          <cell r="I324" t="str">
            <v>Thạc sĩ, Kỹ sư</v>
          </cell>
          <cell r="J324">
            <v>2.67</v>
          </cell>
          <cell r="K324">
            <v>0</v>
          </cell>
          <cell r="L324" t="str">
            <v>01-Jan-18</v>
          </cell>
          <cell r="M324" t="str">
            <v>02-Jan-14</v>
          </cell>
          <cell r="N324">
            <v>3</v>
          </cell>
          <cell r="O324" t="str">
            <v>0213</v>
          </cell>
          <cell r="P324" t="str">
            <v>0213</v>
          </cell>
          <cell r="Q324" t="str">
            <v>13.095</v>
          </cell>
          <cell r="R324" t="str">
            <v>V.05.02.07</v>
          </cell>
          <cell r="S324" t="str">
            <v/>
          </cell>
          <cell r="T324">
            <v>0</v>
          </cell>
          <cell r="U324" t="str">
            <v>Thạc sĩ</v>
          </cell>
          <cell r="V324" t="str">
            <v>013319059</v>
          </cell>
        </row>
        <row r="325">
          <cell r="B325" t="str">
            <v/>
          </cell>
          <cell r="C325" t="str">
            <v>3120205090349</v>
          </cell>
          <cell r="D325" t="str">
            <v>Vũ Việt</v>
          </cell>
          <cell r="E325" t="str">
            <v>Anh</v>
          </cell>
          <cell r="F325">
            <v>2</v>
          </cell>
          <cell r="G325" t="str">
            <v>Phòng Thí nghiệm Trung tâm</v>
          </cell>
          <cell r="H325" t="str">
            <v>Khoa Chăn nuôi</v>
          </cell>
          <cell r="I325" t="str">
            <v>Thạc sĩ, Nghiên cứu viên</v>
          </cell>
          <cell r="J325">
            <v>3</v>
          </cell>
          <cell r="K325">
            <v>0</v>
          </cell>
          <cell r="L325" t="str">
            <v>01-Aug-24</v>
          </cell>
          <cell r="M325" t="str">
            <v>01-Aug-21</v>
          </cell>
          <cell r="N325">
            <v>3</v>
          </cell>
          <cell r="O325" t="str">
            <v>0213</v>
          </cell>
          <cell r="P325" t="str">
            <v>0213</v>
          </cell>
          <cell r="Q325" t="str">
            <v>13.092</v>
          </cell>
          <cell r="R325" t="str">
            <v>V.05.01.03</v>
          </cell>
          <cell r="S325" t="str">
            <v/>
          </cell>
          <cell r="T325">
            <v>0</v>
          </cell>
          <cell r="U325" t="str">
            <v>Thạc sĩ</v>
          </cell>
          <cell r="V325" t="str">
            <v>033092003935</v>
          </cell>
        </row>
        <row r="326">
          <cell r="B326" t="str">
            <v/>
          </cell>
          <cell r="C326" t="str">
            <v>3120205116784</v>
          </cell>
          <cell r="D326" t="str">
            <v>Phương Hữu</v>
          </cell>
          <cell r="E326" t="str">
            <v>Pha</v>
          </cell>
          <cell r="F326">
            <v>2</v>
          </cell>
          <cell r="G326" t="str">
            <v>Phòng Thí nghiệm Trung tâm</v>
          </cell>
          <cell r="H326" t="str">
            <v>Khoa Chăn nuôi</v>
          </cell>
          <cell r="I326" t="str">
            <v>Thạc sĩ, Nghiên cứu viên</v>
          </cell>
          <cell r="J326">
            <v>2.67</v>
          </cell>
          <cell r="K326">
            <v>0</v>
          </cell>
          <cell r="L326" t="str">
            <v>17-Jun-25</v>
          </cell>
          <cell r="M326" t="str">
            <v>17-Jun-24</v>
          </cell>
          <cell r="N326">
            <v>3</v>
          </cell>
          <cell r="O326" t="str">
            <v>0213</v>
          </cell>
          <cell r="P326" t="str">
            <v>0213</v>
          </cell>
          <cell r="Q326" t="str">
            <v>13.092</v>
          </cell>
          <cell r="R326" t="str">
            <v>V.05.01.03</v>
          </cell>
          <cell r="S326" t="str">
            <v/>
          </cell>
          <cell r="T326">
            <v>0</v>
          </cell>
          <cell r="U326" t="str">
            <v>Thạc sĩ</v>
          </cell>
          <cell r="V326" t="str">
            <v>027094000014</v>
          </cell>
        </row>
        <row r="327">
          <cell r="B327" t="str">
            <v/>
          </cell>
          <cell r="C327" t="str">
            <v>3120215008502</v>
          </cell>
          <cell r="D327" t="str">
            <v>Đặng Văn</v>
          </cell>
          <cell r="E327" t="str">
            <v>Chương</v>
          </cell>
          <cell r="F327">
            <v>2</v>
          </cell>
          <cell r="G327" t="str">
            <v>Bảo vệ</v>
          </cell>
          <cell r="H327" t="str">
            <v>Khoa Chăn nuôi</v>
          </cell>
          <cell r="I327" t="str">
            <v>Nhân viên bảo vệ</v>
          </cell>
          <cell r="J327">
            <v>3.48</v>
          </cell>
          <cell r="K327">
            <v>0.15</v>
          </cell>
          <cell r="L327" t="str">
            <v>01-Jan-16</v>
          </cell>
          <cell r="M327" t="str">
            <v>01-May-83</v>
          </cell>
          <cell r="N327">
            <v>8</v>
          </cell>
          <cell r="O327" t="str">
            <v>0214</v>
          </cell>
          <cell r="P327" t="str">
            <v>0214</v>
          </cell>
          <cell r="Q327" t="str">
            <v>01.011</v>
          </cell>
          <cell r="R327" t="str">
            <v>01.011</v>
          </cell>
          <cell r="S327" t="str">
            <v/>
          </cell>
          <cell r="T327">
            <v>0</v>
          </cell>
          <cell r="U327" t="str">
            <v>KhôngBCấp</v>
          </cell>
          <cell r="V327" t="str">
            <v>011582386</v>
          </cell>
        </row>
        <row r="328">
          <cell r="B328" t="str">
            <v>CNK20</v>
          </cell>
          <cell r="C328" t="str">
            <v>3120215048405</v>
          </cell>
          <cell r="D328" t="str">
            <v>Phạm Mạnh</v>
          </cell>
          <cell r="E328" t="str">
            <v>Hưng</v>
          </cell>
          <cell r="F328">
            <v>2</v>
          </cell>
          <cell r="G328" t="str">
            <v>TT Nghiên cứu và Đào tạo nghề chăn nuôi</v>
          </cell>
          <cell r="H328" t="str">
            <v>Khoa Chăn nuôi</v>
          </cell>
          <cell r="I328" t="str">
            <v>Tiến sĩ, Nghiên cứu viên</v>
          </cell>
          <cell r="J328">
            <v>3.99</v>
          </cell>
          <cell r="K328">
            <v>0</v>
          </cell>
          <cell r="L328" t="str">
            <v>01-Apr-15</v>
          </cell>
          <cell r="M328" t="str">
            <v>01-Apr-00</v>
          </cell>
          <cell r="N328">
            <v>2</v>
          </cell>
          <cell r="O328" t="str">
            <v>0216</v>
          </cell>
          <cell r="P328" t="str">
            <v>0216</v>
          </cell>
          <cell r="Q328" t="str">
            <v>13.092</v>
          </cell>
          <cell r="R328" t="str">
            <v>13.092</v>
          </cell>
          <cell r="S328" t="str">
            <v>CNK20</v>
          </cell>
          <cell r="T328">
            <v>0</v>
          </cell>
          <cell r="U328" t="str">
            <v>Tiến sĩ</v>
          </cell>
          <cell r="V328" t="str">
            <v>023340590</v>
          </cell>
        </row>
        <row r="329">
          <cell r="B329" t="str">
            <v/>
          </cell>
          <cell r="C329" t="str">
            <v/>
          </cell>
          <cell r="D329" t="str">
            <v>Nguyễn Tiến</v>
          </cell>
          <cell r="E329" t="str">
            <v>Minh</v>
          </cell>
          <cell r="F329">
            <v>2</v>
          </cell>
          <cell r="G329" t="str">
            <v>Trung tâm Nghiên cứu liên ngành PTNT</v>
          </cell>
          <cell r="H329" t="str">
            <v>Khoa Chăn nuôi</v>
          </cell>
          <cell r="I329" t="str">
            <v/>
          </cell>
          <cell r="J329">
            <v>2.06</v>
          </cell>
          <cell r="K329">
            <v>0</v>
          </cell>
          <cell r="L329" t="str">
            <v>01-Jan-07</v>
          </cell>
          <cell r="M329" t="str">
            <v>01-Jan-04</v>
          </cell>
          <cell r="N329">
            <v>6</v>
          </cell>
          <cell r="O329" t="str">
            <v>0217</v>
          </cell>
          <cell r="P329" t="str">
            <v>0217</v>
          </cell>
          <cell r="Q329" t="str">
            <v>13.096</v>
          </cell>
          <cell r="R329" t="str">
            <v>13.096</v>
          </cell>
          <cell r="S329" t="str">
            <v/>
          </cell>
          <cell r="T329">
            <v>0</v>
          </cell>
          <cell r="U329" t="str">
            <v>T.Cấp</v>
          </cell>
          <cell r="V329" t="str">
            <v>012018298</v>
          </cell>
        </row>
        <row r="330">
          <cell r="B330" t="str">
            <v/>
          </cell>
          <cell r="C330" t="str">
            <v/>
          </cell>
          <cell r="D330" t="str">
            <v>Hoàng Ngọc</v>
          </cell>
          <cell r="E330" t="str">
            <v>Mai</v>
          </cell>
          <cell r="F330">
            <v>2</v>
          </cell>
          <cell r="G330" t="str">
            <v>Trung tâm Nghiên cứu liên ngành PTNT</v>
          </cell>
          <cell r="H330" t="str">
            <v>Khoa Chăn nuôi</v>
          </cell>
          <cell r="I330" t="str">
            <v>Thạc sĩ, Nghiên cứu viên</v>
          </cell>
          <cell r="J330">
            <v>2.67</v>
          </cell>
          <cell r="K330">
            <v>0</v>
          </cell>
          <cell r="L330" t="str">
            <v>01-Apr-14</v>
          </cell>
          <cell r="M330" t="str">
            <v>01-Apr-11</v>
          </cell>
          <cell r="N330">
            <v>3</v>
          </cell>
          <cell r="O330" t="str">
            <v>0217</v>
          </cell>
          <cell r="P330" t="str">
            <v>0217</v>
          </cell>
          <cell r="Q330" t="str">
            <v>13.092</v>
          </cell>
          <cell r="R330" t="str">
            <v>13.092</v>
          </cell>
          <cell r="S330" t="str">
            <v/>
          </cell>
          <cell r="T330">
            <v>0</v>
          </cell>
          <cell r="U330" t="str">
            <v>Thạc sĩ</v>
          </cell>
          <cell r="V330" t="str">
            <v>012765320</v>
          </cell>
        </row>
        <row r="331">
          <cell r="B331" t="str">
            <v/>
          </cell>
          <cell r="C331" t="str">
            <v>3120205111694</v>
          </cell>
          <cell r="D331" t="str">
            <v>Phan Đăng</v>
          </cell>
          <cell r="E331" t="str">
            <v>Thắng</v>
          </cell>
          <cell r="F331">
            <v>2</v>
          </cell>
          <cell r="G331" t="str">
            <v>Trung tâm Nghiên cứu liên ngành PTNT</v>
          </cell>
          <cell r="H331" t="str">
            <v>Khoa Chăn nuôi</v>
          </cell>
          <cell r="I331" t="str">
            <v>Tiến sĩ, Nghiên cứu viên</v>
          </cell>
          <cell r="J331">
            <v>3.99</v>
          </cell>
          <cell r="K331">
            <v>0</v>
          </cell>
          <cell r="L331" t="str">
            <v>01-Jan-19</v>
          </cell>
          <cell r="M331" t="str">
            <v>01-Jan-02</v>
          </cell>
          <cell r="N331">
            <v>2</v>
          </cell>
          <cell r="O331" t="str">
            <v>0217</v>
          </cell>
          <cell r="P331" t="str">
            <v>0217</v>
          </cell>
          <cell r="Q331" t="str">
            <v>13.092</v>
          </cell>
          <cell r="R331" t="str">
            <v>13.092</v>
          </cell>
          <cell r="S331" t="str">
            <v/>
          </cell>
          <cell r="T331">
            <v>0</v>
          </cell>
          <cell r="U331" t="str">
            <v>Tiến sĩ</v>
          </cell>
          <cell r="V331" t="str">
            <v>001079050198</v>
          </cell>
        </row>
        <row r="332">
          <cell r="B332" t="str">
            <v/>
          </cell>
          <cell r="C332" t="str">
            <v/>
          </cell>
          <cell r="D332" t="str">
            <v>Mai Thị Lan</v>
          </cell>
          <cell r="E332" t="str">
            <v>Hương</v>
          </cell>
          <cell r="F332">
            <v>2</v>
          </cell>
          <cell r="G332" t="str">
            <v>Trung tâm Nghiên cứu liên ngành PTNT</v>
          </cell>
          <cell r="H332" t="str">
            <v>Khoa Chăn nuôi</v>
          </cell>
          <cell r="I332" t="str">
            <v/>
          </cell>
          <cell r="J332">
            <v>2.34</v>
          </cell>
          <cell r="K332">
            <v>0</v>
          </cell>
          <cell r="L332" t="str">
            <v>01-Jan-02</v>
          </cell>
          <cell r="M332" t="str">
            <v>01-Jan-02</v>
          </cell>
          <cell r="N332">
            <v>3</v>
          </cell>
          <cell r="O332" t="str">
            <v>0217</v>
          </cell>
          <cell r="P332" t="str">
            <v>0217</v>
          </cell>
          <cell r="Q332" t="str">
            <v>13.092</v>
          </cell>
          <cell r="R332" t="str">
            <v>13.092</v>
          </cell>
          <cell r="S332" t="str">
            <v/>
          </cell>
          <cell r="T332">
            <v>0</v>
          </cell>
          <cell r="U332" t="str">
            <v>Thạc sĩ</v>
          </cell>
          <cell r="V332" t="str">
            <v>090762823</v>
          </cell>
        </row>
        <row r="333">
          <cell r="B333" t="str">
            <v/>
          </cell>
          <cell r="C333" t="str">
            <v/>
          </cell>
          <cell r="D333" t="str">
            <v>Trương Tất</v>
          </cell>
          <cell r="E333" t="str">
            <v>Ngọc</v>
          </cell>
          <cell r="F333">
            <v>2</v>
          </cell>
          <cell r="G333" t="str">
            <v>Trung tâm Nghiên cứu liên ngành PTNT</v>
          </cell>
          <cell r="H333" t="str">
            <v>Khoa Chăn nuôi</v>
          </cell>
          <cell r="I333" t="str">
            <v/>
          </cell>
          <cell r="J333">
            <v>3</v>
          </cell>
          <cell r="K333">
            <v>0</v>
          </cell>
          <cell r="L333" t="str">
            <v>01-Oct-09</v>
          </cell>
          <cell r="M333" t="str">
            <v>01-Jan-03</v>
          </cell>
          <cell r="N333">
            <v>4</v>
          </cell>
          <cell r="O333" t="str">
            <v>0217</v>
          </cell>
          <cell r="P333" t="str">
            <v>0217</v>
          </cell>
          <cell r="Q333" t="str">
            <v>13.092</v>
          </cell>
          <cell r="R333" t="str">
            <v>13.092</v>
          </cell>
          <cell r="S333" t="str">
            <v/>
          </cell>
          <cell r="T333">
            <v>0</v>
          </cell>
          <cell r="U333" t="str">
            <v>Đại học</v>
          </cell>
          <cell r="V333" t="str">
            <v>141730423</v>
          </cell>
        </row>
        <row r="334">
          <cell r="B334" t="str">
            <v/>
          </cell>
          <cell r="C334" t="str">
            <v/>
          </cell>
          <cell r="D334" t="str">
            <v>Võ Trọng</v>
          </cell>
          <cell r="E334" t="str">
            <v>Thành</v>
          </cell>
          <cell r="F334">
            <v>2</v>
          </cell>
          <cell r="G334" t="str">
            <v>Trung tâm Nghiên cứu liên ngành PTNT</v>
          </cell>
          <cell r="H334" t="str">
            <v>Khoa Chăn nuôi</v>
          </cell>
          <cell r="I334" t="str">
            <v/>
          </cell>
          <cell r="J334">
            <v>2.67</v>
          </cell>
          <cell r="K334">
            <v>0</v>
          </cell>
          <cell r="L334" t="str">
            <v>01-Jul-06</v>
          </cell>
          <cell r="M334" t="str">
            <v>01-Jul-03</v>
          </cell>
          <cell r="N334">
            <v>4</v>
          </cell>
          <cell r="O334" t="str">
            <v>0217</v>
          </cell>
          <cell r="P334" t="str">
            <v>0217</v>
          </cell>
          <cell r="Q334" t="str">
            <v>13.092</v>
          </cell>
          <cell r="R334" t="str">
            <v>13.092</v>
          </cell>
          <cell r="S334" t="str">
            <v/>
          </cell>
          <cell r="T334">
            <v>0</v>
          </cell>
          <cell r="U334" t="str">
            <v>Đại học</v>
          </cell>
          <cell r="V334" t="str">
            <v>182124641</v>
          </cell>
        </row>
        <row r="335">
          <cell r="B335" t="str">
            <v/>
          </cell>
          <cell r="C335" t="str">
            <v/>
          </cell>
          <cell r="D335" t="str">
            <v>Trần Nam</v>
          </cell>
          <cell r="E335" t="str">
            <v>Anh</v>
          </cell>
          <cell r="F335">
            <v>2</v>
          </cell>
          <cell r="G335" t="str">
            <v>Trung tâm Nghiên cứu liên ngành PTNT</v>
          </cell>
          <cell r="H335" t="str">
            <v>Khoa Chăn nuôi</v>
          </cell>
          <cell r="I335" t="str">
            <v>Tiến sĩ, Nghiên cứu viên</v>
          </cell>
          <cell r="J335">
            <v>3.33</v>
          </cell>
          <cell r="K335">
            <v>0</v>
          </cell>
          <cell r="L335" t="str">
            <v>01-Jan-13</v>
          </cell>
          <cell r="M335" t="str">
            <v>01-Oct-03</v>
          </cell>
          <cell r="N335">
            <v>2</v>
          </cell>
          <cell r="O335" t="str">
            <v>0217</v>
          </cell>
          <cell r="P335" t="str">
            <v>0217</v>
          </cell>
          <cell r="Q335" t="str">
            <v>13.092</v>
          </cell>
          <cell r="R335" t="str">
            <v>13.092</v>
          </cell>
          <cell r="S335" t="str">
            <v/>
          </cell>
          <cell r="T335">
            <v>0</v>
          </cell>
          <cell r="U335" t="str">
            <v>Tiến sĩ</v>
          </cell>
          <cell r="V335" t="str">
            <v>012081411</v>
          </cell>
        </row>
        <row r="336">
          <cell r="B336" t="str">
            <v/>
          </cell>
          <cell r="C336" t="str">
            <v>3120205770559</v>
          </cell>
          <cell r="D336" t="str">
            <v>Nguyễn Văn</v>
          </cell>
          <cell r="E336" t="str">
            <v>Duy</v>
          </cell>
          <cell r="F336">
            <v>2</v>
          </cell>
          <cell r="G336" t="str">
            <v>Trung tâm Nghiên cứu liên ngành PTNT</v>
          </cell>
          <cell r="H336" t="str">
            <v>Khoa Chăn nuôi</v>
          </cell>
          <cell r="I336" t="str">
            <v>Tiến sĩ, Nghiên cứu viên</v>
          </cell>
          <cell r="J336">
            <v>3.99</v>
          </cell>
          <cell r="K336">
            <v>0</v>
          </cell>
          <cell r="L336" t="str">
            <v>01-Jan-24</v>
          </cell>
          <cell r="M336" t="str">
            <v>01-Jan-04</v>
          </cell>
          <cell r="N336">
            <v>2</v>
          </cell>
          <cell r="O336" t="str">
            <v>0217</v>
          </cell>
          <cell r="P336" t="str">
            <v>0217</v>
          </cell>
          <cell r="Q336" t="str">
            <v>13.092</v>
          </cell>
          <cell r="R336" t="str">
            <v>V.05.01.03</v>
          </cell>
          <cell r="S336" t="str">
            <v/>
          </cell>
          <cell r="T336">
            <v>0</v>
          </cell>
          <cell r="U336" t="str">
            <v>Tiến sĩ</v>
          </cell>
          <cell r="V336" t="str">
            <v>027080007498</v>
          </cell>
        </row>
        <row r="337">
          <cell r="B337" t="str">
            <v/>
          </cell>
          <cell r="C337" t="str">
            <v/>
          </cell>
          <cell r="D337" t="str">
            <v>Nguyễn Đình</v>
          </cell>
          <cell r="E337" t="str">
            <v>Linh</v>
          </cell>
          <cell r="F337">
            <v>2</v>
          </cell>
          <cell r="G337" t="str">
            <v>Trung tâm Nghiên cứu liên ngành PTNT</v>
          </cell>
          <cell r="H337" t="str">
            <v>Khoa Chăn nuôi</v>
          </cell>
          <cell r="I337" t="str">
            <v/>
          </cell>
          <cell r="J337">
            <v>2.67</v>
          </cell>
          <cell r="K337">
            <v>0</v>
          </cell>
          <cell r="L337" t="str">
            <v>01-Jan-07</v>
          </cell>
          <cell r="M337" t="str">
            <v>01-Jan-04</v>
          </cell>
          <cell r="N337">
            <v>4</v>
          </cell>
          <cell r="O337" t="str">
            <v>0217</v>
          </cell>
          <cell r="P337" t="str">
            <v>0217</v>
          </cell>
          <cell r="Q337" t="str">
            <v>13.092</v>
          </cell>
          <cell r="R337" t="str">
            <v>13.092</v>
          </cell>
          <cell r="S337" t="str">
            <v/>
          </cell>
          <cell r="T337">
            <v>0</v>
          </cell>
          <cell r="U337" t="str">
            <v>Đại học</v>
          </cell>
          <cell r="V337" t="str">
            <v>141958674</v>
          </cell>
        </row>
        <row r="338">
          <cell r="B338" t="str">
            <v/>
          </cell>
          <cell r="C338" t="str">
            <v/>
          </cell>
          <cell r="D338" t="str">
            <v>Phan Văn</v>
          </cell>
          <cell r="E338" t="str">
            <v>Chung</v>
          </cell>
          <cell r="F338">
            <v>2</v>
          </cell>
          <cell r="G338" t="str">
            <v>Trung tâm Nghiên cứu liên ngành PTNT</v>
          </cell>
          <cell r="H338" t="str">
            <v>Khoa Chăn nuôi</v>
          </cell>
          <cell r="I338" t="str">
            <v/>
          </cell>
          <cell r="J338">
            <v>2.34</v>
          </cell>
          <cell r="K338">
            <v>0</v>
          </cell>
          <cell r="L338" t="str">
            <v>01-Jan-05</v>
          </cell>
          <cell r="M338" t="str">
            <v>01-Jan-05</v>
          </cell>
          <cell r="N338">
            <v>4</v>
          </cell>
          <cell r="O338" t="str">
            <v>0217</v>
          </cell>
          <cell r="P338" t="str">
            <v>0217</v>
          </cell>
          <cell r="Q338" t="str">
            <v>13.092</v>
          </cell>
          <cell r="R338" t="str">
            <v>13.092</v>
          </cell>
          <cell r="S338" t="str">
            <v/>
          </cell>
          <cell r="T338">
            <v>0</v>
          </cell>
          <cell r="U338" t="str">
            <v>Đại học</v>
          </cell>
          <cell r="V338" t="str">
            <v/>
          </cell>
        </row>
        <row r="339">
          <cell r="B339" t="str">
            <v/>
          </cell>
          <cell r="C339" t="str">
            <v/>
          </cell>
          <cell r="D339" t="str">
            <v>Nguyễn Thị Thu</v>
          </cell>
          <cell r="E339" t="str">
            <v>Huyền</v>
          </cell>
          <cell r="F339">
            <v>2</v>
          </cell>
          <cell r="G339" t="str">
            <v>Trung tâm Nghiên cứu liên ngành PTNT</v>
          </cell>
          <cell r="H339" t="str">
            <v>Khoa Chăn nuôi</v>
          </cell>
          <cell r="I339" t="str">
            <v/>
          </cell>
          <cell r="J339">
            <v>2.67</v>
          </cell>
          <cell r="K339">
            <v>0</v>
          </cell>
          <cell r="L339" t="str">
            <v>01-Jan-06</v>
          </cell>
          <cell r="M339" t="str">
            <v>01-Oct-05</v>
          </cell>
          <cell r="N339">
            <v>3</v>
          </cell>
          <cell r="O339" t="str">
            <v>0217</v>
          </cell>
          <cell r="P339" t="str">
            <v>0217</v>
          </cell>
          <cell r="Q339" t="str">
            <v>13.092</v>
          </cell>
          <cell r="R339" t="str">
            <v>13.092</v>
          </cell>
          <cell r="S339" t="str">
            <v/>
          </cell>
          <cell r="T339">
            <v>0</v>
          </cell>
          <cell r="U339" t="str">
            <v>Thạc sĩ</v>
          </cell>
          <cell r="V339" t="str">
            <v>012007527</v>
          </cell>
        </row>
        <row r="340">
          <cell r="B340" t="str">
            <v/>
          </cell>
          <cell r="C340" t="str">
            <v/>
          </cell>
          <cell r="D340" t="str">
            <v>Nguyễn Gia</v>
          </cell>
          <cell r="E340" t="str">
            <v>Đại</v>
          </cell>
          <cell r="F340">
            <v>2</v>
          </cell>
          <cell r="G340" t="str">
            <v>Trung tâm Nghiên cứu liên ngành PTNT</v>
          </cell>
          <cell r="H340" t="str">
            <v>Khoa Chăn nuôi</v>
          </cell>
          <cell r="I340" t="str">
            <v/>
          </cell>
          <cell r="J340">
            <v>2.34</v>
          </cell>
          <cell r="K340">
            <v>0</v>
          </cell>
          <cell r="L340" t="str">
            <v>01-Jul-06</v>
          </cell>
          <cell r="M340" t="str">
            <v>01-Jan-08</v>
          </cell>
          <cell r="N340">
            <v>4</v>
          </cell>
          <cell r="O340" t="str">
            <v>0217</v>
          </cell>
          <cell r="P340" t="str">
            <v>0217</v>
          </cell>
          <cell r="Q340" t="str">
            <v>13.092</v>
          </cell>
          <cell r="R340" t="str">
            <v>13.092</v>
          </cell>
          <cell r="S340" t="str">
            <v/>
          </cell>
          <cell r="T340">
            <v>0</v>
          </cell>
          <cell r="U340" t="str">
            <v>Đại học</v>
          </cell>
          <cell r="V340" t="str">
            <v>145080788</v>
          </cell>
        </row>
        <row r="341">
          <cell r="B341" t="str">
            <v/>
          </cell>
          <cell r="C341" t="str">
            <v/>
          </cell>
          <cell r="D341" t="str">
            <v>Vũ Quốc</v>
          </cell>
          <cell r="E341" t="str">
            <v>Khánh</v>
          </cell>
          <cell r="F341">
            <v>2</v>
          </cell>
          <cell r="G341" t="str">
            <v>Trung tâm Nghiên cứu liên ngành PTNT</v>
          </cell>
          <cell r="H341" t="str">
            <v>Khoa Chăn nuôi</v>
          </cell>
          <cell r="I341" t="str">
            <v/>
          </cell>
          <cell r="J341">
            <v>2.67</v>
          </cell>
          <cell r="K341">
            <v>0</v>
          </cell>
          <cell r="L341" t="str">
            <v>01-Jan-10</v>
          </cell>
          <cell r="M341" t="str">
            <v>01-Oct-06</v>
          </cell>
          <cell r="N341">
            <v>4</v>
          </cell>
          <cell r="O341" t="str">
            <v>0217</v>
          </cell>
          <cell r="P341" t="str">
            <v>0217</v>
          </cell>
          <cell r="Q341" t="str">
            <v>13.092</v>
          </cell>
          <cell r="R341" t="str">
            <v>13.092</v>
          </cell>
          <cell r="S341" t="str">
            <v/>
          </cell>
          <cell r="T341">
            <v>0</v>
          </cell>
          <cell r="U341" t="str">
            <v>Đại học</v>
          </cell>
          <cell r="V341" t="str">
            <v>012354647</v>
          </cell>
        </row>
        <row r="342">
          <cell r="B342" t="str">
            <v/>
          </cell>
          <cell r="C342" t="str">
            <v>1510256113</v>
          </cell>
          <cell r="D342" t="str">
            <v>Lê Thị Hồng</v>
          </cell>
          <cell r="E342" t="str">
            <v>Vân</v>
          </cell>
          <cell r="F342">
            <v>2</v>
          </cell>
          <cell r="G342" t="str">
            <v>Trung tâm Nghiên cứu liên ngành PTNT</v>
          </cell>
          <cell r="H342" t="str">
            <v>Khoa Chăn nuôi</v>
          </cell>
          <cell r="I342" t="str">
            <v>Kế toán viên</v>
          </cell>
          <cell r="J342">
            <v>3.66</v>
          </cell>
          <cell r="K342">
            <v>0</v>
          </cell>
          <cell r="L342" t="str">
            <v>01-Jan-24</v>
          </cell>
          <cell r="M342" t="str">
            <v>01-Jul-07</v>
          </cell>
          <cell r="N342">
            <v>4</v>
          </cell>
          <cell r="O342" t="str">
            <v>0217</v>
          </cell>
          <cell r="P342" t="str">
            <v>0217</v>
          </cell>
          <cell r="Q342" t="str">
            <v>06.031</v>
          </cell>
          <cell r="R342" t="str">
            <v>06.031</v>
          </cell>
          <cell r="S342" t="str">
            <v/>
          </cell>
          <cell r="T342">
            <v>0</v>
          </cell>
          <cell r="U342" t="str">
            <v>Đại học</v>
          </cell>
          <cell r="V342" t="str">
            <v>030183066707</v>
          </cell>
        </row>
        <row r="343">
          <cell r="B343" t="str">
            <v/>
          </cell>
          <cell r="C343" t="str">
            <v/>
          </cell>
          <cell r="D343" t="str">
            <v>Bùi Quang</v>
          </cell>
          <cell r="E343" t="str">
            <v>Đông</v>
          </cell>
          <cell r="F343">
            <v>2</v>
          </cell>
          <cell r="G343" t="str">
            <v>Trung tâm Nghiên cứu liên ngành PTNT</v>
          </cell>
          <cell r="H343" t="str">
            <v>Khoa Chăn nuôi</v>
          </cell>
          <cell r="I343" t="str">
            <v/>
          </cell>
          <cell r="J343">
            <v>2.34</v>
          </cell>
          <cell r="K343">
            <v>0</v>
          </cell>
          <cell r="L343" t="str">
            <v>01-Oct-10</v>
          </cell>
          <cell r="M343" t="str">
            <v>01-Oct-09</v>
          </cell>
          <cell r="N343">
            <v>4</v>
          </cell>
          <cell r="O343" t="str">
            <v>0217</v>
          </cell>
          <cell r="P343" t="str">
            <v>0217</v>
          </cell>
          <cell r="Q343" t="str">
            <v>13.092</v>
          </cell>
          <cell r="R343" t="str">
            <v>13.092</v>
          </cell>
          <cell r="S343" t="str">
            <v/>
          </cell>
          <cell r="T343">
            <v>0</v>
          </cell>
          <cell r="U343" t="str">
            <v>Đại học</v>
          </cell>
          <cell r="V343" t="str">
            <v>143005593</v>
          </cell>
        </row>
        <row r="344">
          <cell r="B344" t="str">
            <v/>
          </cell>
          <cell r="C344" t="str">
            <v/>
          </cell>
          <cell r="D344" t="str">
            <v>Nguyễn Thị</v>
          </cell>
          <cell r="E344" t="str">
            <v>Phương</v>
          </cell>
          <cell r="F344">
            <v>2</v>
          </cell>
          <cell r="G344" t="str">
            <v>Trung tâm Nghiên cứu liên ngành PTNT</v>
          </cell>
          <cell r="H344" t="str">
            <v>Khoa Chăn nuôi</v>
          </cell>
          <cell r="I344" t="str">
            <v>Nghiên cứu viên</v>
          </cell>
          <cell r="J344">
            <v>2.34</v>
          </cell>
          <cell r="K344">
            <v>0</v>
          </cell>
          <cell r="L344" t="str">
            <v>01-Jun-13</v>
          </cell>
          <cell r="M344" t="str">
            <v>01-Jun-12</v>
          </cell>
          <cell r="N344">
            <v>4</v>
          </cell>
          <cell r="O344" t="str">
            <v>0217</v>
          </cell>
          <cell r="P344" t="str">
            <v>0217</v>
          </cell>
          <cell r="Q344" t="str">
            <v>13.092</v>
          </cell>
          <cell r="R344" t="str">
            <v>13.092</v>
          </cell>
          <cell r="S344" t="str">
            <v/>
          </cell>
          <cell r="T344">
            <v>0</v>
          </cell>
          <cell r="U344" t="str">
            <v>Đại học</v>
          </cell>
          <cell r="V344" t="str">
            <v>121683768</v>
          </cell>
        </row>
        <row r="345">
          <cell r="B345" t="str">
            <v/>
          </cell>
          <cell r="C345" t="str">
            <v/>
          </cell>
          <cell r="D345" t="str">
            <v>Đinh Văn</v>
          </cell>
          <cell r="E345" t="str">
            <v>Tông</v>
          </cell>
          <cell r="F345">
            <v>2</v>
          </cell>
          <cell r="G345" t="str">
            <v>Trung tâm Nghiên cứu liên ngành PTNT</v>
          </cell>
          <cell r="H345" t="str">
            <v>Khoa Chăn nuôi</v>
          </cell>
          <cell r="I345" t="str">
            <v>Nghiên cứu viên</v>
          </cell>
          <cell r="J345">
            <v>1.9890000000000001</v>
          </cell>
          <cell r="K345">
            <v>0</v>
          </cell>
          <cell r="L345" t="str">
            <v>01-Oct-12</v>
          </cell>
          <cell r="M345" t="str">
            <v>01-Oct-12</v>
          </cell>
          <cell r="N345">
            <v>4</v>
          </cell>
          <cell r="O345" t="str">
            <v>0217</v>
          </cell>
          <cell r="P345" t="str">
            <v>0217</v>
          </cell>
          <cell r="Q345" t="str">
            <v>13.092</v>
          </cell>
          <cell r="R345" t="str">
            <v>13.092</v>
          </cell>
          <cell r="S345" t="str">
            <v/>
          </cell>
          <cell r="T345">
            <v>0</v>
          </cell>
          <cell r="U345" t="str">
            <v>Đại học</v>
          </cell>
          <cell r="V345" t="str">
            <v>162872724</v>
          </cell>
        </row>
        <row r="346">
          <cell r="B346" t="str">
            <v/>
          </cell>
          <cell r="C346" t="str">
            <v/>
          </cell>
          <cell r="D346" t="str">
            <v>Nguyễn Việt</v>
          </cell>
          <cell r="E346" t="str">
            <v>Phương</v>
          </cell>
          <cell r="F346">
            <v>2</v>
          </cell>
          <cell r="G346" t="str">
            <v>Trung tâm Nghiên cứu liên ngành PTNT</v>
          </cell>
          <cell r="H346" t="str">
            <v>Khoa Chăn nuôi</v>
          </cell>
          <cell r="I346" t="str">
            <v>Thạc sĩ, Nghiên cứu viên</v>
          </cell>
          <cell r="J346">
            <v>3</v>
          </cell>
          <cell r="K346">
            <v>0</v>
          </cell>
          <cell r="L346" t="str">
            <v>01-Jan-19</v>
          </cell>
          <cell r="M346" t="str">
            <v>01-Oct-12</v>
          </cell>
          <cell r="N346">
            <v>3</v>
          </cell>
          <cell r="O346" t="str">
            <v>0217</v>
          </cell>
          <cell r="P346" t="str">
            <v>0217</v>
          </cell>
          <cell r="Q346" t="str">
            <v>13.092</v>
          </cell>
          <cell r="R346" t="str">
            <v>13.092</v>
          </cell>
          <cell r="S346" t="str">
            <v/>
          </cell>
          <cell r="T346">
            <v>0</v>
          </cell>
          <cell r="U346" t="str">
            <v>Thạc sĩ</v>
          </cell>
          <cell r="V346" t="str">
            <v>013429358</v>
          </cell>
        </row>
        <row r="347">
          <cell r="B347" t="str">
            <v/>
          </cell>
          <cell r="C347" t="str">
            <v/>
          </cell>
          <cell r="D347" t="str">
            <v>Đỗ Hữu</v>
          </cell>
          <cell r="E347" t="str">
            <v>Quỳnh</v>
          </cell>
          <cell r="F347">
            <v>2</v>
          </cell>
          <cell r="G347" t="str">
            <v>Trung tâm Nghiên cứu liên ngành PTNT</v>
          </cell>
          <cell r="H347" t="str">
            <v>Khoa Chăn nuôi</v>
          </cell>
          <cell r="I347" t="str">
            <v>Nghiên cứu viên</v>
          </cell>
          <cell r="J347">
            <v>1.99</v>
          </cell>
          <cell r="K347">
            <v>0</v>
          </cell>
          <cell r="L347" t="str">
            <v>01-Apr-13</v>
          </cell>
          <cell r="M347" t="str">
            <v>01-Apr-13</v>
          </cell>
          <cell r="N347">
            <v>4</v>
          </cell>
          <cell r="O347" t="str">
            <v>0217</v>
          </cell>
          <cell r="P347" t="str">
            <v>0217</v>
          </cell>
          <cell r="Q347" t="str">
            <v>13.092</v>
          </cell>
          <cell r="R347" t="str">
            <v>13.092</v>
          </cell>
          <cell r="S347" t="str">
            <v/>
          </cell>
          <cell r="T347">
            <v>0</v>
          </cell>
          <cell r="U347" t="str">
            <v>Đại học</v>
          </cell>
          <cell r="V347" t="str">
            <v>151626065</v>
          </cell>
        </row>
        <row r="348">
          <cell r="B348" t="str">
            <v/>
          </cell>
          <cell r="C348" t="str">
            <v>3120205927929</v>
          </cell>
          <cell r="D348" t="str">
            <v>Nguyễn Đình</v>
          </cell>
          <cell r="E348" t="str">
            <v>Tiến</v>
          </cell>
          <cell r="F348">
            <v>2</v>
          </cell>
          <cell r="G348" t="str">
            <v>Trung tâm Nghiên cứu liên ngành PTNT</v>
          </cell>
          <cell r="H348" t="str">
            <v>Khoa Chăn nuôi</v>
          </cell>
          <cell r="I348" t="str">
            <v>Nghiên cứu viên</v>
          </cell>
          <cell r="J348">
            <v>2.34</v>
          </cell>
          <cell r="K348">
            <v>0</v>
          </cell>
          <cell r="L348" t="str">
            <v>01-Jan-19</v>
          </cell>
          <cell r="M348" t="str">
            <v>01-Jan-19</v>
          </cell>
          <cell r="N348">
            <v>3</v>
          </cell>
          <cell r="O348" t="str">
            <v>0217</v>
          </cell>
          <cell r="P348" t="str">
            <v>0217</v>
          </cell>
          <cell r="Q348" t="str">
            <v>13.092</v>
          </cell>
          <cell r="R348" t="str">
            <v>13.092</v>
          </cell>
          <cell r="S348" t="str">
            <v/>
          </cell>
          <cell r="T348">
            <v>0</v>
          </cell>
          <cell r="U348" t="str">
            <v>Thạc sĩ</v>
          </cell>
          <cell r="V348" t="str">
            <v>142804446</v>
          </cell>
        </row>
        <row r="349">
          <cell r="B349" t="str">
            <v/>
          </cell>
          <cell r="C349" t="str">
            <v>3120205864190</v>
          </cell>
          <cell r="D349" t="str">
            <v>Nguyễn Thị</v>
          </cell>
          <cell r="E349" t="str">
            <v>Nga</v>
          </cell>
          <cell r="F349">
            <v>2</v>
          </cell>
          <cell r="G349" t="str">
            <v>Trung tâm Nghiên cứu liên ngành PTNT</v>
          </cell>
          <cell r="H349" t="str">
            <v>Khoa Chăn nuôi</v>
          </cell>
          <cell r="I349" t="str">
            <v>Nghiên cứu viên</v>
          </cell>
          <cell r="J349">
            <v>2.67</v>
          </cell>
          <cell r="K349">
            <v>0</v>
          </cell>
          <cell r="L349" t="str">
            <v>01-Jan-25</v>
          </cell>
          <cell r="M349" t="str">
            <v>01-May-20</v>
          </cell>
          <cell r="N349">
            <v>4</v>
          </cell>
          <cell r="O349" t="str">
            <v>0217</v>
          </cell>
          <cell r="P349" t="str">
            <v>0217</v>
          </cell>
          <cell r="Q349" t="str">
            <v>13.092</v>
          </cell>
          <cell r="R349" t="str">
            <v>V.05.01.03</v>
          </cell>
          <cell r="S349" t="str">
            <v/>
          </cell>
          <cell r="T349">
            <v>0</v>
          </cell>
          <cell r="U349" t="str">
            <v>Đại học</v>
          </cell>
          <cell r="V349" t="str">
            <v>034197010319</v>
          </cell>
        </row>
        <row r="350">
          <cell r="B350" t="str">
            <v>NHO03</v>
          </cell>
          <cell r="C350" t="str">
            <v>3120215002456</v>
          </cell>
          <cell r="D350" t="str">
            <v>Nguyễn Thị Lan</v>
          </cell>
          <cell r="E350" t="str">
            <v>Anh</v>
          </cell>
          <cell r="F350">
            <v>3</v>
          </cell>
          <cell r="G350" t="str">
            <v>Khoa học đất và Dinh dưỡng cây trồng</v>
          </cell>
          <cell r="H350" t="str">
            <v>Khoa Tài nguyên và Môi trường</v>
          </cell>
          <cell r="I350" t="str">
            <v>Thạc sĩ, Giảng viên</v>
          </cell>
          <cell r="J350">
            <v>3.66</v>
          </cell>
          <cell r="K350">
            <v>0</v>
          </cell>
          <cell r="L350" t="str">
            <v>01-Dec-20</v>
          </cell>
          <cell r="M350" t="str">
            <v>01-Dec-08</v>
          </cell>
          <cell r="N350">
            <v>3</v>
          </cell>
          <cell r="O350" t="str">
            <v>0302</v>
          </cell>
          <cell r="P350" t="str">
            <v>0300</v>
          </cell>
          <cell r="Q350" t="str">
            <v>15.111</v>
          </cell>
          <cell r="R350" t="str">
            <v>V.07.01.03</v>
          </cell>
          <cell r="S350" t="str">
            <v>NHO03</v>
          </cell>
          <cell r="T350">
            <v>0</v>
          </cell>
          <cell r="U350" t="str">
            <v>Thạc sĩ</v>
          </cell>
          <cell r="V350" t="str">
            <v>111647630</v>
          </cell>
        </row>
        <row r="351">
          <cell r="B351" t="str">
            <v>KHD05</v>
          </cell>
          <cell r="C351" t="str">
            <v>3120215002354</v>
          </cell>
          <cell r="D351" t="str">
            <v>Cao Việt</v>
          </cell>
          <cell r="E351" t="str">
            <v>Hà</v>
          </cell>
          <cell r="F351">
            <v>3</v>
          </cell>
          <cell r="G351" t="str">
            <v>Khoa học đất và Dinh dưỡng cây trồng</v>
          </cell>
          <cell r="H351" t="str">
            <v>Khoa Tài nguyên và Môi trường</v>
          </cell>
          <cell r="I351" t="str">
            <v>PGS.TS. Giảng viên cao cấp</v>
          </cell>
          <cell r="J351">
            <v>7.28</v>
          </cell>
          <cell r="K351">
            <v>0</v>
          </cell>
          <cell r="L351" t="str">
            <v>30-Dec-24</v>
          </cell>
          <cell r="M351" t="str">
            <v>30-Dec-16</v>
          </cell>
          <cell r="N351">
            <v>2</v>
          </cell>
          <cell r="O351" t="str">
            <v>0302</v>
          </cell>
          <cell r="P351" t="str">
            <v>0302</v>
          </cell>
          <cell r="Q351" t="str">
            <v>15.109</v>
          </cell>
          <cell r="R351" t="str">
            <v>V.07.01.01</v>
          </cell>
          <cell r="S351" t="str">
            <v>KHD05</v>
          </cell>
          <cell r="T351">
            <v>1</v>
          </cell>
          <cell r="U351" t="str">
            <v>Tiến sĩ</v>
          </cell>
          <cell r="V351" t="str">
            <v>001170016117</v>
          </cell>
        </row>
        <row r="352">
          <cell r="B352" t="str">
            <v>KHD03</v>
          </cell>
          <cell r="C352" t="str">
            <v>3120215002348</v>
          </cell>
          <cell r="D352" t="str">
            <v>Luyện Hữu</v>
          </cell>
          <cell r="E352" t="str">
            <v>Cử</v>
          </cell>
          <cell r="F352">
            <v>3</v>
          </cell>
          <cell r="G352" t="str">
            <v>Khoa học đất và Dinh dưỡng cây trồng</v>
          </cell>
          <cell r="H352" t="str">
            <v>Trung tâm Khoa học công nghệ Tài nguyên và Môi trường</v>
          </cell>
          <cell r="I352" t="str">
            <v>Tiến sĩ, Giảng viên chính, Phó Giám đốc Trung tâm</v>
          </cell>
          <cell r="J352">
            <v>5.08</v>
          </cell>
          <cell r="K352">
            <v>0</v>
          </cell>
          <cell r="L352" t="str">
            <v>01-Apr-23</v>
          </cell>
          <cell r="M352" t="str">
            <v>01-Apr-18</v>
          </cell>
          <cell r="N352">
            <v>2</v>
          </cell>
          <cell r="O352" t="str">
            <v>5200</v>
          </cell>
          <cell r="P352" t="str">
            <v>0302</v>
          </cell>
          <cell r="Q352" t="str">
            <v>15.110</v>
          </cell>
          <cell r="R352" t="str">
            <v>V.07.01.02</v>
          </cell>
          <cell r="S352" t="str">
            <v>KHD03</v>
          </cell>
          <cell r="T352">
            <v>0</v>
          </cell>
          <cell r="U352" t="str">
            <v>Tiến sĩ</v>
          </cell>
          <cell r="V352" t="str">
            <v>038076034823</v>
          </cell>
        </row>
        <row r="353">
          <cell r="B353" t="str">
            <v/>
          </cell>
          <cell r="C353" t="str">
            <v/>
          </cell>
          <cell r="D353" t="str">
            <v>Phạm Thị</v>
          </cell>
          <cell r="E353" t="str">
            <v>Nhâm</v>
          </cell>
          <cell r="F353">
            <v>3</v>
          </cell>
          <cell r="G353" t="str">
            <v>Khoa học đất và Dinh dưỡng cây trồng</v>
          </cell>
          <cell r="H353" t="str">
            <v>Khoa Tài nguyên và Môi trường</v>
          </cell>
          <cell r="I353" t="str">
            <v/>
          </cell>
          <cell r="J353">
            <v>4.6500000000000004</v>
          </cell>
          <cell r="K353">
            <v>0</v>
          </cell>
          <cell r="L353" t="str">
            <v>01-Aug-03</v>
          </cell>
          <cell r="M353" t="str">
            <v>01-Jan-68</v>
          </cell>
          <cell r="N353">
            <v>4</v>
          </cell>
          <cell r="O353" t="str">
            <v>0302</v>
          </cell>
          <cell r="P353" t="str">
            <v>0302</v>
          </cell>
          <cell r="Q353" t="str">
            <v>13.095</v>
          </cell>
          <cell r="R353" t="str">
            <v>13.095</v>
          </cell>
          <cell r="S353" t="str">
            <v/>
          </cell>
          <cell r="T353">
            <v>0</v>
          </cell>
          <cell r="U353" t="str">
            <v>Đại học</v>
          </cell>
          <cell r="V353" t="str">
            <v/>
          </cell>
        </row>
        <row r="354">
          <cell r="B354" t="str">
            <v>MOI17</v>
          </cell>
          <cell r="C354" t="str">
            <v/>
          </cell>
          <cell r="D354" t="str">
            <v>Hoàng Văn</v>
          </cell>
          <cell r="E354" t="str">
            <v>Mùa</v>
          </cell>
          <cell r="F354">
            <v>3</v>
          </cell>
          <cell r="G354" t="str">
            <v>Khoa học đất và Dinh dưỡng cây trồng</v>
          </cell>
          <cell r="H354" t="str">
            <v>Khoa Tài nguyên và Môi trường</v>
          </cell>
          <cell r="I354" t="str">
            <v/>
          </cell>
          <cell r="J354">
            <v>6.44</v>
          </cell>
          <cell r="K354">
            <v>0</v>
          </cell>
          <cell r="L354" t="str">
            <v>01-Dec-07</v>
          </cell>
          <cell r="M354" t="str">
            <v>01-Mar-78</v>
          </cell>
          <cell r="N354">
            <v>3</v>
          </cell>
          <cell r="O354" t="str">
            <v>0302</v>
          </cell>
          <cell r="P354" t="str">
            <v>0302</v>
          </cell>
          <cell r="Q354" t="str">
            <v>15.110</v>
          </cell>
          <cell r="R354" t="str">
            <v>15.110</v>
          </cell>
          <cell r="S354" t="str">
            <v>MOI17</v>
          </cell>
          <cell r="T354">
            <v>0</v>
          </cell>
          <cell r="U354" t="str">
            <v>Thạc sĩ</v>
          </cell>
          <cell r="V354" t="str">
            <v>010812745</v>
          </cell>
        </row>
        <row r="355">
          <cell r="B355" t="str">
            <v>KHD06</v>
          </cell>
          <cell r="C355" t="str">
            <v>3120215002325</v>
          </cell>
          <cell r="D355" t="str">
            <v>Nguyễn Hữu</v>
          </cell>
          <cell r="E355" t="str">
            <v>Thành</v>
          </cell>
          <cell r="F355">
            <v>3</v>
          </cell>
          <cell r="G355" t="str">
            <v>Khoa học đất và Dinh dưỡng cây trồng</v>
          </cell>
          <cell r="H355" t="str">
            <v>Khoa Tài nguyên và Môi trường</v>
          </cell>
          <cell r="I355" t="str">
            <v>GS.TS. Giảng viên cao cấp, Bảo lưu PCCV</v>
          </cell>
          <cell r="J355">
            <v>7.64</v>
          </cell>
          <cell r="K355">
            <v>0</v>
          </cell>
          <cell r="L355" t="str">
            <v>01-Apr-22</v>
          </cell>
          <cell r="M355" t="str">
            <v>30-Dec-16</v>
          </cell>
          <cell r="N355">
            <v>2</v>
          </cell>
          <cell r="O355" t="str">
            <v>0302</v>
          </cell>
          <cell r="P355" t="str">
            <v>0302</v>
          </cell>
          <cell r="Q355" t="str">
            <v>15.109</v>
          </cell>
          <cell r="R355" t="str">
            <v>V.07.01.01</v>
          </cell>
          <cell r="S355" t="str">
            <v>KHD06</v>
          </cell>
          <cell r="T355">
            <v>2</v>
          </cell>
          <cell r="U355" t="str">
            <v>Tiến sĩ</v>
          </cell>
          <cell r="V355" t="str">
            <v>001055025465</v>
          </cell>
        </row>
        <row r="356">
          <cell r="B356" t="str">
            <v>KHD01</v>
          </cell>
          <cell r="C356" t="str">
            <v>3120215002302</v>
          </cell>
          <cell r="D356" t="str">
            <v>Trần Văn</v>
          </cell>
          <cell r="E356" t="str">
            <v>Chính</v>
          </cell>
          <cell r="F356">
            <v>3</v>
          </cell>
          <cell r="G356" t="str">
            <v>Khoa học đất và Dinh dưỡng cây trồng</v>
          </cell>
          <cell r="H356" t="str">
            <v>Khoa Tài nguyên và Môi trường</v>
          </cell>
          <cell r="I356" t="str">
            <v>PGS.TS. Giảng viên cao cấp</v>
          </cell>
          <cell r="J356">
            <v>7.28</v>
          </cell>
          <cell r="K356">
            <v>0</v>
          </cell>
          <cell r="L356" t="str">
            <v>30-Dec-16</v>
          </cell>
          <cell r="M356" t="str">
            <v>30-Dec-16</v>
          </cell>
          <cell r="N356">
            <v>2</v>
          </cell>
          <cell r="O356" t="str">
            <v>0302</v>
          </cell>
          <cell r="P356" t="str">
            <v>0302</v>
          </cell>
          <cell r="Q356" t="str">
            <v>15.109</v>
          </cell>
          <cell r="R356" t="str">
            <v>V.07.01.01</v>
          </cell>
          <cell r="S356" t="str">
            <v>TG454</v>
          </cell>
          <cell r="T356">
            <v>1</v>
          </cell>
          <cell r="U356" t="str">
            <v>Tiến sĩ</v>
          </cell>
          <cell r="V356" t="str">
            <v>010812107</v>
          </cell>
        </row>
        <row r="357">
          <cell r="B357" t="str">
            <v>MOI76</v>
          </cell>
          <cell r="C357" t="str">
            <v/>
          </cell>
          <cell r="D357" t="str">
            <v>Đào Châu</v>
          </cell>
          <cell r="E357" t="str">
            <v>Thu</v>
          </cell>
          <cell r="F357">
            <v>3</v>
          </cell>
          <cell r="G357" t="str">
            <v>Khoa học đất và Dinh dưỡng cây trồng</v>
          </cell>
          <cell r="H357" t="str">
            <v>Khoa Tài nguyên và Môi trường</v>
          </cell>
          <cell r="I357" t="str">
            <v/>
          </cell>
          <cell r="J357">
            <v>6.1</v>
          </cell>
          <cell r="K357">
            <v>0</v>
          </cell>
          <cell r="L357" t="str">
            <v>01-Dec-02</v>
          </cell>
          <cell r="M357" t="str">
            <v>01-Dec-73</v>
          </cell>
          <cell r="N357">
            <v>2</v>
          </cell>
          <cell r="O357" t="str">
            <v>0302</v>
          </cell>
          <cell r="P357" t="str">
            <v>0302</v>
          </cell>
          <cell r="Q357" t="str">
            <v>15.110</v>
          </cell>
          <cell r="R357" t="str">
            <v>15.110</v>
          </cell>
          <cell r="S357" t="str">
            <v>MOI76</v>
          </cell>
          <cell r="T357">
            <v>1</v>
          </cell>
          <cell r="U357" t="str">
            <v>Tiến sĩ</v>
          </cell>
          <cell r="V357" t="str">
            <v>010812449</v>
          </cell>
        </row>
        <row r="358">
          <cell r="B358" t="str">
            <v>KHD07</v>
          </cell>
          <cell r="C358" t="str">
            <v>3120215002360</v>
          </cell>
          <cell r="D358" t="str">
            <v>Nguyễn Thị</v>
          </cell>
          <cell r="E358" t="str">
            <v>Luyện</v>
          </cell>
          <cell r="F358">
            <v>3</v>
          </cell>
          <cell r="G358" t="str">
            <v>Khoa học đất và Dinh dưỡng cây trồng</v>
          </cell>
          <cell r="H358" t="str">
            <v>Khoa Tài nguyên và Môi trường</v>
          </cell>
          <cell r="I358" t="str">
            <v/>
          </cell>
          <cell r="J358">
            <v>5.76</v>
          </cell>
          <cell r="K358">
            <v>0</v>
          </cell>
          <cell r="L358" t="str">
            <v>01-Sep-12</v>
          </cell>
          <cell r="M358" t="str">
            <v>01-Jul-00</v>
          </cell>
          <cell r="N358">
            <v>4</v>
          </cell>
          <cell r="O358" t="str">
            <v>0302</v>
          </cell>
          <cell r="P358" t="str">
            <v>0302</v>
          </cell>
          <cell r="Q358" t="str">
            <v>13.094</v>
          </cell>
          <cell r="R358" t="str">
            <v>13.094</v>
          </cell>
          <cell r="S358" t="str">
            <v>KHD07</v>
          </cell>
          <cell r="T358">
            <v>0</v>
          </cell>
          <cell r="U358" t="str">
            <v>Đại học</v>
          </cell>
          <cell r="V358" t="str">
            <v>010804330</v>
          </cell>
        </row>
        <row r="359">
          <cell r="B359" t="str">
            <v>KHD09</v>
          </cell>
          <cell r="C359" t="str">
            <v>3120215002377</v>
          </cell>
          <cell r="D359" t="str">
            <v>Nguyễn Vân</v>
          </cell>
          <cell r="E359" t="str">
            <v>Trang</v>
          </cell>
          <cell r="F359">
            <v>3</v>
          </cell>
          <cell r="G359" t="str">
            <v>Khoa học đất và Dinh dưỡng cây trồng</v>
          </cell>
          <cell r="H359" t="str">
            <v>Khoa Tài nguyên và Môi trường</v>
          </cell>
          <cell r="I359" t="str">
            <v>Thạc sĩ, Giảng viên</v>
          </cell>
          <cell r="J359">
            <v>3</v>
          </cell>
          <cell r="K359">
            <v>0</v>
          </cell>
          <cell r="L359" t="str">
            <v>01-Oct-12</v>
          </cell>
          <cell r="M359" t="str">
            <v>01-Oct-06</v>
          </cell>
          <cell r="N359">
            <v>3</v>
          </cell>
          <cell r="O359" t="str">
            <v>0302</v>
          </cell>
          <cell r="P359" t="str">
            <v>0302</v>
          </cell>
          <cell r="Q359" t="str">
            <v>15.111</v>
          </cell>
          <cell r="R359" t="str">
            <v>15.111</v>
          </cell>
          <cell r="S359" t="str">
            <v>KHD09</v>
          </cell>
          <cell r="T359">
            <v>0</v>
          </cell>
          <cell r="U359" t="str">
            <v>Thạc sĩ</v>
          </cell>
          <cell r="V359" t="str">
            <v>012105988</v>
          </cell>
        </row>
        <row r="360">
          <cell r="B360" t="str">
            <v/>
          </cell>
          <cell r="C360" t="str">
            <v>3120215044818</v>
          </cell>
          <cell r="D360" t="str">
            <v>Nguyễn Thọ</v>
          </cell>
          <cell r="E360" t="str">
            <v>Hoàng</v>
          </cell>
          <cell r="F360">
            <v>3</v>
          </cell>
          <cell r="G360" t="str">
            <v>Khoa học đất và Dinh dưỡng cây trồng</v>
          </cell>
          <cell r="H360" t="str">
            <v>Khoa Tài nguyên và Môi trường</v>
          </cell>
          <cell r="I360" t="str">
            <v>Thạc sĩ, Kỹ sư</v>
          </cell>
          <cell r="J360">
            <v>3.33</v>
          </cell>
          <cell r="K360">
            <v>0</v>
          </cell>
          <cell r="L360" t="str">
            <v>01-Jan-24</v>
          </cell>
          <cell r="M360" t="str">
            <v>02-Jan-14</v>
          </cell>
          <cell r="N360">
            <v>3</v>
          </cell>
          <cell r="O360" t="str">
            <v>0302</v>
          </cell>
          <cell r="P360" t="str">
            <v>0302</v>
          </cell>
          <cell r="Q360" t="str">
            <v>13.095</v>
          </cell>
          <cell r="R360" t="str">
            <v>V.05.02.07</v>
          </cell>
          <cell r="S360" t="str">
            <v/>
          </cell>
          <cell r="T360">
            <v>0</v>
          </cell>
          <cell r="U360" t="str">
            <v>Thạc sĩ</v>
          </cell>
          <cell r="V360" t="str">
            <v>001084024506</v>
          </cell>
        </row>
        <row r="361">
          <cell r="B361" t="str">
            <v>KHD11</v>
          </cell>
          <cell r="C361" t="str">
            <v>3120215041826</v>
          </cell>
          <cell r="D361" t="str">
            <v>Hoàng Quốc</v>
          </cell>
          <cell r="E361" t="str">
            <v>Việt</v>
          </cell>
          <cell r="F361">
            <v>3</v>
          </cell>
          <cell r="G361" t="str">
            <v>Khoa học đất và Dinh dưỡng cây trồng</v>
          </cell>
          <cell r="H361" t="str">
            <v>Khoa Tài nguyên và Môi trường</v>
          </cell>
          <cell r="I361" t="str">
            <v>Thạc sĩ, Giảng viên</v>
          </cell>
          <cell r="J361">
            <v>3.33</v>
          </cell>
          <cell r="K361">
            <v>0</v>
          </cell>
          <cell r="L361" t="str">
            <v>01-Jan-23</v>
          </cell>
          <cell r="M361" t="str">
            <v>01-Jan-14</v>
          </cell>
          <cell r="N361">
            <v>3</v>
          </cell>
          <cell r="O361" t="str">
            <v>0302</v>
          </cell>
          <cell r="P361" t="str">
            <v>0302</v>
          </cell>
          <cell r="Q361" t="str">
            <v>15.111</v>
          </cell>
          <cell r="R361" t="str">
            <v>V.07.01.03</v>
          </cell>
          <cell r="S361" t="str">
            <v>KHD11</v>
          </cell>
          <cell r="T361">
            <v>0</v>
          </cell>
          <cell r="U361" t="str">
            <v>Thạc sĩ</v>
          </cell>
          <cell r="V361" t="str">
            <v>022089002911</v>
          </cell>
        </row>
        <row r="362">
          <cell r="B362" t="str">
            <v/>
          </cell>
          <cell r="C362" t="str">
            <v/>
          </cell>
          <cell r="D362" t="str">
            <v>Lăng Văn</v>
          </cell>
          <cell r="E362" t="str">
            <v>Mạnh</v>
          </cell>
          <cell r="F362">
            <v>3</v>
          </cell>
          <cell r="G362" t="str">
            <v>Khoa học đất và Dinh dưỡng cây trồng</v>
          </cell>
          <cell r="H362" t="str">
            <v>Khoa Tài nguyên và Môi trường</v>
          </cell>
          <cell r="I362" t="str">
            <v/>
          </cell>
          <cell r="J362">
            <v>1.86</v>
          </cell>
          <cell r="K362">
            <v>0</v>
          </cell>
          <cell r="L362" t="str">
            <v>01-Feb-05</v>
          </cell>
          <cell r="M362" t="str">
            <v>01-Feb-05</v>
          </cell>
          <cell r="N362">
            <v>6</v>
          </cell>
          <cell r="O362" t="str">
            <v>0302</v>
          </cell>
          <cell r="P362" t="str">
            <v>0302</v>
          </cell>
          <cell r="Q362" t="str">
            <v>13.096</v>
          </cell>
          <cell r="R362" t="str">
            <v>13.096</v>
          </cell>
          <cell r="S362" t="str">
            <v/>
          </cell>
          <cell r="T362">
            <v>0</v>
          </cell>
          <cell r="U362" t="str">
            <v>T.cấp</v>
          </cell>
          <cell r="V362" t="str">
            <v>121475152</v>
          </cell>
        </row>
        <row r="363">
          <cell r="B363" t="str">
            <v/>
          </cell>
          <cell r="C363" t="str">
            <v/>
          </cell>
          <cell r="D363" t="str">
            <v>Đinh Văn</v>
          </cell>
          <cell r="E363" t="str">
            <v>Quyết</v>
          </cell>
          <cell r="F363">
            <v>3</v>
          </cell>
          <cell r="G363" t="str">
            <v>Khoa học đất và Dinh dưỡng cây trồng</v>
          </cell>
          <cell r="H363" t="str">
            <v>Khoa Tài nguyên và Môi trường</v>
          </cell>
          <cell r="I363" t="str">
            <v/>
          </cell>
          <cell r="J363">
            <v>1.86</v>
          </cell>
          <cell r="K363">
            <v>0</v>
          </cell>
          <cell r="L363" t="str">
            <v>01-Apr-06</v>
          </cell>
          <cell r="M363" t="str">
            <v>01-Apr-05</v>
          </cell>
          <cell r="N363">
            <v>6</v>
          </cell>
          <cell r="O363" t="str">
            <v>0302</v>
          </cell>
          <cell r="P363" t="str">
            <v>0302</v>
          </cell>
          <cell r="Q363" t="str">
            <v>13.096</v>
          </cell>
          <cell r="R363" t="str">
            <v>13.096</v>
          </cell>
          <cell r="S363" t="str">
            <v/>
          </cell>
          <cell r="T363">
            <v>0</v>
          </cell>
          <cell r="U363" t="str">
            <v>Trung cấp</v>
          </cell>
          <cell r="V363" t="str">
            <v>113143673</v>
          </cell>
        </row>
        <row r="364">
          <cell r="B364" t="str">
            <v/>
          </cell>
          <cell r="C364" t="str">
            <v>3120215002440</v>
          </cell>
          <cell r="D364" t="str">
            <v>Nguyễn Văn</v>
          </cell>
          <cell r="E364" t="str">
            <v>Hiền</v>
          </cell>
          <cell r="F364">
            <v>3</v>
          </cell>
          <cell r="G364" t="str">
            <v>Khoa học đất và Dinh dưỡng cây trồng</v>
          </cell>
          <cell r="H364" t="str">
            <v>Khoa Tài nguyên và Môi trường</v>
          </cell>
          <cell r="I364" t="str">
            <v>Nhân viên kỹ thuật</v>
          </cell>
          <cell r="J364">
            <v>3.63</v>
          </cell>
          <cell r="K364">
            <v>0.19</v>
          </cell>
          <cell r="L364" t="str">
            <v>01-Dec-16</v>
          </cell>
          <cell r="M364" t="str">
            <v>01-Jan-83</v>
          </cell>
          <cell r="N364">
            <v>7</v>
          </cell>
          <cell r="O364" t="str">
            <v>0302</v>
          </cell>
          <cell r="P364" t="str">
            <v>0302</v>
          </cell>
          <cell r="Q364" t="str">
            <v>01.007</v>
          </cell>
          <cell r="R364" t="str">
            <v>01.007</v>
          </cell>
          <cell r="S364" t="str">
            <v/>
          </cell>
          <cell r="T364">
            <v>0</v>
          </cell>
          <cell r="U364" t="str">
            <v>CN-SơCấp</v>
          </cell>
          <cell r="V364" t="str">
            <v>011919880</v>
          </cell>
        </row>
        <row r="365">
          <cell r="B365" t="str">
            <v/>
          </cell>
          <cell r="C365" t="str">
            <v/>
          </cell>
          <cell r="D365" t="str">
            <v>Lê Hùng</v>
          </cell>
          <cell r="E365" t="str">
            <v>Mạnh</v>
          </cell>
          <cell r="F365">
            <v>3</v>
          </cell>
          <cell r="G365" t="str">
            <v>Khoa học đất và Dinh dưỡng cây trồng</v>
          </cell>
          <cell r="H365" t="str">
            <v>Khoa Tài nguyên và Môi trường</v>
          </cell>
          <cell r="I365" t="str">
            <v/>
          </cell>
          <cell r="J365">
            <v>2.34</v>
          </cell>
          <cell r="K365">
            <v>0</v>
          </cell>
          <cell r="L365" t="str">
            <v>01-Dec-04</v>
          </cell>
          <cell r="M365" t="str">
            <v>01-Dec-04</v>
          </cell>
          <cell r="N365">
            <v>4</v>
          </cell>
          <cell r="O365" t="str">
            <v>0302</v>
          </cell>
          <cell r="P365" t="str">
            <v>0302</v>
          </cell>
          <cell r="Q365" t="str">
            <v>13.092</v>
          </cell>
          <cell r="R365" t="str">
            <v>13.092</v>
          </cell>
          <cell r="S365" t="str">
            <v/>
          </cell>
          <cell r="T365">
            <v>0</v>
          </cell>
          <cell r="U365" t="str">
            <v>Đại học</v>
          </cell>
          <cell r="V365" t="str">
            <v/>
          </cell>
        </row>
        <row r="366">
          <cell r="B366" t="str">
            <v/>
          </cell>
          <cell r="C366" t="str">
            <v/>
          </cell>
          <cell r="D366" t="str">
            <v>Lê Thị Vân</v>
          </cell>
          <cell r="E366" t="str">
            <v>Anh</v>
          </cell>
          <cell r="F366">
            <v>3</v>
          </cell>
          <cell r="G366" t="str">
            <v>Khoa học đất và Dinh dưỡng cây trồng</v>
          </cell>
          <cell r="H366" t="str">
            <v>Khoa Tài nguyên và Môi trường</v>
          </cell>
          <cell r="I366" t="str">
            <v/>
          </cell>
          <cell r="J366">
            <v>1.99</v>
          </cell>
          <cell r="K366">
            <v>0</v>
          </cell>
          <cell r="L366" t="str">
            <v>01-Apr-06</v>
          </cell>
          <cell r="M366" t="str">
            <v>01-Apr-06</v>
          </cell>
          <cell r="N366">
            <v>4</v>
          </cell>
          <cell r="O366" t="str">
            <v>0302</v>
          </cell>
          <cell r="P366" t="str">
            <v>0302</v>
          </cell>
          <cell r="Q366" t="str">
            <v>13.092</v>
          </cell>
          <cell r="R366" t="str">
            <v>13.092</v>
          </cell>
          <cell r="S366" t="str">
            <v/>
          </cell>
          <cell r="T366">
            <v>0</v>
          </cell>
          <cell r="U366" t="str">
            <v>Đại học</v>
          </cell>
          <cell r="V366" t="str">
            <v>135066304</v>
          </cell>
        </row>
        <row r="367">
          <cell r="B367" t="str">
            <v/>
          </cell>
          <cell r="C367" t="str">
            <v/>
          </cell>
          <cell r="D367" t="str">
            <v>Kim Văn</v>
          </cell>
          <cell r="E367" t="str">
            <v>Thành</v>
          </cell>
          <cell r="F367">
            <v>3</v>
          </cell>
          <cell r="G367" t="str">
            <v>Khoa học đất và Dinh dưỡng cây trồng</v>
          </cell>
          <cell r="H367" t="str">
            <v>Khoa Tài nguyên và Môi trường</v>
          </cell>
          <cell r="I367" t="str">
            <v/>
          </cell>
          <cell r="J367">
            <v>1.99</v>
          </cell>
          <cell r="K367">
            <v>0</v>
          </cell>
          <cell r="L367" t="str">
            <v>01-Mar-06</v>
          </cell>
          <cell r="M367" t="str">
            <v>01-Jan-08</v>
          </cell>
          <cell r="N367">
            <v>4</v>
          </cell>
          <cell r="O367" t="str">
            <v>0302</v>
          </cell>
          <cell r="P367" t="str">
            <v>0302</v>
          </cell>
          <cell r="Q367" t="str">
            <v>13.092</v>
          </cell>
          <cell r="R367" t="str">
            <v>13.092</v>
          </cell>
          <cell r="S367" t="str">
            <v/>
          </cell>
          <cell r="T367">
            <v>0</v>
          </cell>
          <cell r="U367" t="str">
            <v>Đại học</v>
          </cell>
          <cell r="V367" t="str">
            <v>111790224</v>
          </cell>
        </row>
        <row r="368">
          <cell r="B368" t="str">
            <v>NHO01</v>
          </cell>
          <cell r="C368" t="str">
            <v>3120215002390</v>
          </cell>
          <cell r="D368" t="str">
            <v>Nguyễn Như</v>
          </cell>
          <cell r="E368" t="str">
            <v>Hà</v>
          </cell>
          <cell r="F368">
            <v>3</v>
          </cell>
          <cell r="G368" t="str">
            <v>Khoa học đất và Dinh dưỡng cây trồng</v>
          </cell>
          <cell r="H368" t="str">
            <v>Khoa Tài nguyên và Môi trường</v>
          </cell>
          <cell r="I368" t="str">
            <v>PGS.TS. Giảng viên cao cấp, Bảo lưu PCCV</v>
          </cell>
          <cell r="J368">
            <v>7.28</v>
          </cell>
          <cell r="K368">
            <v>0</v>
          </cell>
          <cell r="L368" t="str">
            <v>01-Dec-17</v>
          </cell>
          <cell r="M368" t="str">
            <v>30-Dec-16</v>
          </cell>
          <cell r="N368">
            <v>2</v>
          </cell>
          <cell r="O368" t="str">
            <v>0302</v>
          </cell>
          <cell r="P368" t="str">
            <v>0302</v>
          </cell>
          <cell r="Q368" t="str">
            <v>15.109</v>
          </cell>
          <cell r="R368" t="str">
            <v>V.07.01.01</v>
          </cell>
          <cell r="S368" t="str">
            <v>TG529</v>
          </cell>
          <cell r="T368">
            <v>1</v>
          </cell>
          <cell r="U368" t="str">
            <v>Tiến sĩ</v>
          </cell>
          <cell r="V368" t="str">
            <v>011239023</v>
          </cell>
        </row>
        <row r="369">
          <cell r="B369" t="str">
            <v>MOI84</v>
          </cell>
          <cell r="C369" t="str">
            <v>3120215002404</v>
          </cell>
          <cell r="D369" t="str">
            <v>Lê Thị Bích</v>
          </cell>
          <cell r="E369" t="str">
            <v>Đào</v>
          </cell>
          <cell r="F369">
            <v>3</v>
          </cell>
          <cell r="G369" t="str">
            <v>Khoa học đất và Dinh dưỡng cây trồng</v>
          </cell>
          <cell r="H369" t="str">
            <v>Khoa Tài nguyên và Môi trường</v>
          </cell>
          <cell r="I369" t="str">
            <v/>
          </cell>
          <cell r="J369">
            <v>5.08</v>
          </cell>
          <cell r="K369">
            <v>0</v>
          </cell>
          <cell r="L369" t="str">
            <v>01-Sep-08</v>
          </cell>
          <cell r="M369" t="str">
            <v>01-Oct-79</v>
          </cell>
          <cell r="N369">
            <v>3</v>
          </cell>
          <cell r="O369" t="str">
            <v>0302</v>
          </cell>
          <cell r="P369" t="str">
            <v>0302</v>
          </cell>
          <cell r="Q369" t="str">
            <v>15.110</v>
          </cell>
          <cell r="R369" t="str">
            <v>15.110</v>
          </cell>
          <cell r="S369" t="str">
            <v>MOI84</v>
          </cell>
          <cell r="T369">
            <v>0</v>
          </cell>
          <cell r="U369" t="str">
            <v>Thạc sĩ</v>
          </cell>
          <cell r="V369" t="str">
            <v>011157301</v>
          </cell>
        </row>
        <row r="370">
          <cell r="B370" t="str">
            <v/>
          </cell>
          <cell r="C370" t="str">
            <v>3120215002410</v>
          </cell>
          <cell r="D370" t="str">
            <v>Võ Thị Ngọc</v>
          </cell>
          <cell r="E370" t="str">
            <v>Bích</v>
          </cell>
          <cell r="F370">
            <v>3</v>
          </cell>
          <cell r="G370" t="str">
            <v>Khoa học đất và Dinh dưỡng cây trồng</v>
          </cell>
          <cell r="H370" t="str">
            <v>Khoa Tài nguyên và Môi trường</v>
          </cell>
          <cell r="I370" t="str">
            <v>Kỹ sư chính</v>
          </cell>
          <cell r="J370">
            <v>5.08</v>
          </cell>
          <cell r="K370">
            <v>0</v>
          </cell>
          <cell r="L370" t="str">
            <v>01-Dec-16</v>
          </cell>
          <cell r="M370" t="str">
            <v>01-Jan-12</v>
          </cell>
          <cell r="N370">
            <v>4</v>
          </cell>
          <cell r="O370" t="str">
            <v>0302</v>
          </cell>
          <cell r="P370" t="str">
            <v>0302</v>
          </cell>
          <cell r="Q370" t="str">
            <v>13.094</v>
          </cell>
          <cell r="R370" t="str">
            <v>13.094</v>
          </cell>
          <cell r="S370" t="str">
            <v/>
          </cell>
          <cell r="T370">
            <v>0</v>
          </cell>
          <cell r="U370" t="str">
            <v>Đại học</v>
          </cell>
          <cell r="V370" t="str">
            <v>010812672</v>
          </cell>
        </row>
        <row r="371">
          <cell r="B371" t="str">
            <v>NHO07</v>
          </cell>
          <cell r="C371" t="str">
            <v>3120215002433</v>
          </cell>
          <cell r="D371" t="str">
            <v>Nguyễn Thu</v>
          </cell>
          <cell r="E371" t="str">
            <v>Hà</v>
          </cell>
          <cell r="F371">
            <v>3</v>
          </cell>
          <cell r="G371" t="str">
            <v>Khoa học đất và Dinh dưỡng cây trồng</v>
          </cell>
          <cell r="H371" t="str">
            <v>Khoa Tài nguyên và Môi trường</v>
          </cell>
          <cell r="I371" t="str">
            <v>Tiến sĩ, Giảng viên chính, Trưởng BM, Trưởng phòng TN Đánh giá CL đất và phân bón</v>
          </cell>
          <cell r="J371">
            <v>5.08</v>
          </cell>
          <cell r="K371">
            <v>0</v>
          </cell>
          <cell r="L371" t="str">
            <v>01-Mar-24</v>
          </cell>
          <cell r="M371" t="str">
            <v>01-Dec-20</v>
          </cell>
          <cell r="N371">
            <v>2</v>
          </cell>
          <cell r="O371" t="str">
            <v>0302</v>
          </cell>
          <cell r="P371" t="str">
            <v>0302</v>
          </cell>
          <cell r="Q371" t="str">
            <v>15.110</v>
          </cell>
          <cell r="R371" t="str">
            <v>V.07.01.02</v>
          </cell>
          <cell r="S371" t="str">
            <v>NHO07</v>
          </cell>
          <cell r="T371">
            <v>0</v>
          </cell>
          <cell r="U371" t="str">
            <v>Tiến sĩ</v>
          </cell>
          <cell r="V371" t="str">
            <v>015180013237</v>
          </cell>
        </row>
        <row r="372">
          <cell r="B372" t="str">
            <v>NHO04</v>
          </cell>
          <cell r="C372" t="str">
            <v>3120215002427</v>
          </cell>
          <cell r="D372" t="str">
            <v>Phạm Thị Lan</v>
          </cell>
          <cell r="E372" t="str">
            <v>Hương</v>
          </cell>
          <cell r="F372">
            <v>3</v>
          </cell>
          <cell r="G372" t="str">
            <v>Khoa học đất và Dinh dưỡng cây trồng</v>
          </cell>
          <cell r="H372" t="str">
            <v>Khoa Tài nguyên và Môi trường</v>
          </cell>
          <cell r="I372" t="str">
            <v/>
          </cell>
          <cell r="J372">
            <v>2.67</v>
          </cell>
          <cell r="K372">
            <v>0</v>
          </cell>
          <cell r="L372" t="str">
            <v>01-Oct-08</v>
          </cell>
          <cell r="M372" t="str">
            <v>01-Oct-05</v>
          </cell>
          <cell r="N372">
            <v>4</v>
          </cell>
          <cell r="O372" t="str">
            <v>0302</v>
          </cell>
          <cell r="P372" t="str">
            <v>0302</v>
          </cell>
          <cell r="Q372" t="str">
            <v>15.111</v>
          </cell>
          <cell r="R372" t="str">
            <v>15.111</v>
          </cell>
          <cell r="S372" t="str">
            <v>TG123</v>
          </cell>
          <cell r="T372">
            <v>0</v>
          </cell>
          <cell r="U372" t="str">
            <v>Đại học</v>
          </cell>
          <cell r="V372" t="str">
            <v>100761931</v>
          </cell>
        </row>
        <row r="373">
          <cell r="B373" t="str">
            <v>NHO06</v>
          </cell>
          <cell r="C373" t="str">
            <v/>
          </cell>
          <cell r="D373" t="str">
            <v>Phùng Anh</v>
          </cell>
          <cell r="E373" t="str">
            <v>Tuấn</v>
          </cell>
          <cell r="F373">
            <v>3</v>
          </cell>
          <cell r="G373" t="str">
            <v>Khoa học đất và Dinh dưỡng cây trồng</v>
          </cell>
          <cell r="H373" t="str">
            <v>Khoa Tài nguyên và Môi trường</v>
          </cell>
          <cell r="I373" t="str">
            <v/>
          </cell>
          <cell r="J373">
            <v>1.99</v>
          </cell>
          <cell r="K373">
            <v>0</v>
          </cell>
          <cell r="L373" t="str">
            <v>01-Oct-06</v>
          </cell>
          <cell r="M373" t="str">
            <v>01-Oct-06</v>
          </cell>
          <cell r="N373">
            <v>4</v>
          </cell>
          <cell r="O373" t="str">
            <v>0302</v>
          </cell>
          <cell r="P373" t="str">
            <v>0302</v>
          </cell>
          <cell r="Q373" t="str">
            <v>15.111</v>
          </cell>
          <cell r="R373" t="str">
            <v>15.111</v>
          </cell>
          <cell r="S373" t="str">
            <v>NHO06</v>
          </cell>
          <cell r="T373">
            <v>0</v>
          </cell>
          <cell r="U373" t="str">
            <v>Đại học</v>
          </cell>
          <cell r="V373" t="str">
            <v>012259044</v>
          </cell>
        </row>
        <row r="374">
          <cell r="B374" t="str">
            <v>NHO05</v>
          </cell>
          <cell r="C374" t="str">
            <v>3120215009642</v>
          </cell>
          <cell r="D374" t="str">
            <v>Nguyễn Thành</v>
          </cell>
          <cell r="E374" t="str">
            <v>Trung</v>
          </cell>
          <cell r="F374">
            <v>3</v>
          </cell>
          <cell r="G374" t="str">
            <v>Khoa học đất và Dinh dưỡng cây trồng</v>
          </cell>
          <cell r="H374" t="str">
            <v>Khoa Tài nguyên và Môi trường</v>
          </cell>
          <cell r="I374" t="str">
            <v>Tiến sĩ, Giảng viên, Phó BM</v>
          </cell>
          <cell r="J374">
            <v>3.99</v>
          </cell>
          <cell r="K374">
            <v>0</v>
          </cell>
          <cell r="L374" t="str">
            <v>01-Aug-24</v>
          </cell>
          <cell r="M374" t="str">
            <v>01-Aug-09</v>
          </cell>
          <cell r="N374">
            <v>2</v>
          </cell>
          <cell r="O374" t="str">
            <v>0302</v>
          </cell>
          <cell r="P374" t="str">
            <v>0302</v>
          </cell>
          <cell r="Q374" t="str">
            <v>15.111</v>
          </cell>
          <cell r="R374" t="str">
            <v>V.07.01.03</v>
          </cell>
          <cell r="S374" t="str">
            <v>NHO05</v>
          </cell>
          <cell r="T374">
            <v>0</v>
          </cell>
          <cell r="U374" t="str">
            <v>Tiến sĩ</v>
          </cell>
          <cell r="V374" t="str">
            <v>001084009685</v>
          </cell>
        </row>
        <row r="375">
          <cell r="B375" t="str">
            <v>NHO08</v>
          </cell>
          <cell r="C375" t="str">
            <v>3120215029338</v>
          </cell>
          <cell r="D375" t="str">
            <v>Nguyễn Văn</v>
          </cell>
          <cell r="E375" t="str">
            <v>Thao</v>
          </cell>
          <cell r="F375">
            <v>3</v>
          </cell>
          <cell r="G375" t="str">
            <v>Khoa học đất và Dinh dưỡng cây trồng</v>
          </cell>
          <cell r="H375" t="str">
            <v>Khoa Tài nguyên và Môi trường</v>
          </cell>
          <cell r="I375" t="str">
            <v>Thạc sĩ, Giảng viên chính</v>
          </cell>
          <cell r="J375">
            <v>4.4000000000000004</v>
          </cell>
          <cell r="K375">
            <v>0</v>
          </cell>
          <cell r="L375" t="str">
            <v>15-Jun-23</v>
          </cell>
          <cell r="M375" t="str">
            <v>01-May-10</v>
          </cell>
          <cell r="N375">
            <v>3</v>
          </cell>
          <cell r="O375" t="str">
            <v>0302</v>
          </cell>
          <cell r="P375" t="str">
            <v>0302</v>
          </cell>
          <cell r="Q375" t="str">
            <v>15.110</v>
          </cell>
          <cell r="R375" t="str">
            <v>V.07.01.02</v>
          </cell>
          <cell r="S375" t="str">
            <v>NHO08</v>
          </cell>
          <cell r="T375">
            <v>0</v>
          </cell>
          <cell r="U375" t="str">
            <v>Thạc sĩ</v>
          </cell>
          <cell r="V375" t="str">
            <v>001083042943</v>
          </cell>
        </row>
        <row r="376">
          <cell r="B376" t="str">
            <v/>
          </cell>
          <cell r="C376" t="str">
            <v/>
          </cell>
          <cell r="D376" t="str">
            <v>Nguyễn Đức</v>
          </cell>
          <cell r="E376" t="str">
            <v>Anh</v>
          </cell>
          <cell r="F376">
            <v>3</v>
          </cell>
          <cell r="G376" t="str">
            <v>Khoa học đất và Dinh dưỡng cây trồng</v>
          </cell>
          <cell r="H376" t="str">
            <v>Khoa Tài nguyên và Môi trường</v>
          </cell>
          <cell r="I376" t="str">
            <v>Kỹ sư</v>
          </cell>
          <cell r="J376">
            <v>1.99</v>
          </cell>
          <cell r="K376">
            <v>0</v>
          </cell>
          <cell r="L376" t="str">
            <v>01-Mar-14</v>
          </cell>
          <cell r="M376" t="str">
            <v>01-Mar-14</v>
          </cell>
          <cell r="N376">
            <v>4</v>
          </cell>
          <cell r="O376" t="str">
            <v>0302</v>
          </cell>
          <cell r="P376" t="str">
            <v>0302</v>
          </cell>
          <cell r="Q376" t="str">
            <v>13.095</v>
          </cell>
          <cell r="R376" t="str">
            <v>13.095</v>
          </cell>
          <cell r="S376" t="str">
            <v/>
          </cell>
          <cell r="T376">
            <v>0</v>
          </cell>
          <cell r="U376" t="str">
            <v>Đại học</v>
          </cell>
          <cell r="V376" t="str">
            <v>060847066</v>
          </cell>
        </row>
        <row r="377">
          <cell r="B377" t="str">
            <v/>
          </cell>
          <cell r="C377" t="str">
            <v/>
          </cell>
          <cell r="D377" t="str">
            <v>Lê Thị</v>
          </cell>
          <cell r="E377" t="str">
            <v>Yến</v>
          </cell>
          <cell r="F377">
            <v>3</v>
          </cell>
          <cell r="G377" t="str">
            <v>Khoa học đất và Dinh dưỡng cây trồng</v>
          </cell>
          <cell r="H377" t="str">
            <v>Khoa Tài nguyên và Môi trường</v>
          </cell>
          <cell r="I377" t="str">
            <v>Kỹ sư</v>
          </cell>
          <cell r="J377">
            <v>2.34</v>
          </cell>
          <cell r="K377">
            <v>0</v>
          </cell>
          <cell r="L377" t="str">
            <v>01-Mar-15</v>
          </cell>
          <cell r="M377" t="str">
            <v>01-Mar-14</v>
          </cell>
          <cell r="N377">
            <v>4</v>
          </cell>
          <cell r="O377" t="str">
            <v>0302</v>
          </cell>
          <cell r="P377" t="str">
            <v>0302</v>
          </cell>
          <cell r="Q377" t="str">
            <v>13.095</v>
          </cell>
          <cell r="R377" t="str">
            <v>13.095</v>
          </cell>
          <cell r="S377" t="str">
            <v/>
          </cell>
          <cell r="T377">
            <v>0</v>
          </cell>
          <cell r="U377" t="str">
            <v>Đại học</v>
          </cell>
          <cell r="V377" t="str">
            <v>173016980</v>
          </cell>
        </row>
        <row r="378">
          <cell r="B378" t="str">
            <v/>
          </cell>
          <cell r="C378" t="str">
            <v/>
          </cell>
          <cell r="D378" t="str">
            <v>Nguyễn Ngọc</v>
          </cell>
          <cell r="E378" t="str">
            <v>Hưng</v>
          </cell>
          <cell r="F378">
            <v>3</v>
          </cell>
          <cell r="G378" t="str">
            <v>Khoa học đất và Dinh dưỡng cây trồng</v>
          </cell>
          <cell r="H378" t="str">
            <v>Khoa Tài nguyên và Môi trường</v>
          </cell>
          <cell r="I378" t="str">
            <v>Kỹ sư</v>
          </cell>
          <cell r="J378">
            <v>1.99</v>
          </cell>
          <cell r="K378">
            <v>0</v>
          </cell>
          <cell r="L378" t="str">
            <v>01-Mar-14</v>
          </cell>
          <cell r="M378" t="str">
            <v>01-Mar-14</v>
          </cell>
          <cell r="N378">
            <v>4</v>
          </cell>
          <cell r="O378" t="str">
            <v>0302</v>
          </cell>
          <cell r="P378" t="str">
            <v>0302</v>
          </cell>
          <cell r="Q378" t="str">
            <v>13.095</v>
          </cell>
          <cell r="R378" t="str">
            <v>13.095</v>
          </cell>
          <cell r="S378" t="str">
            <v/>
          </cell>
          <cell r="T378">
            <v>0</v>
          </cell>
          <cell r="U378" t="str">
            <v>Đại học</v>
          </cell>
          <cell r="V378" t="str">
            <v>101062335</v>
          </cell>
        </row>
        <row r="379">
          <cell r="B379" t="str">
            <v/>
          </cell>
          <cell r="C379" t="str">
            <v/>
          </cell>
          <cell r="D379" t="str">
            <v>Trịnh Thị Thùy</v>
          </cell>
          <cell r="E379" t="str">
            <v>Linh</v>
          </cell>
          <cell r="F379">
            <v>3</v>
          </cell>
          <cell r="G379" t="str">
            <v>Khoa học đất và Dinh dưỡng cây trồng</v>
          </cell>
          <cell r="H379" t="str">
            <v>Khoa Tài nguyên và Môi trường</v>
          </cell>
          <cell r="I379" t="str">
            <v>Kỹ sư</v>
          </cell>
          <cell r="J379">
            <v>1.99</v>
          </cell>
          <cell r="K379">
            <v>0</v>
          </cell>
          <cell r="L379" t="str">
            <v>01-Mar-15</v>
          </cell>
          <cell r="M379" t="str">
            <v>01-Mar-15</v>
          </cell>
          <cell r="N379">
            <v>4</v>
          </cell>
          <cell r="O379" t="str">
            <v>0302</v>
          </cell>
          <cell r="P379" t="str">
            <v>0302</v>
          </cell>
          <cell r="Q379" t="str">
            <v>13.095</v>
          </cell>
          <cell r="R379" t="str">
            <v>13.095</v>
          </cell>
          <cell r="S379" t="str">
            <v/>
          </cell>
          <cell r="T379">
            <v>0</v>
          </cell>
          <cell r="U379" t="str">
            <v>Đại học</v>
          </cell>
          <cell r="V379" t="str">
            <v>164441124</v>
          </cell>
        </row>
        <row r="380">
          <cell r="B380" t="str">
            <v>KHD02</v>
          </cell>
          <cell r="C380" t="str">
            <v>3120215002319</v>
          </cell>
          <cell r="D380" t="str">
            <v>Đỗ Nguyên</v>
          </cell>
          <cell r="E380" t="str">
            <v>Hải</v>
          </cell>
          <cell r="F380">
            <v>3</v>
          </cell>
          <cell r="G380" t="str">
            <v>Khoa học đất và Dinh dưỡng cây trồng</v>
          </cell>
          <cell r="H380" t="str">
            <v>Khoa Tài nguyên và Môi trường</v>
          </cell>
          <cell r="I380" t="str">
            <v>PGS.TS. Giảng viên cao cấp, Bảo lưu PCCV</v>
          </cell>
          <cell r="J380">
            <v>7.64</v>
          </cell>
          <cell r="K380">
            <v>0</v>
          </cell>
          <cell r="L380" t="str">
            <v>01-Dec-19</v>
          </cell>
          <cell r="M380" t="str">
            <v>30-Dec-16</v>
          </cell>
          <cell r="N380">
            <v>2</v>
          </cell>
          <cell r="O380" t="str">
            <v>0302</v>
          </cell>
          <cell r="P380" t="str">
            <v>0302</v>
          </cell>
          <cell r="Q380" t="str">
            <v>15.109</v>
          </cell>
          <cell r="R380" t="str">
            <v>V.07.01.01</v>
          </cell>
          <cell r="S380" t="str">
            <v>HD220</v>
          </cell>
          <cell r="T380">
            <v>1</v>
          </cell>
          <cell r="U380" t="str">
            <v>Tiến sĩ</v>
          </cell>
          <cell r="V380" t="str">
            <v>011336837</v>
          </cell>
        </row>
        <row r="381">
          <cell r="B381" t="str">
            <v>KHD10</v>
          </cell>
          <cell r="C381" t="str">
            <v>3120215002383</v>
          </cell>
          <cell r="D381" t="str">
            <v>Phan Quốc</v>
          </cell>
          <cell r="E381" t="str">
            <v>Hưng</v>
          </cell>
          <cell r="F381">
            <v>3</v>
          </cell>
          <cell r="G381" t="str">
            <v>Khoa học đất và Dinh dưỡng cây trồng</v>
          </cell>
          <cell r="H381" t="str">
            <v>Khoa Tài nguyên và Môi trường</v>
          </cell>
          <cell r="I381" t="str">
            <v>PGS.TS. Giảng viên cao cấp, Bảo lưu PCCV</v>
          </cell>
          <cell r="J381">
            <v>6.92</v>
          </cell>
          <cell r="K381">
            <v>0</v>
          </cell>
          <cell r="L381" t="str">
            <v>17-Jul-23</v>
          </cell>
          <cell r="M381" t="str">
            <v>17-Jul-18</v>
          </cell>
          <cell r="N381">
            <v>2</v>
          </cell>
          <cell r="O381" t="str">
            <v>0302</v>
          </cell>
          <cell r="P381" t="str">
            <v>0302</v>
          </cell>
          <cell r="Q381" t="str">
            <v>15.109</v>
          </cell>
          <cell r="R381" t="str">
            <v>V.07.01.01</v>
          </cell>
          <cell r="S381" t="str">
            <v>KHD10</v>
          </cell>
          <cell r="T381">
            <v>1</v>
          </cell>
          <cell r="U381" t="str">
            <v>Tiến sĩ</v>
          </cell>
          <cell r="V381" t="str">
            <v>024068000009</v>
          </cell>
        </row>
        <row r="382">
          <cell r="B382" t="str">
            <v/>
          </cell>
          <cell r="C382" t="str">
            <v>3120215002512</v>
          </cell>
          <cell r="D382" t="str">
            <v>Nguyễn Tất</v>
          </cell>
          <cell r="E382" t="str">
            <v>Tố</v>
          </cell>
          <cell r="F382">
            <v>3</v>
          </cell>
          <cell r="G382" t="str">
            <v>Quản lý tài nguyên</v>
          </cell>
          <cell r="H382" t="str">
            <v>Khoa Tài nguyên và Môi trường</v>
          </cell>
          <cell r="I382" t="str">
            <v>Kỹ thuật viên</v>
          </cell>
          <cell r="J382">
            <v>4.0599999999999996</v>
          </cell>
          <cell r="K382">
            <v>0.06</v>
          </cell>
          <cell r="L382" t="str">
            <v>01-Nov-14</v>
          </cell>
          <cell r="M382" t="str">
            <v>01-Nov-11</v>
          </cell>
          <cell r="N382">
            <v>6</v>
          </cell>
          <cell r="O382" t="str">
            <v>0304</v>
          </cell>
          <cell r="P382" t="str">
            <v>0304</v>
          </cell>
          <cell r="Q382" t="str">
            <v>13.096</v>
          </cell>
          <cell r="R382" t="str">
            <v>13.096</v>
          </cell>
          <cell r="S382" t="str">
            <v/>
          </cell>
          <cell r="T382">
            <v>0</v>
          </cell>
          <cell r="U382" t="str">
            <v>Trung cấp</v>
          </cell>
          <cell r="V382" t="str">
            <v>011664235</v>
          </cell>
        </row>
        <row r="383">
          <cell r="B383" t="str">
            <v/>
          </cell>
          <cell r="C383" t="str">
            <v>3120215048565</v>
          </cell>
          <cell r="D383" t="str">
            <v>Nguyễn Đức</v>
          </cell>
          <cell r="E383" t="str">
            <v>Hưởng</v>
          </cell>
          <cell r="F383">
            <v>3</v>
          </cell>
          <cell r="G383" t="str">
            <v>Quản lý tài nguyên</v>
          </cell>
          <cell r="H383" t="str">
            <v>Khoa Tài nguyên và Môi trường</v>
          </cell>
          <cell r="I383" t="str">
            <v>Kỹ thuật viên</v>
          </cell>
          <cell r="J383">
            <v>2.66</v>
          </cell>
          <cell r="K383">
            <v>0</v>
          </cell>
          <cell r="L383" t="str">
            <v>01-Jan-24</v>
          </cell>
          <cell r="M383" t="str">
            <v>01-Jul-15</v>
          </cell>
          <cell r="N383">
            <v>4</v>
          </cell>
          <cell r="O383" t="str">
            <v>0304</v>
          </cell>
          <cell r="P383" t="str">
            <v>0304</v>
          </cell>
          <cell r="Q383" t="str">
            <v>13.096</v>
          </cell>
          <cell r="R383" t="str">
            <v>V.05.02.08</v>
          </cell>
          <cell r="S383" t="str">
            <v/>
          </cell>
          <cell r="T383">
            <v>0</v>
          </cell>
          <cell r="U383" t="str">
            <v>Đại học</v>
          </cell>
          <cell r="V383" t="str">
            <v>001086011152</v>
          </cell>
        </row>
        <row r="384">
          <cell r="B384" t="str">
            <v/>
          </cell>
          <cell r="C384" t="str">
            <v/>
          </cell>
          <cell r="D384" t="str">
            <v>Chu Thị</v>
          </cell>
          <cell r="E384" t="str">
            <v>Thắm</v>
          </cell>
          <cell r="F384">
            <v>3</v>
          </cell>
          <cell r="G384" t="str">
            <v>Quản lý tài nguyên</v>
          </cell>
          <cell r="H384" t="str">
            <v>Khoa Tài nguyên và Môi trường</v>
          </cell>
          <cell r="I384" t="str">
            <v/>
          </cell>
          <cell r="J384">
            <v>1.99</v>
          </cell>
          <cell r="K384">
            <v>0</v>
          </cell>
          <cell r="L384" t="str">
            <v>01-Oct-05</v>
          </cell>
          <cell r="M384" t="str">
            <v>01-Oct-05</v>
          </cell>
          <cell r="N384">
            <v>4</v>
          </cell>
          <cell r="O384" t="str">
            <v>0304</v>
          </cell>
          <cell r="P384" t="str">
            <v>0304</v>
          </cell>
          <cell r="Q384" t="str">
            <v>15.111</v>
          </cell>
          <cell r="R384" t="str">
            <v>15.111</v>
          </cell>
          <cell r="S384" t="str">
            <v/>
          </cell>
          <cell r="T384">
            <v>0</v>
          </cell>
          <cell r="U384" t="str">
            <v>Đại học</v>
          </cell>
          <cell r="V384" t="str">
            <v>162337385</v>
          </cell>
        </row>
        <row r="385">
          <cell r="B385" t="str">
            <v/>
          </cell>
          <cell r="C385" t="str">
            <v/>
          </cell>
          <cell r="D385" t="str">
            <v>Hà Học</v>
          </cell>
          <cell r="E385" t="str">
            <v>Ngô</v>
          </cell>
          <cell r="F385">
            <v>3</v>
          </cell>
          <cell r="G385" t="str">
            <v>Quản lý tài nguyên</v>
          </cell>
          <cell r="H385" t="str">
            <v>Khoa Tài nguyên và Môi trường</v>
          </cell>
          <cell r="I385" t="str">
            <v/>
          </cell>
          <cell r="J385">
            <v>6.26</v>
          </cell>
          <cell r="K385">
            <v>0</v>
          </cell>
          <cell r="L385" t="str">
            <v>01-Mar-01</v>
          </cell>
          <cell r="M385" t="str">
            <v>01-Jan-08</v>
          </cell>
          <cell r="N385">
            <v>2</v>
          </cell>
          <cell r="O385" t="str">
            <v>0304</v>
          </cell>
          <cell r="P385" t="str">
            <v>0304</v>
          </cell>
          <cell r="Q385" t="str">
            <v>15.109</v>
          </cell>
          <cell r="R385" t="str">
            <v>15.109</v>
          </cell>
          <cell r="S385" t="str">
            <v/>
          </cell>
          <cell r="T385">
            <v>1</v>
          </cell>
          <cell r="U385" t="str">
            <v>Tiến sĩ</v>
          </cell>
          <cell r="V385" t="str">
            <v/>
          </cell>
        </row>
        <row r="386">
          <cell r="B386" t="str">
            <v>TNN04</v>
          </cell>
          <cell r="C386" t="str">
            <v/>
          </cell>
          <cell r="D386" t="str">
            <v>Phạm Ngọc</v>
          </cell>
          <cell r="E386" t="str">
            <v>Dũng</v>
          </cell>
          <cell r="F386">
            <v>3</v>
          </cell>
          <cell r="G386" t="str">
            <v>Quản lý tài nguyên</v>
          </cell>
          <cell r="H386" t="str">
            <v>Khoa Tài nguyên và Môi trường</v>
          </cell>
          <cell r="I386" t="str">
            <v/>
          </cell>
          <cell r="J386">
            <v>6.78</v>
          </cell>
          <cell r="K386">
            <v>0</v>
          </cell>
          <cell r="L386" t="str">
            <v>01-Oct-04</v>
          </cell>
          <cell r="M386" t="str">
            <v>01-Jan-78</v>
          </cell>
          <cell r="N386">
            <v>2</v>
          </cell>
          <cell r="O386" t="str">
            <v>0304</v>
          </cell>
          <cell r="P386" t="str">
            <v>0304</v>
          </cell>
          <cell r="Q386" t="str">
            <v>15.110</v>
          </cell>
          <cell r="R386" t="str">
            <v>15.110</v>
          </cell>
          <cell r="S386" t="str">
            <v>TNN04</v>
          </cell>
          <cell r="T386">
            <v>1</v>
          </cell>
          <cell r="U386" t="str">
            <v>Tiến sĩ</v>
          </cell>
          <cell r="V386" t="str">
            <v>010770620</v>
          </cell>
        </row>
        <row r="387">
          <cell r="B387" t="str">
            <v/>
          </cell>
          <cell r="C387" t="str">
            <v/>
          </cell>
          <cell r="D387" t="str">
            <v>Nguyễn Đức</v>
          </cell>
          <cell r="E387" t="str">
            <v>Quý</v>
          </cell>
          <cell r="F387">
            <v>3</v>
          </cell>
          <cell r="G387" t="str">
            <v>Quản lý tài nguyên</v>
          </cell>
          <cell r="H387" t="str">
            <v>Khoa Tài nguyên và Môi trường</v>
          </cell>
          <cell r="I387" t="str">
            <v/>
          </cell>
          <cell r="J387">
            <v>6.78</v>
          </cell>
          <cell r="K387">
            <v>0</v>
          </cell>
          <cell r="L387" t="str">
            <v>01-Sep-03</v>
          </cell>
          <cell r="M387" t="str">
            <v>01-Nov-77</v>
          </cell>
          <cell r="N387">
            <v>2</v>
          </cell>
          <cell r="O387" t="str">
            <v>0304</v>
          </cell>
          <cell r="P387" t="str">
            <v>0304</v>
          </cell>
          <cell r="Q387" t="str">
            <v>15.110</v>
          </cell>
          <cell r="R387" t="str">
            <v>15.110</v>
          </cell>
          <cell r="S387" t="str">
            <v/>
          </cell>
          <cell r="T387">
            <v>1</v>
          </cell>
          <cell r="U387" t="str">
            <v>Tiến sĩ</v>
          </cell>
          <cell r="V387" t="str">
            <v>011095767</v>
          </cell>
        </row>
        <row r="388">
          <cell r="B388" t="str">
            <v>TNN02</v>
          </cell>
          <cell r="C388" t="str">
            <v>3120215002564</v>
          </cell>
          <cell r="D388" t="str">
            <v>Ngô Thanh</v>
          </cell>
          <cell r="E388" t="str">
            <v>Sơn</v>
          </cell>
          <cell r="F388">
            <v>3</v>
          </cell>
          <cell r="G388" t="str">
            <v>Quản lý tài nguyên</v>
          </cell>
          <cell r="H388" t="str">
            <v>Khoa Tài nguyên và Môi trường</v>
          </cell>
          <cell r="I388" t="str">
            <v>PGS.TS. Giảng viên cao cấp, Trưởng BM</v>
          </cell>
          <cell r="J388">
            <v>4.74</v>
          </cell>
          <cell r="K388">
            <v>0</v>
          </cell>
          <cell r="L388" t="str">
            <v>01-Mar-25</v>
          </cell>
          <cell r="M388" t="str">
            <v>01-Sep-04</v>
          </cell>
          <cell r="N388">
            <v>2</v>
          </cell>
          <cell r="O388" t="str">
            <v>0304</v>
          </cell>
          <cell r="P388" t="str">
            <v>0304</v>
          </cell>
          <cell r="Q388" t="str">
            <v>15.110</v>
          </cell>
          <cell r="R388" t="str">
            <v>V.07.01.02</v>
          </cell>
          <cell r="S388" t="str">
            <v>TNN02</v>
          </cell>
          <cell r="T388">
            <v>1</v>
          </cell>
          <cell r="U388" t="str">
            <v>Tiến sĩ</v>
          </cell>
          <cell r="V388" t="str">
            <v>001080037251</v>
          </cell>
        </row>
        <row r="389">
          <cell r="B389" t="str">
            <v>TNN03</v>
          </cell>
          <cell r="C389" t="str">
            <v>3120215002570</v>
          </cell>
          <cell r="D389" t="str">
            <v>Nguyễn Thị</v>
          </cell>
          <cell r="E389" t="str">
            <v>Giang</v>
          </cell>
          <cell r="F389">
            <v>3</v>
          </cell>
          <cell r="G389" t="str">
            <v>Quản lý tài nguyên</v>
          </cell>
          <cell r="H389" t="str">
            <v>Khoa Tài nguyên và Môi trường</v>
          </cell>
          <cell r="I389" t="str">
            <v>Tiến sĩ, Giảng viên chính</v>
          </cell>
          <cell r="J389">
            <v>4.74</v>
          </cell>
          <cell r="K389">
            <v>0</v>
          </cell>
          <cell r="L389" t="str">
            <v>01-Dec-23</v>
          </cell>
          <cell r="M389" t="str">
            <v>01-Dec-20</v>
          </cell>
          <cell r="N389">
            <v>2</v>
          </cell>
          <cell r="O389" t="str">
            <v>0304</v>
          </cell>
          <cell r="P389" t="str">
            <v>0304</v>
          </cell>
          <cell r="Q389" t="str">
            <v>15.110</v>
          </cell>
          <cell r="R389" t="str">
            <v>V.07.01.02</v>
          </cell>
          <cell r="S389" t="str">
            <v>TNN03</v>
          </cell>
          <cell r="T389">
            <v>0</v>
          </cell>
          <cell r="U389" t="str">
            <v>Tiến sĩ</v>
          </cell>
          <cell r="V389" t="str">
            <v>036181008213</v>
          </cell>
        </row>
        <row r="390">
          <cell r="B390" t="str">
            <v/>
          </cell>
          <cell r="C390" t="str">
            <v/>
          </cell>
          <cell r="D390" t="str">
            <v>Đỗ Thị</v>
          </cell>
          <cell r="E390" t="str">
            <v>Hương</v>
          </cell>
          <cell r="F390">
            <v>3</v>
          </cell>
          <cell r="G390" t="str">
            <v>Quản lý tài nguyên</v>
          </cell>
          <cell r="H390" t="str">
            <v>Khoa Tài nguyên và Môi trường</v>
          </cell>
          <cell r="I390" t="str">
            <v/>
          </cell>
          <cell r="J390">
            <v>2.34</v>
          </cell>
          <cell r="K390">
            <v>0</v>
          </cell>
          <cell r="L390" t="str">
            <v>01-Mar-05</v>
          </cell>
          <cell r="M390" t="str">
            <v>01-Mar-05</v>
          </cell>
          <cell r="N390">
            <v>3</v>
          </cell>
          <cell r="O390" t="str">
            <v>0304</v>
          </cell>
          <cell r="P390" t="str">
            <v>0304</v>
          </cell>
          <cell r="Q390" t="str">
            <v>06.031</v>
          </cell>
          <cell r="R390" t="str">
            <v>06.031</v>
          </cell>
          <cell r="S390" t="str">
            <v/>
          </cell>
          <cell r="T390">
            <v>0</v>
          </cell>
          <cell r="U390" t="str">
            <v>Thạc sĩ</v>
          </cell>
          <cell r="V390" t="str">
            <v>111411908</v>
          </cell>
        </row>
        <row r="391">
          <cell r="B391" t="str">
            <v>TNN05</v>
          </cell>
          <cell r="C391" t="str">
            <v>3120215002593</v>
          </cell>
          <cell r="D391" t="str">
            <v>Ngô Thị</v>
          </cell>
          <cell r="E391" t="str">
            <v>Dung</v>
          </cell>
          <cell r="F391">
            <v>3</v>
          </cell>
          <cell r="G391" t="str">
            <v>Quản lý tài nguyên</v>
          </cell>
          <cell r="H391" t="str">
            <v>Khoa Tài nguyên và Môi trường</v>
          </cell>
          <cell r="I391" t="str">
            <v>Tiến sĩ, Giảng viên chính</v>
          </cell>
          <cell r="J391">
            <v>4.74</v>
          </cell>
          <cell r="K391">
            <v>0</v>
          </cell>
          <cell r="L391" t="str">
            <v>01-Jun-24</v>
          </cell>
          <cell r="M391" t="str">
            <v>01-Jun-09</v>
          </cell>
          <cell r="N391">
            <v>2</v>
          </cell>
          <cell r="O391" t="str">
            <v>0304</v>
          </cell>
          <cell r="P391" t="str">
            <v>0304</v>
          </cell>
          <cell r="Q391" t="str">
            <v>15.110</v>
          </cell>
          <cell r="R391" t="str">
            <v>V.07.01.02</v>
          </cell>
          <cell r="S391" t="str">
            <v>TNN05</v>
          </cell>
          <cell r="T391">
            <v>0</v>
          </cell>
          <cell r="U391" t="str">
            <v>Tiến sĩ</v>
          </cell>
          <cell r="V391" t="str">
            <v>027179002836</v>
          </cell>
        </row>
        <row r="392">
          <cell r="B392" t="str">
            <v>TNN06</v>
          </cell>
          <cell r="C392" t="str">
            <v>3120215010398</v>
          </cell>
          <cell r="D392" t="str">
            <v>Nguyễn Duy</v>
          </cell>
          <cell r="E392" t="str">
            <v>Bình</v>
          </cell>
          <cell r="F392">
            <v>3</v>
          </cell>
          <cell r="G392" t="str">
            <v>Quản lý tài nguyên</v>
          </cell>
          <cell r="H392" t="str">
            <v>Khoa Tài nguyên và Môi trường</v>
          </cell>
          <cell r="I392" t="str">
            <v>Tiến sĩ, Giảng viên, Bảo lưu PCCV</v>
          </cell>
          <cell r="J392">
            <v>4.9800000000000004</v>
          </cell>
          <cell r="K392">
            <v>0.08</v>
          </cell>
          <cell r="L392" t="str">
            <v>01-Jan-19</v>
          </cell>
          <cell r="M392" t="str">
            <v>01-Dec-80</v>
          </cell>
          <cell r="N392">
            <v>2</v>
          </cell>
          <cell r="O392" t="str">
            <v>0304</v>
          </cell>
          <cell r="P392" t="str">
            <v>0304</v>
          </cell>
          <cell r="Q392" t="str">
            <v>15.111</v>
          </cell>
          <cell r="R392" t="str">
            <v>V.07.01.03</v>
          </cell>
          <cell r="S392" t="str">
            <v>TG028</v>
          </cell>
          <cell r="T392">
            <v>0</v>
          </cell>
          <cell r="U392" t="str">
            <v>Tiến sĩ</v>
          </cell>
          <cell r="V392" t="str">
            <v>040054000025</v>
          </cell>
        </row>
        <row r="393">
          <cell r="B393" t="str">
            <v>TNN08</v>
          </cell>
          <cell r="C393" t="str">
            <v/>
          </cell>
          <cell r="D393" t="str">
            <v>Nguyễn Thị</v>
          </cell>
          <cell r="E393" t="str">
            <v>Xuyến</v>
          </cell>
          <cell r="F393">
            <v>3</v>
          </cell>
          <cell r="G393" t="str">
            <v>Quản lý tài nguyên</v>
          </cell>
          <cell r="H393" t="str">
            <v>Khoa Tài nguyên và Môi trường</v>
          </cell>
          <cell r="I393" t="str">
            <v/>
          </cell>
          <cell r="J393">
            <v>2.34</v>
          </cell>
          <cell r="K393">
            <v>0</v>
          </cell>
          <cell r="L393" t="str">
            <v>01-Nov-08</v>
          </cell>
          <cell r="M393" t="str">
            <v>01-Nov-08</v>
          </cell>
          <cell r="N393">
            <v>4</v>
          </cell>
          <cell r="O393" t="str">
            <v>0304</v>
          </cell>
          <cell r="P393" t="str">
            <v>0304</v>
          </cell>
          <cell r="Q393" t="str">
            <v>13.092</v>
          </cell>
          <cell r="R393" t="str">
            <v>13.092</v>
          </cell>
          <cell r="S393" t="str">
            <v>TNN08</v>
          </cell>
          <cell r="T393">
            <v>0</v>
          </cell>
          <cell r="U393" t="str">
            <v>Đại học</v>
          </cell>
          <cell r="V393" t="str">
            <v>125204530</v>
          </cell>
        </row>
        <row r="394">
          <cell r="B394" t="str">
            <v>TNN07</v>
          </cell>
          <cell r="C394" t="str">
            <v/>
          </cell>
          <cell r="D394" t="str">
            <v>Nguyễn Anh</v>
          </cell>
          <cell r="E394" t="str">
            <v>Tuấn</v>
          </cell>
          <cell r="F394">
            <v>3</v>
          </cell>
          <cell r="G394" t="str">
            <v>Quản lý tài nguyên</v>
          </cell>
          <cell r="H394" t="str">
            <v>Khoa Tài nguyên và Môi trường</v>
          </cell>
          <cell r="I394" t="str">
            <v>Thạc sĩ, Nghiên cứu viên</v>
          </cell>
          <cell r="J394">
            <v>2.67</v>
          </cell>
          <cell r="K394">
            <v>0</v>
          </cell>
          <cell r="L394" t="str">
            <v>01-Aug-12</v>
          </cell>
          <cell r="M394" t="str">
            <v>01-Aug-09</v>
          </cell>
          <cell r="N394">
            <v>3</v>
          </cell>
          <cell r="O394" t="str">
            <v>0304</v>
          </cell>
          <cell r="P394" t="str">
            <v>0304</v>
          </cell>
          <cell r="Q394" t="str">
            <v>13.092</v>
          </cell>
          <cell r="R394" t="str">
            <v>13.092</v>
          </cell>
          <cell r="S394" t="str">
            <v>TNN07</v>
          </cell>
          <cell r="T394">
            <v>0</v>
          </cell>
          <cell r="U394" t="str">
            <v>Thạc sĩ</v>
          </cell>
          <cell r="V394" t="str">
            <v>131578097</v>
          </cell>
        </row>
        <row r="395">
          <cell r="B395" t="str">
            <v/>
          </cell>
          <cell r="C395" t="str">
            <v/>
          </cell>
          <cell r="D395" t="str">
            <v>Thân Thị</v>
          </cell>
          <cell r="E395" t="str">
            <v>Cúc</v>
          </cell>
          <cell r="F395">
            <v>3</v>
          </cell>
          <cell r="G395" t="str">
            <v>Quản lý tài nguyên</v>
          </cell>
          <cell r="H395" t="str">
            <v>Khoa Tài nguyên và Môi trường</v>
          </cell>
          <cell r="I395" t="str">
            <v/>
          </cell>
          <cell r="J395">
            <v>2.34</v>
          </cell>
          <cell r="K395">
            <v>0</v>
          </cell>
          <cell r="L395" t="str">
            <v>01-Jan-10</v>
          </cell>
          <cell r="M395" t="str">
            <v>01-Jan-10</v>
          </cell>
          <cell r="N395">
            <v>4</v>
          </cell>
          <cell r="O395" t="str">
            <v>0304</v>
          </cell>
          <cell r="P395" t="str">
            <v>0304</v>
          </cell>
          <cell r="Q395" t="str">
            <v>13.092</v>
          </cell>
          <cell r="R395" t="str">
            <v>13.092</v>
          </cell>
          <cell r="S395" t="str">
            <v/>
          </cell>
          <cell r="T395">
            <v>0</v>
          </cell>
          <cell r="U395" t="str">
            <v>Đại học</v>
          </cell>
          <cell r="V395" t="str">
            <v>121679492</v>
          </cell>
        </row>
        <row r="396">
          <cell r="B396" t="str">
            <v>TNN10</v>
          </cell>
          <cell r="C396" t="str">
            <v>3120215033312</v>
          </cell>
          <cell r="D396" t="str">
            <v>Vũ Thị</v>
          </cell>
          <cell r="E396" t="str">
            <v>Xuân</v>
          </cell>
          <cell r="F396">
            <v>3</v>
          </cell>
          <cell r="G396" t="str">
            <v>Quản lý tài nguyên</v>
          </cell>
          <cell r="H396" t="str">
            <v>Khoa Tài nguyên và Môi trường</v>
          </cell>
          <cell r="I396" t="str">
            <v>Thạc sĩ, Giảng viên chính</v>
          </cell>
          <cell r="J396">
            <v>4.4000000000000004</v>
          </cell>
          <cell r="K396">
            <v>0</v>
          </cell>
          <cell r="L396" t="str">
            <v>15-Jun-23</v>
          </cell>
          <cell r="M396" t="str">
            <v>01-Mar-11</v>
          </cell>
          <cell r="N396">
            <v>3</v>
          </cell>
          <cell r="O396" t="str">
            <v>0304</v>
          </cell>
          <cell r="P396" t="str">
            <v>0304</v>
          </cell>
          <cell r="Q396" t="str">
            <v>15.110</v>
          </cell>
          <cell r="R396" t="str">
            <v>V.07.01.02</v>
          </cell>
          <cell r="S396" t="str">
            <v>TNN10</v>
          </cell>
          <cell r="T396">
            <v>0</v>
          </cell>
          <cell r="U396" t="str">
            <v>Thạc sĩ</v>
          </cell>
          <cell r="V396" t="str">
            <v>034184020567</v>
          </cell>
        </row>
        <row r="397">
          <cell r="B397" t="str">
            <v>TNN09</v>
          </cell>
          <cell r="C397" t="str">
            <v>3120215033240</v>
          </cell>
          <cell r="D397" t="str">
            <v>Hoàng Thái</v>
          </cell>
          <cell r="E397" t="str">
            <v>Đại</v>
          </cell>
          <cell r="F397">
            <v>3</v>
          </cell>
          <cell r="G397" t="str">
            <v>Quản lý tài nguyên</v>
          </cell>
          <cell r="H397" t="str">
            <v>Khoa Tài nguyên và Môi trường</v>
          </cell>
          <cell r="I397" t="str">
            <v>PGS.TS. Giảng viên cao cấp</v>
          </cell>
          <cell r="J397">
            <v>6.56</v>
          </cell>
          <cell r="K397">
            <v>0</v>
          </cell>
          <cell r="L397" t="str">
            <v>01-Oct-16</v>
          </cell>
          <cell r="M397" t="str">
            <v>30-Dec-16</v>
          </cell>
          <cell r="N397">
            <v>2</v>
          </cell>
          <cell r="O397" t="str">
            <v>0304</v>
          </cell>
          <cell r="P397" t="str">
            <v>0304</v>
          </cell>
          <cell r="Q397" t="str">
            <v>15.109</v>
          </cell>
          <cell r="R397" t="str">
            <v>V.07.01.01</v>
          </cell>
          <cell r="S397" t="str">
            <v>TG487</v>
          </cell>
          <cell r="T397">
            <v>1</v>
          </cell>
          <cell r="U397" t="str">
            <v>Tiến sĩ</v>
          </cell>
          <cell r="V397" t="str">
            <v>010391226</v>
          </cell>
        </row>
        <row r="398">
          <cell r="B398" t="str">
            <v>TNN01</v>
          </cell>
          <cell r="C398" t="str">
            <v>3120215002529</v>
          </cell>
          <cell r="D398" t="str">
            <v>Nguyễn Văn</v>
          </cell>
          <cell r="E398" t="str">
            <v>Dung</v>
          </cell>
          <cell r="F398">
            <v>3</v>
          </cell>
          <cell r="G398" t="str">
            <v>Quản lý tài nguyên</v>
          </cell>
          <cell r="H398" t="str">
            <v>Khoa Tài nguyên và Môi trường</v>
          </cell>
          <cell r="I398" t="str">
            <v>PGS.TS. Giảng viên cao cấp, Bảo lưu PCCV</v>
          </cell>
          <cell r="J398">
            <v>7.64</v>
          </cell>
          <cell r="K398">
            <v>0</v>
          </cell>
          <cell r="L398" t="str">
            <v>01-Dec-19</v>
          </cell>
          <cell r="M398" t="str">
            <v>30-Dec-16</v>
          </cell>
          <cell r="N398">
            <v>2</v>
          </cell>
          <cell r="O398" t="str">
            <v>0304</v>
          </cell>
          <cell r="P398" t="str">
            <v>0304</v>
          </cell>
          <cell r="Q398" t="str">
            <v>15.109</v>
          </cell>
          <cell r="R398" t="str">
            <v>V.07.01.01</v>
          </cell>
          <cell r="S398" t="str">
            <v>TG536</v>
          </cell>
          <cell r="T398">
            <v>1</v>
          </cell>
          <cell r="U398" t="str">
            <v>Tiến sĩ</v>
          </cell>
          <cell r="V398" t="str">
            <v>012172568</v>
          </cell>
        </row>
        <row r="399">
          <cell r="B399" t="str">
            <v>STN13</v>
          </cell>
          <cell r="C399" t="str">
            <v>3120215011066</v>
          </cell>
          <cell r="D399" t="str">
            <v>Nguyễn Thu</v>
          </cell>
          <cell r="E399" t="str">
            <v>Thùy</v>
          </cell>
          <cell r="F399">
            <v>3</v>
          </cell>
          <cell r="G399" t="str">
            <v>Quản lý tài nguyên</v>
          </cell>
          <cell r="H399" t="str">
            <v>Khoa Tài nguyên và Môi trường</v>
          </cell>
          <cell r="I399" t="str">
            <v>Tiến sĩ, Giảng viên chính</v>
          </cell>
          <cell r="J399">
            <v>4.74</v>
          </cell>
          <cell r="K399">
            <v>0</v>
          </cell>
          <cell r="L399" t="str">
            <v>01-Dec-23</v>
          </cell>
          <cell r="M399" t="str">
            <v>01-Dec-20</v>
          </cell>
          <cell r="N399">
            <v>2</v>
          </cell>
          <cell r="O399" t="str">
            <v>0304</v>
          </cell>
          <cell r="P399" t="str">
            <v>0304</v>
          </cell>
          <cell r="Q399" t="str">
            <v>15.110</v>
          </cell>
          <cell r="R399" t="str">
            <v>V.07.01.02</v>
          </cell>
          <cell r="S399" t="str">
            <v>STN13</v>
          </cell>
          <cell r="T399">
            <v>0</v>
          </cell>
          <cell r="U399" t="str">
            <v>Tiến sĩ</v>
          </cell>
          <cell r="V399" t="str">
            <v>036184022328</v>
          </cell>
        </row>
        <row r="400">
          <cell r="B400" t="str">
            <v>STN20</v>
          </cell>
          <cell r="C400" t="str">
            <v>3120215051871</v>
          </cell>
          <cell r="D400" t="str">
            <v>Nông Hữu</v>
          </cell>
          <cell r="E400" t="str">
            <v>Dương</v>
          </cell>
          <cell r="F400">
            <v>3</v>
          </cell>
          <cell r="G400" t="str">
            <v>Quản lý tài nguyên</v>
          </cell>
          <cell r="H400" t="str">
            <v>Khoa Tài nguyên và Môi trường</v>
          </cell>
          <cell r="I400" t="str">
            <v>Tiến sĩ, Giảng viên, Phó BM</v>
          </cell>
          <cell r="J400">
            <v>3.99</v>
          </cell>
          <cell r="K400">
            <v>0</v>
          </cell>
          <cell r="L400" t="str">
            <v>01-May-25</v>
          </cell>
          <cell r="M400" t="str">
            <v>01-May-17</v>
          </cell>
          <cell r="N400">
            <v>2</v>
          </cell>
          <cell r="O400" t="str">
            <v>0304</v>
          </cell>
          <cell r="P400" t="str">
            <v>0304</v>
          </cell>
          <cell r="Q400" t="str">
            <v>15.111</v>
          </cell>
          <cell r="R400" t="str">
            <v>V.07.01.03</v>
          </cell>
          <cell r="S400" t="str">
            <v>STN20</v>
          </cell>
          <cell r="T400">
            <v>0</v>
          </cell>
          <cell r="U400" t="str">
            <v>Tiến sĩ</v>
          </cell>
          <cell r="V400" t="str">
            <v>024082000878</v>
          </cell>
        </row>
        <row r="401">
          <cell r="B401" t="str">
            <v>QHD20</v>
          </cell>
          <cell r="C401" t="str">
            <v/>
          </cell>
          <cell r="D401" t="str">
            <v>Đoàn Công</v>
          </cell>
          <cell r="E401" t="str">
            <v>Quỳ</v>
          </cell>
          <cell r="F401">
            <v>3</v>
          </cell>
          <cell r="G401" t="str">
            <v>Quy hoạch đất đai</v>
          </cell>
          <cell r="H401" t="str">
            <v>Khoa Tài nguyên và Môi trường</v>
          </cell>
          <cell r="I401" t="str">
            <v/>
          </cell>
          <cell r="J401">
            <v>5.08</v>
          </cell>
          <cell r="K401">
            <v>0</v>
          </cell>
          <cell r="L401" t="str">
            <v>01-Oct-07</v>
          </cell>
          <cell r="M401" t="str">
            <v>01-Feb-81</v>
          </cell>
          <cell r="N401">
            <v>2</v>
          </cell>
          <cell r="O401" t="str">
            <v>0305</v>
          </cell>
          <cell r="P401" t="str">
            <v>0305</v>
          </cell>
          <cell r="Q401" t="str">
            <v>15.110</v>
          </cell>
          <cell r="R401" t="str">
            <v>15.110</v>
          </cell>
          <cell r="S401" t="str">
            <v>QHD20</v>
          </cell>
          <cell r="T401">
            <v>0</v>
          </cell>
          <cell r="U401" t="str">
            <v>Tiến sĩ</v>
          </cell>
          <cell r="V401" t="str">
            <v>011027780</v>
          </cell>
        </row>
        <row r="402">
          <cell r="B402" t="str">
            <v>QHD01</v>
          </cell>
          <cell r="C402" t="str">
            <v>3120215002643</v>
          </cell>
          <cell r="D402" t="str">
            <v>Nguyễn Quang</v>
          </cell>
          <cell r="E402" t="str">
            <v>Học</v>
          </cell>
          <cell r="F402">
            <v>3</v>
          </cell>
          <cell r="G402" t="str">
            <v>Quy hoạch đất đai</v>
          </cell>
          <cell r="H402" t="str">
            <v>Khoa Tài nguyên và Môi trường</v>
          </cell>
          <cell r="I402" t="str">
            <v>PGS.TS. Giảng viên cao cấp, Bảo lưu PCCV</v>
          </cell>
          <cell r="J402">
            <v>7.64</v>
          </cell>
          <cell r="K402">
            <v>0</v>
          </cell>
          <cell r="L402" t="str">
            <v>01-Jul-23</v>
          </cell>
          <cell r="M402" t="str">
            <v>30-Dec-16</v>
          </cell>
          <cell r="N402">
            <v>2</v>
          </cell>
          <cell r="O402" t="str">
            <v>0305</v>
          </cell>
          <cell r="P402" t="str">
            <v>0305</v>
          </cell>
          <cell r="Q402" t="str">
            <v>15.109</v>
          </cell>
          <cell r="R402" t="str">
            <v>V.07.01.01</v>
          </cell>
          <cell r="S402" t="str">
            <v>QHD01</v>
          </cell>
          <cell r="T402">
            <v>1</v>
          </cell>
          <cell r="U402" t="str">
            <v>Tiến sĩ</v>
          </cell>
          <cell r="V402" t="str">
            <v>036061000062</v>
          </cell>
        </row>
        <row r="403">
          <cell r="B403" t="str">
            <v>QHD02</v>
          </cell>
          <cell r="C403" t="str">
            <v>3120215002650</v>
          </cell>
          <cell r="D403" t="str">
            <v>Nguyễn Thị</v>
          </cell>
          <cell r="E403" t="str">
            <v>Vòng</v>
          </cell>
          <cell r="F403">
            <v>3</v>
          </cell>
          <cell r="G403" t="str">
            <v>Quy hoạch đất đai</v>
          </cell>
          <cell r="H403" t="str">
            <v>Khoa Tài nguyên và Môi trường</v>
          </cell>
          <cell r="I403" t="str">
            <v>PGS.TS. Giảng viên cao cấp</v>
          </cell>
          <cell r="J403">
            <v>6.92</v>
          </cell>
          <cell r="K403">
            <v>0</v>
          </cell>
          <cell r="L403" t="str">
            <v>01-Aug-16</v>
          </cell>
          <cell r="M403" t="str">
            <v>01-Aug-16</v>
          </cell>
          <cell r="N403">
            <v>2</v>
          </cell>
          <cell r="O403" t="str">
            <v>0305</v>
          </cell>
          <cell r="P403" t="str">
            <v>0305</v>
          </cell>
          <cell r="Q403" t="str">
            <v>15.109</v>
          </cell>
          <cell r="R403" t="str">
            <v>V.07.01.01</v>
          </cell>
          <cell r="S403" t="str">
            <v>TG323</v>
          </cell>
          <cell r="T403">
            <v>1</v>
          </cell>
          <cell r="U403" t="str">
            <v>Tiến sĩ</v>
          </cell>
          <cell r="V403" t="str">
            <v>010812145</v>
          </cell>
        </row>
        <row r="404">
          <cell r="B404" t="str">
            <v>QHD21</v>
          </cell>
          <cell r="C404" t="str">
            <v/>
          </cell>
          <cell r="D404" t="str">
            <v>Vũ Thị</v>
          </cell>
          <cell r="E404" t="str">
            <v>Bình</v>
          </cell>
          <cell r="F404">
            <v>3</v>
          </cell>
          <cell r="G404" t="str">
            <v>Quy hoạch đất đai</v>
          </cell>
          <cell r="H404" t="str">
            <v>Khoa Tài nguyên và Môi trường</v>
          </cell>
          <cell r="I404" t="str">
            <v/>
          </cell>
          <cell r="J404">
            <v>6.1</v>
          </cell>
          <cell r="K404">
            <v>0</v>
          </cell>
          <cell r="L404" t="str">
            <v>01-Jun-08</v>
          </cell>
          <cell r="M404" t="str">
            <v>01-Nov-77</v>
          </cell>
          <cell r="N404">
            <v>2</v>
          </cell>
          <cell r="O404" t="str">
            <v>0305</v>
          </cell>
          <cell r="P404" t="str">
            <v>0305</v>
          </cell>
          <cell r="Q404" t="str">
            <v>15.110</v>
          </cell>
          <cell r="R404" t="str">
            <v>15.110</v>
          </cell>
          <cell r="S404" t="str">
            <v>TG205</v>
          </cell>
          <cell r="T404">
            <v>1</v>
          </cell>
          <cell r="U404" t="str">
            <v>Tiến sĩ</v>
          </cell>
          <cell r="V404" t="str">
            <v>010812144</v>
          </cell>
        </row>
        <row r="405">
          <cell r="B405" t="str">
            <v>QHD04</v>
          </cell>
          <cell r="C405" t="str">
            <v>3120215002672</v>
          </cell>
          <cell r="D405" t="str">
            <v>Đỗ Thị</v>
          </cell>
          <cell r="E405" t="str">
            <v>Tám</v>
          </cell>
          <cell r="F405">
            <v>3</v>
          </cell>
          <cell r="G405" t="str">
            <v>Quy hoạch đất đai</v>
          </cell>
          <cell r="H405" t="str">
            <v>Khoa Tài nguyên và Môi trường</v>
          </cell>
          <cell r="I405" t="str">
            <v>PGS.TS. Giảng viên cao cấp</v>
          </cell>
          <cell r="J405">
            <v>7.28</v>
          </cell>
          <cell r="K405">
            <v>0</v>
          </cell>
          <cell r="L405" t="str">
            <v>30-Dec-24</v>
          </cell>
          <cell r="M405" t="str">
            <v>30-Dec-16</v>
          </cell>
          <cell r="N405">
            <v>2</v>
          </cell>
          <cell r="O405" t="str">
            <v>0305</v>
          </cell>
          <cell r="P405" t="str">
            <v>0305</v>
          </cell>
          <cell r="Q405" t="str">
            <v>15.109</v>
          </cell>
          <cell r="R405" t="str">
            <v>V.07.01.01</v>
          </cell>
          <cell r="S405" t="str">
            <v>QHD04</v>
          </cell>
          <cell r="T405">
            <v>1</v>
          </cell>
          <cell r="U405" t="str">
            <v>Tiến sĩ</v>
          </cell>
          <cell r="V405" t="str">
            <v>001174027791</v>
          </cell>
        </row>
        <row r="406">
          <cell r="B406" t="str">
            <v>QHD03</v>
          </cell>
          <cell r="C406" t="str">
            <v>3120215002666</v>
          </cell>
          <cell r="D406" t="str">
            <v>Đỗ Văn</v>
          </cell>
          <cell r="E406" t="str">
            <v>Nhạ</v>
          </cell>
          <cell r="F406">
            <v>3</v>
          </cell>
          <cell r="G406" t="str">
            <v>Quy hoạch đất đai</v>
          </cell>
          <cell r="H406" t="str">
            <v>Trung tâm Khoa học công nghệ Tài nguyên và Môi trường</v>
          </cell>
          <cell r="I406" t="str">
            <v>PGS.TS. Giảng viên cao cấp, Trưởng BM, Giám đốc Trung tâm</v>
          </cell>
          <cell r="J406">
            <v>6.92</v>
          </cell>
          <cell r="K406">
            <v>0</v>
          </cell>
          <cell r="L406" t="str">
            <v>17-Jul-23</v>
          </cell>
          <cell r="M406" t="str">
            <v>17-Jul-18</v>
          </cell>
          <cell r="N406">
            <v>2</v>
          </cell>
          <cell r="O406" t="str">
            <v>5200</v>
          </cell>
          <cell r="P406" t="str">
            <v>0305</v>
          </cell>
          <cell r="Q406" t="str">
            <v>15.109</v>
          </cell>
          <cell r="R406" t="str">
            <v>V.07.01.01</v>
          </cell>
          <cell r="S406" t="str">
            <v>QHD03</v>
          </cell>
          <cell r="T406">
            <v>1</v>
          </cell>
          <cell r="U406" t="str">
            <v>Tiến sĩ</v>
          </cell>
          <cell r="V406" t="str">
            <v>036073026785</v>
          </cell>
        </row>
        <row r="407">
          <cell r="B407" t="str">
            <v>QHD05</v>
          </cell>
          <cell r="C407" t="str">
            <v>3120215002689</v>
          </cell>
          <cell r="D407" t="str">
            <v>Nguyễn Tuấn</v>
          </cell>
          <cell r="E407" t="str">
            <v>Anh</v>
          </cell>
          <cell r="F407">
            <v>3</v>
          </cell>
          <cell r="G407" t="str">
            <v>Quy hoạch đất đai</v>
          </cell>
          <cell r="H407" t="str">
            <v>Khoa Tài nguyên và Môi trường</v>
          </cell>
          <cell r="I407" t="str">
            <v>Thạc sĩ, Giảng viên, Phó BM</v>
          </cell>
          <cell r="J407">
            <v>4.6500000000000004</v>
          </cell>
          <cell r="K407">
            <v>0</v>
          </cell>
          <cell r="L407" t="str">
            <v>01-May-23</v>
          </cell>
          <cell r="M407" t="str">
            <v>01-Apr-06</v>
          </cell>
          <cell r="N407">
            <v>3</v>
          </cell>
          <cell r="O407" t="str">
            <v>0305</v>
          </cell>
          <cell r="P407" t="str">
            <v>0305</v>
          </cell>
          <cell r="Q407" t="str">
            <v>15.111</v>
          </cell>
          <cell r="R407" t="str">
            <v>V.07.01.03</v>
          </cell>
          <cell r="S407" t="str">
            <v>QHD05</v>
          </cell>
          <cell r="T407">
            <v>0</v>
          </cell>
          <cell r="U407" t="str">
            <v>Thạc sĩ</v>
          </cell>
          <cell r="V407" t="str">
            <v>001078008872</v>
          </cell>
        </row>
        <row r="408">
          <cell r="B408" t="str">
            <v>QHD06</v>
          </cell>
          <cell r="C408" t="str">
            <v>3120215002695</v>
          </cell>
          <cell r="D408" t="str">
            <v>Quyền Thị Lan</v>
          </cell>
          <cell r="E408" t="str">
            <v>Phương</v>
          </cell>
          <cell r="F408">
            <v>3</v>
          </cell>
          <cell r="G408" t="str">
            <v>Quy hoạch đất đai</v>
          </cell>
          <cell r="H408" t="str">
            <v>Khoa Tài nguyên và Môi trường</v>
          </cell>
          <cell r="I408" t="str">
            <v>Tiến sĩ, Giảng viên chính</v>
          </cell>
          <cell r="J408">
            <v>4.74</v>
          </cell>
          <cell r="K408">
            <v>0</v>
          </cell>
          <cell r="L408" t="str">
            <v>01-Dec-22</v>
          </cell>
          <cell r="M408" t="str">
            <v>01-Dec-20</v>
          </cell>
          <cell r="N408">
            <v>2</v>
          </cell>
          <cell r="O408" t="str">
            <v>0305</v>
          </cell>
          <cell r="P408" t="str">
            <v>0305</v>
          </cell>
          <cell r="Q408" t="str">
            <v>15.110</v>
          </cell>
          <cell r="R408" t="str">
            <v>V.07.01.02</v>
          </cell>
          <cell r="S408" t="str">
            <v>QHD06</v>
          </cell>
          <cell r="T408">
            <v>0</v>
          </cell>
          <cell r="U408" t="str">
            <v>Tiến sĩ</v>
          </cell>
          <cell r="V408" t="str">
            <v>001180031486</v>
          </cell>
        </row>
        <row r="409">
          <cell r="B409" t="str">
            <v>QHD08</v>
          </cell>
          <cell r="C409" t="str">
            <v>3120215033408</v>
          </cell>
          <cell r="D409" t="str">
            <v>Vũ Thị</v>
          </cell>
          <cell r="E409" t="str">
            <v>Thu</v>
          </cell>
          <cell r="F409">
            <v>3</v>
          </cell>
          <cell r="G409" t="str">
            <v>Quy hoạch đất đai</v>
          </cell>
          <cell r="H409" t="str">
            <v>Khoa Tài nguyên và Môi trường</v>
          </cell>
          <cell r="I409" t="str">
            <v>Thạc sĩ, Giảng viên</v>
          </cell>
          <cell r="J409">
            <v>3.66</v>
          </cell>
          <cell r="K409">
            <v>0</v>
          </cell>
          <cell r="L409" t="str">
            <v>01-Mar-23</v>
          </cell>
          <cell r="M409" t="str">
            <v>01-Mar-11</v>
          </cell>
          <cell r="N409">
            <v>2</v>
          </cell>
          <cell r="O409" t="str">
            <v>0305</v>
          </cell>
          <cell r="P409" t="str">
            <v>0305</v>
          </cell>
          <cell r="Q409" t="str">
            <v>15.111</v>
          </cell>
          <cell r="R409" t="str">
            <v>V.07.01.03</v>
          </cell>
          <cell r="S409" t="str">
            <v>QHD08</v>
          </cell>
          <cell r="T409">
            <v>0</v>
          </cell>
          <cell r="U409" t="str">
            <v>Tiến sĩ</v>
          </cell>
          <cell r="V409" t="str">
            <v>022187004543</v>
          </cell>
        </row>
        <row r="410">
          <cell r="B410" t="str">
            <v>QHD07</v>
          </cell>
          <cell r="C410" t="str">
            <v>3120215033450</v>
          </cell>
          <cell r="D410" t="str">
            <v>Nguyễn Khắc Việt</v>
          </cell>
          <cell r="E410" t="str">
            <v>Ba</v>
          </cell>
          <cell r="F410">
            <v>3</v>
          </cell>
          <cell r="G410" t="str">
            <v>Quy hoạch đất đai</v>
          </cell>
          <cell r="H410" t="str">
            <v>Khoa Tài nguyên và Môi trường</v>
          </cell>
          <cell r="I410" t="str">
            <v>Thạc sĩ, Giảng viên</v>
          </cell>
          <cell r="J410">
            <v>3.66</v>
          </cell>
          <cell r="K410">
            <v>0</v>
          </cell>
          <cell r="L410" t="str">
            <v>01-Mar-23</v>
          </cell>
          <cell r="M410" t="str">
            <v>01-Mar-11</v>
          </cell>
          <cell r="N410">
            <v>3</v>
          </cell>
          <cell r="O410" t="str">
            <v>0305</v>
          </cell>
          <cell r="P410" t="str">
            <v>0305</v>
          </cell>
          <cell r="Q410" t="str">
            <v>15.111</v>
          </cell>
          <cell r="R410" t="str">
            <v>V.07.01.03</v>
          </cell>
          <cell r="S410" t="str">
            <v>QHD07</v>
          </cell>
          <cell r="T410">
            <v>0</v>
          </cell>
          <cell r="U410" t="str">
            <v>Thạc sĩ</v>
          </cell>
          <cell r="V410" t="str">
            <v>001087007914</v>
          </cell>
        </row>
        <row r="411">
          <cell r="B411" t="str">
            <v>QHD09</v>
          </cell>
          <cell r="C411" t="str">
            <v>3120215048378</v>
          </cell>
          <cell r="D411" t="str">
            <v>Nguyễn Quang</v>
          </cell>
          <cell r="E411" t="str">
            <v>Huy</v>
          </cell>
          <cell r="F411">
            <v>3</v>
          </cell>
          <cell r="G411" t="str">
            <v>Quy hoạch đất đai</v>
          </cell>
          <cell r="H411" t="str">
            <v>Khoa Tài nguyên và Môi trường</v>
          </cell>
          <cell r="I411" t="str">
            <v>Thạc sĩ, Giảng viên</v>
          </cell>
          <cell r="J411">
            <v>3</v>
          </cell>
          <cell r="K411">
            <v>0</v>
          </cell>
          <cell r="L411" t="str">
            <v>01-Dec-23</v>
          </cell>
          <cell r="M411" t="str">
            <v>01-Dec-17</v>
          </cell>
          <cell r="N411">
            <v>3</v>
          </cell>
          <cell r="O411" t="str">
            <v>0305</v>
          </cell>
          <cell r="P411" t="str">
            <v>0305</v>
          </cell>
          <cell r="Q411" t="str">
            <v>15.111</v>
          </cell>
          <cell r="R411" t="str">
            <v>V.07.01.03</v>
          </cell>
          <cell r="S411" t="str">
            <v>QHD09</v>
          </cell>
          <cell r="T411">
            <v>0</v>
          </cell>
          <cell r="U411" t="str">
            <v>Thạc sĩ</v>
          </cell>
          <cell r="V411" t="str">
            <v>001093033456</v>
          </cell>
        </row>
        <row r="412">
          <cell r="B412" t="str">
            <v/>
          </cell>
          <cell r="C412" t="str">
            <v/>
          </cell>
          <cell r="D412" t="str">
            <v>Nguyễn Huy</v>
          </cell>
          <cell r="E412" t="str">
            <v>Thái</v>
          </cell>
          <cell r="F412">
            <v>3</v>
          </cell>
          <cell r="G412" t="str">
            <v>Quy hoạch đất đai</v>
          </cell>
          <cell r="H412" t="str">
            <v>Khoa Tài nguyên và Môi trường</v>
          </cell>
          <cell r="I412" t="str">
            <v>Thạc sĩ, Kỹ sư</v>
          </cell>
          <cell r="J412">
            <v>2.34</v>
          </cell>
          <cell r="K412">
            <v>0</v>
          </cell>
          <cell r="L412" t="str">
            <v>01-Jan-16</v>
          </cell>
          <cell r="M412" t="str">
            <v>18-Jan-16</v>
          </cell>
          <cell r="N412">
            <v>3</v>
          </cell>
          <cell r="O412" t="str">
            <v>0305</v>
          </cell>
          <cell r="P412" t="str">
            <v>0305</v>
          </cell>
          <cell r="Q412" t="str">
            <v>13.095</v>
          </cell>
          <cell r="R412" t="str">
            <v>13.095</v>
          </cell>
          <cell r="S412" t="str">
            <v/>
          </cell>
          <cell r="T412">
            <v>0</v>
          </cell>
          <cell r="U412" t="str">
            <v>Thạc sĩ</v>
          </cell>
          <cell r="V412" t="str">
            <v>173583042</v>
          </cell>
        </row>
        <row r="413">
          <cell r="B413" t="str">
            <v/>
          </cell>
          <cell r="C413" t="str">
            <v/>
          </cell>
          <cell r="D413" t="str">
            <v>Nguyễn Thị</v>
          </cell>
          <cell r="E413" t="str">
            <v>Kim</v>
          </cell>
          <cell r="F413">
            <v>3</v>
          </cell>
          <cell r="G413" t="str">
            <v>Quản lý đất đai</v>
          </cell>
          <cell r="H413" t="str">
            <v>Khoa Tài nguyên và Môi trường</v>
          </cell>
          <cell r="I413" t="str">
            <v/>
          </cell>
          <cell r="J413">
            <v>1.18</v>
          </cell>
          <cell r="K413">
            <v>0</v>
          </cell>
          <cell r="L413" t="str">
            <v>01-Feb-02</v>
          </cell>
          <cell r="M413" t="str">
            <v>01-Feb-02</v>
          </cell>
          <cell r="N413">
            <v>8</v>
          </cell>
          <cell r="O413" t="str">
            <v>0306</v>
          </cell>
          <cell r="P413" t="str">
            <v>0306</v>
          </cell>
          <cell r="Q413" t="str">
            <v>01.009</v>
          </cell>
          <cell r="R413" t="str">
            <v>01.009</v>
          </cell>
          <cell r="S413" t="str">
            <v/>
          </cell>
          <cell r="T413">
            <v>0</v>
          </cell>
          <cell r="U413" t="str">
            <v>KhôngBCấp</v>
          </cell>
          <cell r="V413" t="str">
            <v/>
          </cell>
        </row>
        <row r="414">
          <cell r="B414" t="str">
            <v/>
          </cell>
          <cell r="C414" t="str">
            <v/>
          </cell>
          <cell r="D414" t="str">
            <v>Nguyễn Thị</v>
          </cell>
          <cell r="E414" t="str">
            <v>Liệu</v>
          </cell>
          <cell r="F414">
            <v>3</v>
          </cell>
          <cell r="G414" t="str">
            <v>Quản lý đất đai</v>
          </cell>
          <cell r="H414" t="str">
            <v>Khoa Tài nguyên và Môi trường</v>
          </cell>
          <cell r="I414" t="str">
            <v/>
          </cell>
          <cell r="J414">
            <v>2.34</v>
          </cell>
          <cell r="K414">
            <v>0</v>
          </cell>
          <cell r="L414" t="str">
            <v>01-Aug-02</v>
          </cell>
          <cell r="M414" t="str">
            <v>01-Aug-02</v>
          </cell>
          <cell r="N414">
            <v>4</v>
          </cell>
          <cell r="O414" t="str">
            <v>0306</v>
          </cell>
          <cell r="P414" t="str">
            <v>0306</v>
          </cell>
          <cell r="Q414" t="str">
            <v>13.092</v>
          </cell>
          <cell r="R414" t="str">
            <v>13.092</v>
          </cell>
          <cell r="S414" t="str">
            <v/>
          </cell>
          <cell r="T414">
            <v>0</v>
          </cell>
          <cell r="U414" t="str">
            <v>Đại học</v>
          </cell>
          <cell r="V414" t="str">
            <v>012011878</v>
          </cell>
        </row>
        <row r="415">
          <cell r="B415" t="str">
            <v/>
          </cell>
          <cell r="C415" t="str">
            <v/>
          </cell>
          <cell r="D415" t="str">
            <v>Tạ Vũ</v>
          </cell>
          <cell r="E415" t="str">
            <v>Sơn</v>
          </cell>
          <cell r="F415">
            <v>3</v>
          </cell>
          <cell r="G415" t="str">
            <v>Quản lý đất đai</v>
          </cell>
          <cell r="H415" t="str">
            <v>Khoa Tài nguyên và Môi trường</v>
          </cell>
          <cell r="I415" t="str">
            <v/>
          </cell>
          <cell r="J415">
            <v>2.34</v>
          </cell>
          <cell r="K415">
            <v>0</v>
          </cell>
          <cell r="L415" t="str">
            <v>01-Aug-02</v>
          </cell>
          <cell r="M415" t="str">
            <v>01-Aug-02</v>
          </cell>
          <cell r="N415">
            <v>4</v>
          </cell>
          <cell r="O415" t="str">
            <v>0306</v>
          </cell>
          <cell r="P415" t="str">
            <v>0306</v>
          </cell>
          <cell r="Q415" t="str">
            <v>13.092</v>
          </cell>
          <cell r="R415" t="str">
            <v>13.092</v>
          </cell>
          <cell r="S415" t="str">
            <v/>
          </cell>
          <cell r="T415">
            <v>0</v>
          </cell>
          <cell r="U415" t="str">
            <v>Đại học</v>
          </cell>
          <cell r="V415" t="str">
            <v/>
          </cell>
        </row>
        <row r="416">
          <cell r="B416" t="str">
            <v/>
          </cell>
          <cell r="C416" t="str">
            <v/>
          </cell>
          <cell r="D416" t="str">
            <v>Nguyễn Duy</v>
          </cell>
          <cell r="E416" t="str">
            <v>Hức</v>
          </cell>
          <cell r="F416">
            <v>3</v>
          </cell>
          <cell r="G416" t="str">
            <v>Quản lý đất đai</v>
          </cell>
          <cell r="H416" t="str">
            <v>Khoa Tài nguyên và Môi trường</v>
          </cell>
          <cell r="I416" t="str">
            <v/>
          </cell>
          <cell r="J416">
            <v>5.03</v>
          </cell>
          <cell r="K416">
            <v>0</v>
          </cell>
          <cell r="L416" t="str">
            <v>01-Dec-00</v>
          </cell>
          <cell r="M416" t="str">
            <v>01-Jan-08</v>
          </cell>
          <cell r="N416">
            <v>4</v>
          </cell>
          <cell r="O416" t="str">
            <v>0306</v>
          </cell>
          <cell r="P416" t="str">
            <v>0306</v>
          </cell>
          <cell r="Q416" t="str">
            <v>15.110</v>
          </cell>
          <cell r="R416" t="str">
            <v>15.110</v>
          </cell>
          <cell r="S416" t="str">
            <v/>
          </cell>
          <cell r="T416">
            <v>0</v>
          </cell>
          <cell r="U416" t="str">
            <v/>
          </cell>
          <cell r="V416" t="str">
            <v/>
          </cell>
        </row>
        <row r="417">
          <cell r="B417" t="str">
            <v/>
          </cell>
          <cell r="C417" t="str">
            <v/>
          </cell>
          <cell r="D417" t="str">
            <v>Nguyễn Văn</v>
          </cell>
          <cell r="E417" t="str">
            <v>Thân</v>
          </cell>
          <cell r="F417">
            <v>3</v>
          </cell>
          <cell r="G417" t="str">
            <v>Quản lý đất đai</v>
          </cell>
          <cell r="H417" t="str">
            <v>Khoa Tài nguyên và Môi trường</v>
          </cell>
          <cell r="I417" t="str">
            <v/>
          </cell>
          <cell r="J417">
            <v>5.6</v>
          </cell>
          <cell r="K417">
            <v>0</v>
          </cell>
          <cell r="L417" t="str">
            <v>01-Dec-00</v>
          </cell>
          <cell r="M417" t="str">
            <v>01-Jan-08</v>
          </cell>
          <cell r="N417">
            <v>4</v>
          </cell>
          <cell r="O417" t="str">
            <v>0306</v>
          </cell>
          <cell r="P417" t="str">
            <v>0306</v>
          </cell>
          <cell r="Q417" t="str">
            <v>15.110</v>
          </cell>
          <cell r="R417" t="str">
            <v>15.110</v>
          </cell>
          <cell r="S417" t="str">
            <v/>
          </cell>
          <cell r="T417">
            <v>0</v>
          </cell>
          <cell r="U417" t="str">
            <v/>
          </cell>
          <cell r="V417" t="str">
            <v/>
          </cell>
        </row>
        <row r="418">
          <cell r="B418" t="str">
            <v>QDD03</v>
          </cell>
          <cell r="C418" t="str">
            <v>3120215002716</v>
          </cell>
          <cell r="D418" t="str">
            <v>Nguyễn Thanh</v>
          </cell>
          <cell r="E418" t="str">
            <v>Trà</v>
          </cell>
          <cell r="F418">
            <v>3</v>
          </cell>
          <cell r="G418" t="str">
            <v>Quản lý đất đai</v>
          </cell>
          <cell r="H418" t="str">
            <v>Khoa Tài nguyên và Môi trường</v>
          </cell>
          <cell r="I418" t="str">
            <v>PGS.TS. Giảng viên cao cấp</v>
          </cell>
          <cell r="J418">
            <v>6.92</v>
          </cell>
          <cell r="K418">
            <v>0</v>
          </cell>
          <cell r="L418" t="str">
            <v>01-Apr-16</v>
          </cell>
          <cell r="M418" t="str">
            <v>30-Dec-16</v>
          </cell>
          <cell r="N418">
            <v>2</v>
          </cell>
          <cell r="O418" t="str">
            <v>0306</v>
          </cell>
          <cell r="P418" t="str">
            <v>0306</v>
          </cell>
          <cell r="Q418" t="str">
            <v>15.109</v>
          </cell>
          <cell r="R418" t="str">
            <v>V.07.01.01</v>
          </cell>
          <cell r="S418" t="str">
            <v>TG464</v>
          </cell>
          <cell r="T418">
            <v>1</v>
          </cell>
          <cell r="U418" t="str">
            <v>Tiến sĩ</v>
          </cell>
          <cell r="V418" t="str">
            <v>010812150</v>
          </cell>
        </row>
        <row r="419">
          <cell r="B419" t="str">
            <v>QDD12</v>
          </cell>
          <cell r="C419" t="str">
            <v>3120215042602</v>
          </cell>
          <cell r="D419" t="str">
            <v>Hồ Thị Lam</v>
          </cell>
          <cell r="E419" t="str">
            <v>Trà</v>
          </cell>
          <cell r="F419">
            <v>3</v>
          </cell>
          <cell r="G419" t="str">
            <v>Quản lý đất đai</v>
          </cell>
          <cell r="H419" t="str">
            <v>Khoa Tài nguyên và Môi trường</v>
          </cell>
          <cell r="I419" t="str">
            <v>PGS.TS. Giảng viên cao cấp</v>
          </cell>
          <cell r="J419">
            <v>6.92</v>
          </cell>
          <cell r="K419">
            <v>0</v>
          </cell>
          <cell r="L419" t="str">
            <v>01-Jul-20</v>
          </cell>
          <cell r="M419" t="str">
            <v>30-Dec-16</v>
          </cell>
          <cell r="N419">
            <v>2</v>
          </cell>
          <cell r="O419" t="str">
            <v>0330</v>
          </cell>
          <cell r="P419" t="str">
            <v>0306</v>
          </cell>
          <cell r="Q419" t="str">
            <v>15.109</v>
          </cell>
          <cell r="R419" t="str">
            <v>V.07.01.01</v>
          </cell>
          <cell r="S419" t="str">
            <v>TG592</v>
          </cell>
          <cell r="T419">
            <v>1</v>
          </cell>
          <cell r="U419" t="str">
            <v>Tiến sĩ</v>
          </cell>
          <cell r="V419" t="str">
            <v>011027921</v>
          </cell>
        </row>
        <row r="420">
          <cell r="B420" t="str">
            <v>QDD05</v>
          </cell>
          <cell r="C420" t="str">
            <v>3120215002739</v>
          </cell>
          <cell r="D420" t="str">
            <v>Đỗ Thị Đức</v>
          </cell>
          <cell r="E420" t="str">
            <v>Hạnh</v>
          </cell>
          <cell r="F420">
            <v>3</v>
          </cell>
          <cell r="G420" t="str">
            <v>Quản lý đất đai</v>
          </cell>
          <cell r="H420" t="str">
            <v>Khoa Tài nguyên và Môi trường</v>
          </cell>
          <cell r="I420" t="str">
            <v>Tiến sĩ, Giảng viên cao cấp, Phó BM</v>
          </cell>
          <cell r="J420">
            <v>6.56</v>
          </cell>
          <cell r="K420">
            <v>0</v>
          </cell>
          <cell r="L420" t="str">
            <v>01-Feb-23</v>
          </cell>
          <cell r="M420" t="str">
            <v>01-Feb-20</v>
          </cell>
          <cell r="N420">
            <v>2</v>
          </cell>
          <cell r="O420" t="str">
            <v>0306</v>
          </cell>
          <cell r="P420" t="str">
            <v>0306</v>
          </cell>
          <cell r="Q420" t="str">
            <v>15.109</v>
          </cell>
          <cell r="R420" t="str">
            <v>V.07.01.01</v>
          </cell>
          <cell r="S420" t="str">
            <v>QDD05</v>
          </cell>
          <cell r="T420">
            <v>0</v>
          </cell>
          <cell r="U420" t="str">
            <v>Tiến sĩ</v>
          </cell>
          <cell r="V420" t="str">
            <v>035173001706</v>
          </cell>
        </row>
        <row r="421">
          <cell r="B421" t="str">
            <v>QDD04</v>
          </cell>
          <cell r="C421" t="str">
            <v>3120215002700</v>
          </cell>
          <cell r="D421" t="str">
            <v>Hoàng Văn</v>
          </cell>
          <cell r="E421" t="str">
            <v>Đức</v>
          </cell>
          <cell r="F421">
            <v>3</v>
          </cell>
          <cell r="G421" t="str">
            <v>Quản lý đất đai</v>
          </cell>
          <cell r="H421" t="str">
            <v>Khoa Tài nguyên và Môi trường</v>
          </cell>
          <cell r="I421" t="str">
            <v/>
          </cell>
          <cell r="J421">
            <v>6.1</v>
          </cell>
          <cell r="K421">
            <v>0</v>
          </cell>
          <cell r="L421" t="str">
            <v>01-Jun-11</v>
          </cell>
          <cell r="M421" t="str">
            <v>01-Jul-85</v>
          </cell>
          <cell r="N421">
            <v>3</v>
          </cell>
          <cell r="O421" t="str">
            <v>0306</v>
          </cell>
          <cell r="P421" t="str">
            <v>0306</v>
          </cell>
          <cell r="Q421" t="str">
            <v>15.110</v>
          </cell>
          <cell r="R421" t="str">
            <v>15.110</v>
          </cell>
          <cell r="S421" t="str">
            <v>TG085</v>
          </cell>
          <cell r="T421">
            <v>0</v>
          </cell>
          <cell r="U421" t="str">
            <v>Thạc sĩ</v>
          </cell>
          <cell r="V421" t="str">
            <v>010804322</v>
          </cell>
        </row>
        <row r="422">
          <cell r="B422" t="str">
            <v>QDD10</v>
          </cell>
          <cell r="C422" t="str">
            <v>3120215003176</v>
          </cell>
          <cell r="D422" t="str">
            <v>Phạm Phương</v>
          </cell>
          <cell r="E422" t="str">
            <v>Nam</v>
          </cell>
          <cell r="F422">
            <v>3</v>
          </cell>
          <cell r="G422" t="str">
            <v>Quản lý đất đai</v>
          </cell>
          <cell r="H422" t="str">
            <v>Khoa Tài nguyên và Môi trường</v>
          </cell>
          <cell r="I422" t="str">
            <v>Tiến sĩ, Giảng viên cao cấp</v>
          </cell>
          <cell r="J422">
            <v>6.2</v>
          </cell>
          <cell r="K422">
            <v>0</v>
          </cell>
          <cell r="L422" t="str">
            <v>19-Jul-23</v>
          </cell>
          <cell r="M422" t="str">
            <v>19-Jul-23</v>
          </cell>
          <cell r="N422">
            <v>2</v>
          </cell>
          <cell r="O422" t="str">
            <v>0306</v>
          </cell>
          <cell r="P422" t="str">
            <v>0306</v>
          </cell>
          <cell r="Q422" t="str">
            <v>15.109</v>
          </cell>
          <cell r="R422" t="str">
            <v>V.07.01.01</v>
          </cell>
          <cell r="S422" t="str">
            <v>QDD10</v>
          </cell>
          <cell r="T422">
            <v>0</v>
          </cell>
          <cell r="U422" t="str">
            <v>Tiến sĩ</v>
          </cell>
          <cell r="V422" t="str">
            <v>027066003906</v>
          </cell>
        </row>
        <row r="423">
          <cell r="B423" t="str">
            <v>QDD07</v>
          </cell>
          <cell r="C423" t="str">
            <v>3120215002745</v>
          </cell>
          <cell r="D423" t="str">
            <v>Bùi Lê</v>
          </cell>
          <cell r="E423" t="str">
            <v>Vinh</v>
          </cell>
          <cell r="F423">
            <v>3</v>
          </cell>
          <cell r="G423" t="str">
            <v>Quản lý đất đai</v>
          </cell>
          <cell r="H423" t="str">
            <v>Khoa Tài nguyên và Môi trường</v>
          </cell>
          <cell r="I423" t="str">
            <v>Tiến sĩ, Giảng viên</v>
          </cell>
          <cell r="J423">
            <v>4.32</v>
          </cell>
          <cell r="K423">
            <v>0</v>
          </cell>
          <cell r="L423" t="str">
            <v>01-Nov-23</v>
          </cell>
          <cell r="M423" t="str">
            <v>01-Nov-04</v>
          </cell>
          <cell r="N423">
            <v>2</v>
          </cell>
          <cell r="O423" t="str">
            <v>0306</v>
          </cell>
          <cell r="P423" t="str">
            <v>0306</v>
          </cell>
          <cell r="Q423" t="str">
            <v>15.111</v>
          </cell>
          <cell r="R423" t="str">
            <v>V.07.01.03</v>
          </cell>
          <cell r="S423" t="str">
            <v>QDD07</v>
          </cell>
          <cell r="T423">
            <v>0</v>
          </cell>
          <cell r="U423" t="str">
            <v>Tiến sĩ</v>
          </cell>
          <cell r="V423" t="str">
            <v>001080035606</v>
          </cell>
        </row>
        <row r="424">
          <cell r="B424" t="str">
            <v>QDD01</v>
          </cell>
          <cell r="C424" t="str">
            <v>3120215002768</v>
          </cell>
          <cell r="D424" t="str">
            <v>Nguyễn Thị Thu</v>
          </cell>
          <cell r="E424" t="str">
            <v>Hương</v>
          </cell>
          <cell r="F424">
            <v>3</v>
          </cell>
          <cell r="G424" t="str">
            <v>Quản lý đất đai</v>
          </cell>
          <cell r="H424" t="str">
            <v>Khoa Tài nguyên và Môi trường</v>
          </cell>
          <cell r="I424" t="str">
            <v>Thạc sĩ, Giảng viên chính</v>
          </cell>
          <cell r="J424">
            <v>4.74</v>
          </cell>
          <cell r="K424">
            <v>0</v>
          </cell>
          <cell r="L424" t="str">
            <v>01-Dec-23</v>
          </cell>
          <cell r="M424" t="str">
            <v>01-Dec-20</v>
          </cell>
          <cell r="N424">
            <v>3</v>
          </cell>
          <cell r="O424" t="str">
            <v>0306</v>
          </cell>
          <cell r="P424" t="str">
            <v>0306</v>
          </cell>
          <cell r="Q424" t="str">
            <v>15.110</v>
          </cell>
          <cell r="R424" t="str">
            <v>V.07.01.02</v>
          </cell>
          <cell r="S424" t="str">
            <v>QDD01</v>
          </cell>
          <cell r="T424">
            <v>0</v>
          </cell>
          <cell r="U424" t="str">
            <v>Thạc sĩ</v>
          </cell>
          <cell r="V424" t="str">
            <v>027181000855</v>
          </cell>
        </row>
        <row r="425">
          <cell r="B425" t="str">
            <v>QDD02</v>
          </cell>
          <cell r="C425" t="str">
            <v>3120215015096</v>
          </cell>
          <cell r="D425" t="str">
            <v>Bùi Nguyên</v>
          </cell>
          <cell r="E425" t="str">
            <v>Hạnh</v>
          </cell>
          <cell r="F425">
            <v>3</v>
          </cell>
          <cell r="G425" t="str">
            <v>Quản lý đất đai</v>
          </cell>
          <cell r="H425" t="str">
            <v>Khoa Tài nguyên và Môi trường</v>
          </cell>
          <cell r="I425" t="str">
            <v>Thạc sĩ, Giảng viên chính</v>
          </cell>
          <cell r="J425">
            <v>4.4000000000000004</v>
          </cell>
          <cell r="K425">
            <v>0</v>
          </cell>
          <cell r="L425" t="str">
            <v>15-Jun-23</v>
          </cell>
          <cell r="M425" t="str">
            <v>01-Jan-11</v>
          </cell>
          <cell r="N425">
            <v>3</v>
          </cell>
          <cell r="O425" t="str">
            <v>0306</v>
          </cell>
          <cell r="P425" t="str">
            <v>0306</v>
          </cell>
          <cell r="Q425" t="str">
            <v>15.110</v>
          </cell>
          <cell r="R425" t="str">
            <v>V.07.01.02</v>
          </cell>
          <cell r="S425" t="str">
            <v>QDD02</v>
          </cell>
          <cell r="T425">
            <v>0</v>
          </cell>
          <cell r="U425" t="str">
            <v>Thạc sĩ</v>
          </cell>
          <cell r="V425" t="str">
            <v>040086016615</v>
          </cell>
        </row>
        <row r="426">
          <cell r="B426" t="str">
            <v>QDD08</v>
          </cell>
          <cell r="C426" t="str">
            <v>3120215033420</v>
          </cell>
          <cell r="D426" t="str">
            <v>Ngô Thị</v>
          </cell>
          <cell r="E426" t="str">
            <v>Hà</v>
          </cell>
          <cell r="F426">
            <v>3</v>
          </cell>
          <cell r="G426" t="str">
            <v>Quản lý đất đai</v>
          </cell>
          <cell r="H426" t="str">
            <v>Khoa Tài nguyên và Môi trường</v>
          </cell>
          <cell r="I426" t="str">
            <v>Thạc sĩ, Giảng viên chính</v>
          </cell>
          <cell r="J426">
            <v>4.4000000000000004</v>
          </cell>
          <cell r="K426">
            <v>0</v>
          </cell>
          <cell r="L426" t="str">
            <v>15-Jun-23</v>
          </cell>
          <cell r="M426" t="str">
            <v>01-Mar-11</v>
          </cell>
          <cell r="N426">
            <v>3</v>
          </cell>
          <cell r="O426" t="str">
            <v>0306</v>
          </cell>
          <cell r="P426" t="str">
            <v>0306</v>
          </cell>
          <cell r="Q426" t="str">
            <v>15.110</v>
          </cell>
          <cell r="R426" t="str">
            <v>V.07.01.02</v>
          </cell>
          <cell r="S426" t="str">
            <v>QDD08</v>
          </cell>
          <cell r="T426">
            <v>0</v>
          </cell>
          <cell r="U426" t="str">
            <v>Thạc sĩ</v>
          </cell>
          <cell r="V426" t="str">
            <v>022187000268</v>
          </cell>
        </row>
        <row r="427">
          <cell r="B427" t="str">
            <v>QDD09</v>
          </cell>
          <cell r="C427" t="str">
            <v>3120215042937</v>
          </cell>
          <cell r="D427" t="str">
            <v>Phan Thị Thanh</v>
          </cell>
          <cell r="E427" t="str">
            <v>Huyền</v>
          </cell>
          <cell r="F427">
            <v>3</v>
          </cell>
          <cell r="G427" t="str">
            <v>Quản lý đất đai</v>
          </cell>
          <cell r="H427" t="str">
            <v>Khoa Tài nguyên và Môi trường</v>
          </cell>
          <cell r="I427" t="str">
            <v>Phó Giáo sư, Tiến sĩ, Giảng viên cao cấp</v>
          </cell>
          <cell r="J427">
            <v>6.92</v>
          </cell>
          <cell r="K427">
            <v>0</v>
          </cell>
          <cell r="L427" t="str">
            <v>17-Jul-23</v>
          </cell>
          <cell r="M427" t="str">
            <v>17-Jul-18</v>
          </cell>
          <cell r="N427">
            <v>2</v>
          </cell>
          <cell r="O427" t="str">
            <v>0306</v>
          </cell>
          <cell r="P427" t="str">
            <v>0306</v>
          </cell>
          <cell r="Q427" t="str">
            <v>15.109</v>
          </cell>
          <cell r="R427" t="str">
            <v>V.07.01.01</v>
          </cell>
          <cell r="S427" t="str">
            <v>QDD09</v>
          </cell>
          <cell r="T427">
            <v>1</v>
          </cell>
          <cell r="U427" t="str">
            <v>Tiến sĩ</v>
          </cell>
          <cell r="V427" t="str">
            <v>019177002809</v>
          </cell>
        </row>
        <row r="428">
          <cell r="B428" t="str">
            <v>QDD11</v>
          </cell>
          <cell r="C428" t="str">
            <v>3120215041849</v>
          </cell>
          <cell r="D428" t="str">
            <v>Vũ Thanh</v>
          </cell>
          <cell r="E428" t="str">
            <v>Biển</v>
          </cell>
          <cell r="F428">
            <v>3</v>
          </cell>
          <cell r="G428" t="str">
            <v>Quản lý đất đai</v>
          </cell>
          <cell r="H428" t="str">
            <v>Khoa Tài nguyên và Môi trường</v>
          </cell>
          <cell r="I428" t="str">
            <v>Thạc sĩ, Giảng viên</v>
          </cell>
          <cell r="J428">
            <v>3.33</v>
          </cell>
          <cell r="K428">
            <v>0</v>
          </cell>
          <cell r="L428" t="str">
            <v>01-Jan-23</v>
          </cell>
          <cell r="M428" t="str">
            <v>01-Jan-14</v>
          </cell>
          <cell r="N428">
            <v>3</v>
          </cell>
          <cell r="O428" t="str">
            <v>0306</v>
          </cell>
          <cell r="P428" t="str">
            <v>0306</v>
          </cell>
          <cell r="Q428" t="str">
            <v>15.111</v>
          </cell>
          <cell r="R428" t="str">
            <v>V.07.01.03</v>
          </cell>
          <cell r="S428" t="str">
            <v>QDD11</v>
          </cell>
          <cell r="T428">
            <v>0</v>
          </cell>
          <cell r="U428" t="str">
            <v>Thạc sĩ</v>
          </cell>
          <cell r="V428" t="str">
            <v>030090013153</v>
          </cell>
        </row>
        <row r="429">
          <cell r="B429" t="str">
            <v>QDD06</v>
          </cell>
          <cell r="C429" t="str">
            <v>3120215008220</v>
          </cell>
          <cell r="D429" t="str">
            <v>Nguyễn Văn</v>
          </cell>
          <cell r="E429" t="str">
            <v>Quân</v>
          </cell>
          <cell r="F429">
            <v>3</v>
          </cell>
          <cell r="G429" t="str">
            <v>Quản lý đất đai</v>
          </cell>
          <cell r="H429" t="str">
            <v>Khoa Tài nguyên và Môi trường</v>
          </cell>
          <cell r="I429" t="str">
            <v>Tiến sĩ, Giảng viên chính, Trưởng BM</v>
          </cell>
          <cell r="J429">
            <v>5.76</v>
          </cell>
          <cell r="K429">
            <v>0</v>
          </cell>
          <cell r="L429" t="str">
            <v>01-Mar-23</v>
          </cell>
          <cell r="M429" t="str">
            <v>01-Mar-11</v>
          </cell>
          <cell r="N429">
            <v>2</v>
          </cell>
          <cell r="O429" t="str">
            <v>0306</v>
          </cell>
          <cell r="P429" t="str">
            <v>0306</v>
          </cell>
          <cell r="Q429" t="str">
            <v>15.110</v>
          </cell>
          <cell r="R429" t="str">
            <v>V.07.01.02</v>
          </cell>
          <cell r="S429" t="str">
            <v>QDD06</v>
          </cell>
          <cell r="T429">
            <v>0</v>
          </cell>
          <cell r="U429" t="str">
            <v>Tiến sĩ</v>
          </cell>
          <cell r="V429" t="str">
            <v>030072009509</v>
          </cell>
        </row>
        <row r="430">
          <cell r="B430" t="str">
            <v/>
          </cell>
          <cell r="C430" t="str">
            <v>3120205873598</v>
          </cell>
          <cell r="D430" t="str">
            <v>Đỗ Thị Thu</v>
          </cell>
          <cell r="E430" t="str">
            <v>Hà</v>
          </cell>
          <cell r="F430">
            <v>3</v>
          </cell>
          <cell r="G430" t="str">
            <v>Quản lý đất đai</v>
          </cell>
          <cell r="H430" t="str">
            <v>Khoa Tài nguyên và Môi trường</v>
          </cell>
          <cell r="I430" t="str">
            <v>Nghiên cứu viên</v>
          </cell>
          <cell r="J430">
            <v>2.34</v>
          </cell>
          <cell r="K430">
            <v>0</v>
          </cell>
          <cell r="L430" t="str">
            <v>01-Jan-20</v>
          </cell>
          <cell r="M430" t="str">
            <v>01-Jan-20</v>
          </cell>
          <cell r="N430">
            <v>4</v>
          </cell>
          <cell r="O430" t="str">
            <v>0306</v>
          </cell>
          <cell r="P430" t="str">
            <v>0306</v>
          </cell>
          <cell r="Q430" t="str">
            <v>13.092</v>
          </cell>
          <cell r="R430" t="str">
            <v>V.05.02.07</v>
          </cell>
          <cell r="S430" t="str">
            <v/>
          </cell>
          <cell r="T430">
            <v>0</v>
          </cell>
          <cell r="U430" t="str">
            <v>Đại học</v>
          </cell>
          <cell r="V430" t="str">
            <v>061066520</v>
          </cell>
        </row>
        <row r="431">
          <cell r="B431" t="str">
            <v/>
          </cell>
          <cell r="C431" t="str">
            <v>001092010182</v>
          </cell>
          <cell r="D431" t="str">
            <v>Nguyễn Tuấn</v>
          </cell>
          <cell r="E431" t="str">
            <v>Cường</v>
          </cell>
          <cell r="F431">
            <v>3</v>
          </cell>
          <cell r="G431" t="str">
            <v>Quản lý đất đai</v>
          </cell>
          <cell r="H431" t="str">
            <v>Khoa Tài nguyên và Môi trường</v>
          </cell>
          <cell r="I431" t="str">
            <v>Thạc sĩ, Nghiên cứu viên</v>
          </cell>
          <cell r="J431">
            <v>2.67</v>
          </cell>
          <cell r="K431">
            <v>0</v>
          </cell>
          <cell r="L431" t="str">
            <v>01-Jan-20</v>
          </cell>
          <cell r="M431" t="str">
            <v>01-Jan-20</v>
          </cell>
          <cell r="N431">
            <v>3</v>
          </cell>
          <cell r="O431" t="str">
            <v>0306</v>
          </cell>
          <cell r="P431" t="str">
            <v>0306</v>
          </cell>
          <cell r="Q431" t="str">
            <v>13.092</v>
          </cell>
          <cell r="R431" t="str">
            <v>V.05.02.07</v>
          </cell>
          <cell r="S431" t="str">
            <v/>
          </cell>
          <cell r="T431">
            <v>0</v>
          </cell>
          <cell r="U431" t="str">
            <v>Thạc sĩ</v>
          </cell>
          <cell r="V431" t="str">
            <v>001092010182</v>
          </cell>
        </row>
        <row r="432">
          <cell r="B432" t="str">
            <v/>
          </cell>
          <cell r="C432" t="str">
            <v/>
          </cell>
          <cell r="D432" t="str">
            <v>Triệu Hồng</v>
          </cell>
          <cell r="E432" t="str">
            <v>Lụa</v>
          </cell>
          <cell r="F432">
            <v>3</v>
          </cell>
          <cell r="G432" t="str">
            <v>Quản lý đất đai</v>
          </cell>
          <cell r="H432" t="str">
            <v>Khoa Tài nguyên và Môi trường</v>
          </cell>
          <cell r="I432" t="str">
            <v>Thạc sĩ, Nghiên cứu viên</v>
          </cell>
          <cell r="J432">
            <v>2.67</v>
          </cell>
          <cell r="K432">
            <v>0</v>
          </cell>
          <cell r="L432" t="str">
            <v>01-Jan-21</v>
          </cell>
          <cell r="M432" t="str">
            <v>01-Jan-21</v>
          </cell>
          <cell r="N432">
            <v>3</v>
          </cell>
          <cell r="O432" t="str">
            <v>0306</v>
          </cell>
          <cell r="P432" t="str">
            <v>0306</v>
          </cell>
          <cell r="Q432" t="str">
            <v>13.092</v>
          </cell>
          <cell r="R432" t="str">
            <v>V.05.02.07</v>
          </cell>
          <cell r="S432" t="str">
            <v/>
          </cell>
          <cell r="T432">
            <v>0</v>
          </cell>
          <cell r="U432" t="str">
            <v>Thạc sĩ</v>
          </cell>
          <cell r="V432" t="str">
            <v>101186999</v>
          </cell>
        </row>
        <row r="433">
          <cell r="B433" t="str">
            <v/>
          </cell>
          <cell r="C433" t="str">
            <v/>
          </cell>
          <cell r="D433" t="str">
            <v>Phạm Thị Hương</v>
          </cell>
          <cell r="E433" t="str">
            <v>Lan</v>
          </cell>
          <cell r="F433">
            <v>3</v>
          </cell>
          <cell r="G433" t="str">
            <v>Hệ thống thông tin tài nguyên môi trường</v>
          </cell>
          <cell r="H433" t="str">
            <v>Khoa Tài nguyên và Môi trường</v>
          </cell>
          <cell r="I433" t="str">
            <v/>
          </cell>
          <cell r="J433">
            <v>2.16</v>
          </cell>
          <cell r="K433">
            <v>0</v>
          </cell>
          <cell r="L433" t="str">
            <v>23-Feb-99</v>
          </cell>
          <cell r="M433" t="str">
            <v>01-Jan-08</v>
          </cell>
          <cell r="N433">
            <v>3</v>
          </cell>
          <cell r="O433" t="str">
            <v>0307</v>
          </cell>
          <cell r="P433" t="str">
            <v>0307</v>
          </cell>
          <cell r="Q433" t="str">
            <v>15.111</v>
          </cell>
          <cell r="R433" t="str">
            <v>15.111</v>
          </cell>
          <cell r="S433" t="str">
            <v/>
          </cell>
          <cell r="T433">
            <v>0</v>
          </cell>
          <cell r="U433" t="str">
            <v>Thạc sĩ</v>
          </cell>
          <cell r="V433" t="str">
            <v>161837919</v>
          </cell>
        </row>
        <row r="434">
          <cell r="B434" t="str">
            <v/>
          </cell>
          <cell r="C434" t="str">
            <v/>
          </cell>
          <cell r="D434" t="str">
            <v>Nguyễn Văn</v>
          </cell>
          <cell r="E434" t="str">
            <v>Tuyển</v>
          </cell>
          <cell r="F434">
            <v>3</v>
          </cell>
          <cell r="G434" t="str">
            <v>Hệ thống thông tin tài nguyên môi trường</v>
          </cell>
          <cell r="H434" t="str">
            <v>Khoa Tài nguyên và Môi trường</v>
          </cell>
          <cell r="I434" t="str">
            <v/>
          </cell>
          <cell r="J434">
            <v>6.1</v>
          </cell>
          <cell r="K434">
            <v>0</v>
          </cell>
          <cell r="L434" t="str">
            <v>01-Mar-03</v>
          </cell>
          <cell r="M434" t="str">
            <v>01-May-76</v>
          </cell>
          <cell r="N434">
            <v>3</v>
          </cell>
          <cell r="O434" t="str">
            <v>0307</v>
          </cell>
          <cell r="P434" t="str">
            <v>0307</v>
          </cell>
          <cell r="Q434" t="str">
            <v>15.110</v>
          </cell>
          <cell r="R434" t="str">
            <v>15.110</v>
          </cell>
          <cell r="S434" t="str">
            <v/>
          </cell>
          <cell r="T434">
            <v>0</v>
          </cell>
          <cell r="U434" t="str">
            <v>Thạc sĩ</v>
          </cell>
          <cell r="V434" t="str">
            <v>010528251</v>
          </cell>
        </row>
        <row r="435">
          <cell r="B435" t="str">
            <v/>
          </cell>
          <cell r="C435" t="str">
            <v/>
          </cell>
          <cell r="D435" t="str">
            <v>Trần Thị Băng</v>
          </cell>
          <cell r="E435" t="str">
            <v>Tâm</v>
          </cell>
          <cell r="F435">
            <v>3</v>
          </cell>
          <cell r="G435" t="str">
            <v>Hệ thống thông tin tài nguyên môi trường</v>
          </cell>
          <cell r="H435" t="str">
            <v>Khoa Tài nguyên và Môi trường</v>
          </cell>
          <cell r="I435" t="str">
            <v>Giảng viên chính</v>
          </cell>
          <cell r="J435">
            <v>5.42</v>
          </cell>
          <cell r="K435">
            <v>0</v>
          </cell>
          <cell r="L435" t="str">
            <v>01-Jan-09</v>
          </cell>
          <cell r="M435" t="str">
            <v>01-Dec-79</v>
          </cell>
          <cell r="N435">
            <v>3</v>
          </cell>
          <cell r="O435" t="str">
            <v>0307</v>
          </cell>
          <cell r="P435" t="str">
            <v>0307</v>
          </cell>
          <cell r="Q435" t="str">
            <v>15.110</v>
          </cell>
          <cell r="R435" t="str">
            <v>15.110</v>
          </cell>
          <cell r="S435" t="str">
            <v/>
          </cell>
          <cell r="T435">
            <v>0</v>
          </cell>
          <cell r="U435" t="str">
            <v>Thạc sĩ</v>
          </cell>
          <cell r="V435" t="str">
            <v>010812159</v>
          </cell>
        </row>
        <row r="436">
          <cell r="B436" t="str">
            <v>TTD01</v>
          </cell>
          <cell r="C436" t="str">
            <v>3120215002797</v>
          </cell>
          <cell r="D436" t="str">
            <v>Trần Quốc</v>
          </cell>
          <cell r="E436" t="str">
            <v>Vinh</v>
          </cell>
          <cell r="F436">
            <v>3</v>
          </cell>
          <cell r="G436" t="str">
            <v>Hệ thống thông tin tài nguyên môi trường</v>
          </cell>
          <cell r="H436" t="str">
            <v>Khoa Tài nguyên và Môi trường</v>
          </cell>
          <cell r="I436" t="str">
            <v>PGS.TS. Giảng viên cao cấp, Phó Trưởng Khoa, Trưởng BM</v>
          </cell>
          <cell r="J436">
            <v>6.92</v>
          </cell>
          <cell r="K436">
            <v>0</v>
          </cell>
          <cell r="L436" t="str">
            <v>17-Jul-23</v>
          </cell>
          <cell r="M436" t="str">
            <v>17-Jul-18</v>
          </cell>
          <cell r="N436">
            <v>2</v>
          </cell>
          <cell r="O436" t="str">
            <v>0307</v>
          </cell>
          <cell r="P436" t="str">
            <v>0307</v>
          </cell>
          <cell r="Q436" t="str">
            <v>15.109</v>
          </cell>
          <cell r="R436" t="str">
            <v>V.07.01.01</v>
          </cell>
          <cell r="S436" t="str">
            <v>TTD01</v>
          </cell>
          <cell r="T436">
            <v>1</v>
          </cell>
          <cell r="U436" t="str">
            <v>Tiến sĩ</v>
          </cell>
          <cell r="V436" t="str">
            <v>040072000099</v>
          </cell>
        </row>
        <row r="437">
          <cell r="B437" t="str">
            <v/>
          </cell>
          <cell r="C437" t="str">
            <v/>
          </cell>
          <cell r="D437" t="str">
            <v>Đàm Xuân</v>
          </cell>
          <cell r="E437" t="str">
            <v>Hoàn</v>
          </cell>
          <cell r="F437">
            <v>3</v>
          </cell>
          <cell r="G437" t="str">
            <v>Hệ thống thông tin tài nguyên môi trường</v>
          </cell>
          <cell r="H437" t="str">
            <v>Khoa Tài nguyên và Môi trường</v>
          </cell>
          <cell r="I437" t="str">
            <v/>
          </cell>
          <cell r="J437">
            <v>6.1</v>
          </cell>
          <cell r="K437">
            <v>0</v>
          </cell>
          <cell r="L437" t="str">
            <v>01-Dec-05</v>
          </cell>
          <cell r="M437" t="str">
            <v>01-Jun-78</v>
          </cell>
          <cell r="N437">
            <v>2</v>
          </cell>
          <cell r="O437" t="str">
            <v>0307</v>
          </cell>
          <cell r="P437" t="str">
            <v>0307</v>
          </cell>
          <cell r="Q437" t="str">
            <v>15.110</v>
          </cell>
          <cell r="R437" t="str">
            <v>15.110</v>
          </cell>
          <cell r="S437" t="str">
            <v/>
          </cell>
          <cell r="T437">
            <v>0</v>
          </cell>
          <cell r="U437" t="str">
            <v>Tiến sĩ</v>
          </cell>
          <cell r="V437" t="str">
            <v>011133344</v>
          </cell>
        </row>
        <row r="438">
          <cell r="B438" t="str">
            <v>TTD03</v>
          </cell>
          <cell r="C438" t="str">
            <v>3120215002801</v>
          </cell>
          <cell r="D438" t="str">
            <v>Nguyễn Đình</v>
          </cell>
          <cell r="E438" t="str">
            <v>Công</v>
          </cell>
          <cell r="F438">
            <v>3</v>
          </cell>
          <cell r="G438" t="str">
            <v>Hệ thống thông tin tài nguyên môi trường</v>
          </cell>
          <cell r="H438" t="str">
            <v>Khoa Tài nguyên và Môi trường</v>
          </cell>
          <cell r="I438" t="str">
            <v>Tiến sĩ, Giảng viên</v>
          </cell>
          <cell r="J438">
            <v>3.66</v>
          </cell>
          <cell r="K438">
            <v>0</v>
          </cell>
          <cell r="L438" t="str">
            <v>01-Apr-11</v>
          </cell>
          <cell r="M438" t="str">
            <v>01-Apr-99</v>
          </cell>
          <cell r="N438">
            <v>2</v>
          </cell>
          <cell r="O438" t="str">
            <v>0307</v>
          </cell>
          <cell r="P438" t="str">
            <v>0307</v>
          </cell>
          <cell r="Q438" t="str">
            <v>15.111</v>
          </cell>
          <cell r="R438" t="str">
            <v>15.111</v>
          </cell>
          <cell r="S438" t="str">
            <v>TTD03</v>
          </cell>
          <cell r="T438">
            <v>0</v>
          </cell>
          <cell r="U438" t="str">
            <v>Tiến sĩ</v>
          </cell>
          <cell r="V438" t="str">
            <v>012619536</v>
          </cell>
        </row>
        <row r="439">
          <cell r="B439" t="str">
            <v>TTD04</v>
          </cell>
          <cell r="C439" t="str">
            <v>3120215002818</v>
          </cell>
          <cell r="D439" t="str">
            <v>Lê Thị</v>
          </cell>
          <cell r="E439" t="str">
            <v>Giang</v>
          </cell>
          <cell r="F439">
            <v>3</v>
          </cell>
          <cell r="G439" t="str">
            <v>Hệ thống thông tin tài nguyên môi trường</v>
          </cell>
          <cell r="H439" t="str">
            <v>Khoa Tài nguyên và Môi trường</v>
          </cell>
          <cell r="I439" t="str">
            <v>Phó Giáo sư, Tiến sĩ, Giảng viên cao cấp</v>
          </cell>
          <cell r="J439">
            <v>6.92</v>
          </cell>
          <cell r="K439">
            <v>0</v>
          </cell>
          <cell r="L439" t="str">
            <v>17-Jul-23</v>
          </cell>
          <cell r="M439" t="str">
            <v>17-Jul-18</v>
          </cell>
          <cell r="N439">
            <v>2</v>
          </cell>
          <cell r="O439" t="str">
            <v>0307</v>
          </cell>
          <cell r="P439" t="str">
            <v>0307</v>
          </cell>
          <cell r="Q439" t="str">
            <v>15.109</v>
          </cell>
          <cell r="R439" t="str">
            <v>V.07.01.01</v>
          </cell>
          <cell r="S439" t="str">
            <v>TTD04</v>
          </cell>
          <cell r="T439">
            <v>1</v>
          </cell>
          <cell r="U439" t="str">
            <v>Tiến sĩ</v>
          </cell>
          <cell r="V439" t="str">
            <v>038173000284</v>
          </cell>
        </row>
        <row r="440">
          <cell r="B440" t="str">
            <v>TTD06</v>
          </cell>
          <cell r="C440" t="str">
            <v>3120215002899</v>
          </cell>
          <cell r="D440" t="str">
            <v>Phạm Văn</v>
          </cell>
          <cell r="E440" t="str">
            <v>Vân</v>
          </cell>
          <cell r="F440">
            <v>3</v>
          </cell>
          <cell r="G440" t="str">
            <v>Hệ thống thông tin tài nguyên môi trường</v>
          </cell>
          <cell r="H440" t="str">
            <v>Khoa Tài nguyên và Môi trường</v>
          </cell>
          <cell r="I440" t="str">
            <v>Tiến sĩ, Giảng viên chính, Phó BM</v>
          </cell>
          <cell r="J440">
            <v>5.08</v>
          </cell>
          <cell r="K440">
            <v>0</v>
          </cell>
          <cell r="L440" t="str">
            <v>01-Apr-23</v>
          </cell>
          <cell r="M440" t="str">
            <v>01-Apr-18</v>
          </cell>
          <cell r="N440">
            <v>2</v>
          </cell>
          <cell r="O440" t="str">
            <v>0307</v>
          </cell>
          <cell r="P440" t="str">
            <v>0307</v>
          </cell>
          <cell r="Q440" t="str">
            <v>15.110</v>
          </cell>
          <cell r="R440" t="str">
            <v>V.07.01.02</v>
          </cell>
          <cell r="S440" t="str">
            <v>TTD06</v>
          </cell>
          <cell r="T440">
            <v>0</v>
          </cell>
          <cell r="U440" t="str">
            <v>Tiến sĩ</v>
          </cell>
          <cell r="V440" t="str">
            <v>022072010269</v>
          </cell>
        </row>
        <row r="441">
          <cell r="B441" t="str">
            <v>TTD05</v>
          </cell>
          <cell r="C441" t="str">
            <v>3120215002882</v>
          </cell>
          <cell r="D441" t="str">
            <v>Phạm Quý</v>
          </cell>
          <cell r="E441" t="str">
            <v>Giang</v>
          </cell>
          <cell r="F441">
            <v>3</v>
          </cell>
          <cell r="G441" t="str">
            <v>Hệ thống thông tin tài nguyên môi trường</v>
          </cell>
          <cell r="H441" t="str">
            <v>Khoa Tài nguyên và Môi trường</v>
          </cell>
          <cell r="I441" t="str">
            <v>Tiến sĩ, Giảng viên</v>
          </cell>
          <cell r="J441">
            <v>3.66</v>
          </cell>
          <cell r="K441">
            <v>0</v>
          </cell>
          <cell r="L441" t="str">
            <v>01-Oct-18</v>
          </cell>
          <cell r="M441" t="str">
            <v>01-Oct-07</v>
          </cell>
          <cell r="N441">
            <v>2</v>
          </cell>
          <cell r="O441" t="str">
            <v>0307</v>
          </cell>
          <cell r="P441" t="str">
            <v>0307</v>
          </cell>
          <cell r="Q441" t="str">
            <v>15.111</v>
          </cell>
          <cell r="R441" t="str">
            <v>V.07.01.03</v>
          </cell>
          <cell r="S441" t="str">
            <v>TTD05</v>
          </cell>
          <cell r="T441">
            <v>0</v>
          </cell>
          <cell r="U441" t="str">
            <v>Tiến sĩ</v>
          </cell>
          <cell r="V441" t="str">
            <v>042083000943</v>
          </cell>
        </row>
        <row r="442">
          <cell r="B442" t="str">
            <v>TTD02</v>
          </cell>
          <cell r="C442" t="str">
            <v>3120215033414</v>
          </cell>
          <cell r="D442" t="str">
            <v>Đoàn Thanh</v>
          </cell>
          <cell r="E442" t="str">
            <v>Thủy</v>
          </cell>
          <cell r="F442">
            <v>3</v>
          </cell>
          <cell r="G442" t="str">
            <v>Hệ thống thông tin tài nguyên môi trường</v>
          </cell>
          <cell r="H442" t="str">
            <v>Khoa Tài nguyên và Môi trường</v>
          </cell>
          <cell r="I442" t="str">
            <v>Thạc sĩ, Giảng viên chính</v>
          </cell>
          <cell r="J442">
            <v>4.4000000000000004</v>
          </cell>
          <cell r="K442">
            <v>0</v>
          </cell>
          <cell r="L442" t="str">
            <v>15-Jun-23</v>
          </cell>
          <cell r="M442" t="str">
            <v>01-Mar-11</v>
          </cell>
          <cell r="N442">
            <v>3</v>
          </cell>
          <cell r="O442" t="str">
            <v>0307</v>
          </cell>
          <cell r="P442" t="str">
            <v>0307</v>
          </cell>
          <cell r="Q442" t="str">
            <v>15.110</v>
          </cell>
          <cell r="R442" t="str">
            <v>V.07.01.02</v>
          </cell>
          <cell r="S442" t="str">
            <v>TTD02</v>
          </cell>
          <cell r="T442">
            <v>0</v>
          </cell>
          <cell r="U442" t="str">
            <v>Thạc sĩ</v>
          </cell>
          <cell r="V442" t="str">
            <v>001187040257</v>
          </cell>
        </row>
        <row r="443">
          <cell r="B443" t="str">
            <v>TTD07</v>
          </cell>
          <cell r="C443" t="str">
            <v>3120215036697</v>
          </cell>
          <cell r="D443" t="str">
            <v>Nguyễn Đức</v>
          </cell>
          <cell r="E443" t="str">
            <v>Thuận</v>
          </cell>
          <cell r="F443">
            <v>3</v>
          </cell>
          <cell r="G443" t="str">
            <v>Hệ thống thông tin tài nguyên môi trường</v>
          </cell>
          <cell r="H443" t="str">
            <v>Khoa Tài nguyên và Môi trường</v>
          </cell>
          <cell r="I443" t="str">
            <v>Thạc sĩ, Giảng viên chính</v>
          </cell>
          <cell r="J443">
            <v>4.4000000000000004</v>
          </cell>
          <cell r="K443">
            <v>0</v>
          </cell>
          <cell r="L443" t="str">
            <v>15-Jun-23</v>
          </cell>
          <cell r="M443" t="str">
            <v>01-Aug-12</v>
          </cell>
          <cell r="N443">
            <v>3</v>
          </cell>
          <cell r="O443" t="str">
            <v>0307</v>
          </cell>
          <cell r="P443" t="str">
            <v>0307</v>
          </cell>
          <cell r="Q443" t="str">
            <v>15.110</v>
          </cell>
          <cell r="R443" t="str">
            <v>V.07.01.02</v>
          </cell>
          <cell r="S443" t="str">
            <v>TTD07</v>
          </cell>
          <cell r="T443">
            <v>0</v>
          </cell>
          <cell r="U443" t="str">
            <v>Thạc sĩ</v>
          </cell>
          <cell r="V443" t="str">
            <v>017087000098</v>
          </cell>
        </row>
        <row r="444">
          <cell r="B444" t="str">
            <v>TTD08</v>
          </cell>
          <cell r="C444" t="str">
            <v>3120215044932</v>
          </cell>
          <cell r="D444" t="str">
            <v>Đỗ Thị</v>
          </cell>
          <cell r="E444" t="str">
            <v>Loan</v>
          </cell>
          <cell r="F444">
            <v>3</v>
          </cell>
          <cell r="G444" t="str">
            <v>Hệ thống thông tin tài nguyên môi trường</v>
          </cell>
          <cell r="H444" t="str">
            <v>Khoa Tài nguyên và Môi trường</v>
          </cell>
          <cell r="I444" t="str">
            <v>Thạc sĩ, Giảng viên</v>
          </cell>
          <cell r="J444">
            <v>3.66</v>
          </cell>
          <cell r="K444">
            <v>0</v>
          </cell>
          <cell r="L444" t="str">
            <v>01-Jan-24</v>
          </cell>
          <cell r="M444" t="str">
            <v>01-Jan-15</v>
          </cell>
          <cell r="N444">
            <v>3</v>
          </cell>
          <cell r="O444" t="str">
            <v>0307</v>
          </cell>
          <cell r="P444" t="str">
            <v>0307</v>
          </cell>
          <cell r="Q444" t="str">
            <v>15.111</v>
          </cell>
          <cell r="R444" t="str">
            <v>V.07.01.03</v>
          </cell>
          <cell r="S444" t="str">
            <v>TTD08</v>
          </cell>
          <cell r="T444">
            <v>0</v>
          </cell>
          <cell r="U444" t="str">
            <v>Thạc sĩ</v>
          </cell>
          <cell r="V444" t="str">
            <v>037187011169</v>
          </cell>
        </row>
        <row r="445">
          <cell r="B445" t="str">
            <v>TTD09</v>
          </cell>
          <cell r="C445" t="str">
            <v>3120215048411</v>
          </cell>
          <cell r="D445" t="str">
            <v>Nguyễn Thị Cẩm</v>
          </cell>
          <cell r="E445" t="str">
            <v>Hà</v>
          </cell>
          <cell r="F445">
            <v>3</v>
          </cell>
          <cell r="G445" t="str">
            <v>Hệ thống thông tin tài nguyên môi trường</v>
          </cell>
          <cell r="H445" t="str">
            <v>Khoa Tài nguyên và Môi trường</v>
          </cell>
          <cell r="I445" t="str">
            <v>Kỹ sư</v>
          </cell>
          <cell r="J445">
            <v>2.34</v>
          </cell>
          <cell r="K445">
            <v>0</v>
          </cell>
          <cell r="L445" t="str">
            <v>01-Jan-16</v>
          </cell>
          <cell r="M445" t="str">
            <v>01-Jan-16</v>
          </cell>
          <cell r="N445">
            <v>4</v>
          </cell>
          <cell r="O445" t="str">
            <v>0307</v>
          </cell>
          <cell r="P445" t="str">
            <v>0307</v>
          </cell>
          <cell r="Q445" t="str">
            <v>13.095</v>
          </cell>
          <cell r="R445" t="str">
            <v>V.05.02.07</v>
          </cell>
          <cell r="S445" t="str">
            <v>TTD09</v>
          </cell>
          <cell r="T445">
            <v>0</v>
          </cell>
          <cell r="U445" t="str">
            <v>Đại học</v>
          </cell>
          <cell r="V445" t="str">
            <v>013609895</v>
          </cell>
        </row>
        <row r="446">
          <cell r="B446" t="str">
            <v>STN18</v>
          </cell>
          <cell r="C446" t="str">
            <v>3120215003000</v>
          </cell>
          <cell r="D446" t="str">
            <v>Nguyễn Thị Thu</v>
          </cell>
          <cell r="E446" t="str">
            <v>Hà</v>
          </cell>
          <cell r="F446">
            <v>3</v>
          </cell>
          <cell r="G446" t="str">
            <v>Hệ thống thông tin tài nguyên môi trường</v>
          </cell>
          <cell r="H446" t="str">
            <v>Trung tâm Nông nghiệp sinh thái và Đào tạo nghề</v>
          </cell>
          <cell r="I446" t="str">
            <v>Tiến sĩ, Giảng viên, Phó Giám đốc Trung tâm</v>
          </cell>
          <cell r="J446">
            <v>4.6500000000000004</v>
          </cell>
          <cell r="K446">
            <v>0</v>
          </cell>
          <cell r="L446" t="str">
            <v>01-Nov-23</v>
          </cell>
          <cell r="M446" t="str">
            <v>01-Apr-06</v>
          </cell>
          <cell r="N446">
            <v>2</v>
          </cell>
          <cell r="O446" t="str">
            <v>5100</v>
          </cell>
          <cell r="P446" t="str">
            <v>0307</v>
          </cell>
          <cell r="Q446" t="str">
            <v>15.111</v>
          </cell>
          <cell r="R446" t="str">
            <v>V.07.01.03</v>
          </cell>
          <cell r="S446" t="str">
            <v>STN18</v>
          </cell>
          <cell r="T446">
            <v>0</v>
          </cell>
          <cell r="U446" t="str">
            <v>Tiến sĩ</v>
          </cell>
          <cell r="V446" t="str">
            <v>001177002648</v>
          </cell>
        </row>
        <row r="447">
          <cell r="B447" t="str">
            <v/>
          </cell>
          <cell r="C447" t="str">
            <v>3120215057152</v>
          </cell>
          <cell r="D447" t="str">
            <v>Phạm Thị</v>
          </cell>
          <cell r="E447" t="str">
            <v>Ngọc</v>
          </cell>
          <cell r="F447">
            <v>3</v>
          </cell>
          <cell r="G447" t="str">
            <v>Hệ thống thông tin tài nguyên môi trường</v>
          </cell>
          <cell r="H447" t="str">
            <v>Khoa Tài nguyên và Môi trường</v>
          </cell>
          <cell r="I447" t="str">
            <v>Kỹ sư</v>
          </cell>
          <cell r="J447">
            <v>2.67</v>
          </cell>
          <cell r="K447">
            <v>0</v>
          </cell>
          <cell r="L447" t="str">
            <v>01-Mar-23</v>
          </cell>
          <cell r="M447" t="str">
            <v>01-Mar-20</v>
          </cell>
          <cell r="N447">
            <v>4</v>
          </cell>
          <cell r="O447" t="str">
            <v>0307</v>
          </cell>
          <cell r="P447" t="str">
            <v>0307</v>
          </cell>
          <cell r="Q447" t="str">
            <v>13.095</v>
          </cell>
          <cell r="R447" t="str">
            <v>13.095</v>
          </cell>
          <cell r="S447" t="str">
            <v/>
          </cell>
          <cell r="T447">
            <v>0</v>
          </cell>
          <cell r="U447" t="str">
            <v>Đại học</v>
          </cell>
          <cell r="V447" t="str">
            <v>036192017198</v>
          </cell>
        </row>
        <row r="448">
          <cell r="B448" t="str">
            <v>TBD03</v>
          </cell>
          <cell r="C448" t="str">
            <v>3120215002830</v>
          </cell>
          <cell r="D448" t="str">
            <v>Trần Trọng</v>
          </cell>
          <cell r="E448" t="str">
            <v>Phương</v>
          </cell>
          <cell r="F448">
            <v>3</v>
          </cell>
          <cell r="G448" t="str">
            <v>Trắc địa bản đồ</v>
          </cell>
          <cell r="H448" t="str">
            <v>Khoa Tài nguyên và Môi trường</v>
          </cell>
          <cell r="I448" t="str">
            <v>PGS.TS. Giảng viên cao cấp, Trưởng Khoa, Trưởng BM</v>
          </cell>
          <cell r="J448">
            <v>6.92</v>
          </cell>
          <cell r="K448">
            <v>0</v>
          </cell>
          <cell r="L448" t="str">
            <v>17-Jul-23</v>
          </cell>
          <cell r="M448" t="str">
            <v>17-Jul-18</v>
          </cell>
          <cell r="N448">
            <v>2</v>
          </cell>
          <cell r="O448" t="str">
            <v>0312</v>
          </cell>
          <cell r="P448" t="str">
            <v>0312</v>
          </cell>
          <cell r="Q448" t="str">
            <v>15.109</v>
          </cell>
          <cell r="R448" t="str">
            <v>V.07.01.01</v>
          </cell>
          <cell r="S448" t="str">
            <v>TBD03</v>
          </cell>
          <cell r="T448">
            <v>1</v>
          </cell>
          <cell r="U448" t="str">
            <v>Tiến sĩ</v>
          </cell>
          <cell r="V448" t="str">
            <v>042073013643</v>
          </cell>
        </row>
        <row r="449">
          <cell r="B449" t="str">
            <v>TBD05</v>
          </cell>
          <cell r="C449" t="str">
            <v>3120215046350</v>
          </cell>
          <cell r="D449" t="str">
            <v>Phan Văn</v>
          </cell>
          <cell r="E449" t="str">
            <v>Khuê</v>
          </cell>
          <cell r="F449">
            <v>3</v>
          </cell>
          <cell r="G449" t="str">
            <v>Trắc địa bản đồ</v>
          </cell>
          <cell r="H449" t="str">
            <v>Khoa Tài nguyên và Môi trường</v>
          </cell>
          <cell r="I449" t="str">
            <v>Tiến sĩ, Giảng viên chính, Phó BM</v>
          </cell>
          <cell r="J449">
            <v>4.74</v>
          </cell>
          <cell r="K449">
            <v>0</v>
          </cell>
          <cell r="L449" t="str">
            <v>01-Dec-23</v>
          </cell>
          <cell r="M449" t="str">
            <v>01-Dec-20</v>
          </cell>
          <cell r="N449">
            <v>2</v>
          </cell>
          <cell r="O449" t="str">
            <v>0312</v>
          </cell>
          <cell r="P449" t="str">
            <v>0312</v>
          </cell>
          <cell r="Q449" t="str">
            <v>15.110</v>
          </cell>
          <cell r="R449" t="str">
            <v>V.07.01.02</v>
          </cell>
          <cell r="S449" t="str">
            <v>TBD05</v>
          </cell>
          <cell r="T449">
            <v>0</v>
          </cell>
          <cell r="U449" t="str">
            <v>Tiến sĩ</v>
          </cell>
          <cell r="V449" t="str">
            <v>036077007869</v>
          </cell>
        </row>
        <row r="450">
          <cell r="B450" t="str">
            <v>TBD02</v>
          </cell>
          <cell r="C450" t="str">
            <v>3120215002876</v>
          </cell>
          <cell r="D450" t="str">
            <v>Nguyễn Thị Thu</v>
          </cell>
          <cell r="E450" t="str">
            <v>Hiền</v>
          </cell>
          <cell r="F450">
            <v>3</v>
          </cell>
          <cell r="G450" t="str">
            <v>Trắc địa bản đồ</v>
          </cell>
          <cell r="H450" t="str">
            <v>Khoa Tài nguyên và Môi trường</v>
          </cell>
          <cell r="I450" t="str">
            <v>Tiến sĩ, Giảng viên chính</v>
          </cell>
          <cell r="J450">
            <v>5.08</v>
          </cell>
          <cell r="K450">
            <v>0</v>
          </cell>
          <cell r="L450" t="str">
            <v>01-Apr-24</v>
          </cell>
          <cell r="M450" t="str">
            <v>01-Apr-18</v>
          </cell>
          <cell r="N450">
            <v>2</v>
          </cell>
          <cell r="O450" t="str">
            <v>0312</v>
          </cell>
          <cell r="P450" t="str">
            <v>0312</v>
          </cell>
          <cell r="Q450" t="str">
            <v>15.110</v>
          </cell>
          <cell r="R450" t="str">
            <v>V.07.01.02</v>
          </cell>
          <cell r="S450" t="str">
            <v>TBD02</v>
          </cell>
          <cell r="T450">
            <v>0</v>
          </cell>
          <cell r="U450" t="str">
            <v>Tiến sĩ</v>
          </cell>
          <cell r="V450" t="str">
            <v>022180002431</v>
          </cell>
        </row>
        <row r="451">
          <cell r="B451" t="str">
            <v>TBD08</v>
          </cell>
          <cell r="C451" t="str">
            <v>3120215010533</v>
          </cell>
          <cell r="D451" t="str">
            <v>Nguyễn Đình</v>
          </cell>
          <cell r="E451" t="str">
            <v>Trung</v>
          </cell>
          <cell r="F451">
            <v>3</v>
          </cell>
          <cell r="G451" t="str">
            <v>Trắc địa bản đồ</v>
          </cell>
          <cell r="H451" t="str">
            <v>Khoa Tài nguyên và Môi trường</v>
          </cell>
          <cell r="I451" t="str">
            <v>Tiến sĩ, Giảng viên chính</v>
          </cell>
          <cell r="J451">
            <v>4.74</v>
          </cell>
          <cell r="K451">
            <v>0</v>
          </cell>
          <cell r="L451" t="str">
            <v>01-Dec-23</v>
          </cell>
          <cell r="M451" t="str">
            <v>01-Dec-20</v>
          </cell>
          <cell r="N451">
            <v>2</v>
          </cell>
          <cell r="O451" t="str">
            <v>0312</v>
          </cell>
          <cell r="P451" t="str">
            <v>0312</v>
          </cell>
          <cell r="Q451" t="str">
            <v>15.110</v>
          </cell>
          <cell r="R451" t="str">
            <v>V.07.01.02</v>
          </cell>
          <cell r="S451" t="str">
            <v>TBD08</v>
          </cell>
          <cell r="T451">
            <v>0</v>
          </cell>
          <cell r="U451" t="str">
            <v>Tiến sĩ</v>
          </cell>
          <cell r="V451" t="str">
            <v>027083015456</v>
          </cell>
        </row>
        <row r="452">
          <cell r="B452" t="str">
            <v>TBD09</v>
          </cell>
          <cell r="C452" t="str">
            <v>3120215010540</v>
          </cell>
          <cell r="D452" t="str">
            <v>Phan Thành</v>
          </cell>
          <cell r="E452" t="str">
            <v>Nội</v>
          </cell>
          <cell r="F452">
            <v>3</v>
          </cell>
          <cell r="G452" t="str">
            <v>Trắc địa bản đồ</v>
          </cell>
          <cell r="H452" t="str">
            <v>Khoa Tài nguyên và Môi trường</v>
          </cell>
          <cell r="I452" t="str">
            <v>Thạc sĩ, Giảng viên</v>
          </cell>
          <cell r="J452">
            <v>3.33</v>
          </cell>
          <cell r="K452">
            <v>0</v>
          </cell>
          <cell r="L452" t="str">
            <v>01-Sep-18</v>
          </cell>
          <cell r="M452" t="str">
            <v>01-Sep-09</v>
          </cell>
          <cell r="N452">
            <v>3</v>
          </cell>
          <cell r="O452" t="str">
            <v>0312</v>
          </cell>
          <cell r="P452" t="str">
            <v>0312</v>
          </cell>
          <cell r="Q452" t="str">
            <v>15.111</v>
          </cell>
          <cell r="R452" t="str">
            <v>V.07.01.03</v>
          </cell>
          <cell r="S452" t="str">
            <v>TBD09</v>
          </cell>
          <cell r="T452">
            <v>0</v>
          </cell>
          <cell r="U452" t="str">
            <v>Thạc sĩ</v>
          </cell>
          <cell r="V452" t="str">
            <v>183419425</v>
          </cell>
        </row>
        <row r="453">
          <cell r="B453" t="str">
            <v>TBD06</v>
          </cell>
          <cell r="C453" t="str">
            <v>3120215016409</v>
          </cell>
          <cell r="D453" t="str">
            <v>Nguyễn Khắc</v>
          </cell>
          <cell r="E453" t="str">
            <v>Năng</v>
          </cell>
          <cell r="F453">
            <v>3</v>
          </cell>
          <cell r="G453" t="str">
            <v>Trắc địa bản đồ</v>
          </cell>
          <cell r="H453" t="str">
            <v>Khoa Tài nguyên và Môi trường</v>
          </cell>
          <cell r="I453" t="str">
            <v>Thạc sĩ, Kỹ sư</v>
          </cell>
          <cell r="J453">
            <v>3.99</v>
          </cell>
          <cell r="K453">
            <v>0</v>
          </cell>
          <cell r="L453" t="str">
            <v>01-Feb-25</v>
          </cell>
          <cell r="M453" t="str">
            <v>01-Feb-10</v>
          </cell>
          <cell r="N453">
            <v>3</v>
          </cell>
          <cell r="O453" t="str">
            <v>0312</v>
          </cell>
          <cell r="P453" t="str">
            <v>0312</v>
          </cell>
          <cell r="Q453" t="str">
            <v>13.095</v>
          </cell>
          <cell r="R453" t="str">
            <v>V.05.02.07</v>
          </cell>
          <cell r="S453" t="str">
            <v>TBD06</v>
          </cell>
          <cell r="T453">
            <v>0</v>
          </cell>
          <cell r="U453" t="str">
            <v>Thạc sĩ</v>
          </cell>
          <cell r="V453" t="str">
            <v>001084043871</v>
          </cell>
        </row>
        <row r="454">
          <cell r="B454" t="str">
            <v>TBD07</v>
          </cell>
          <cell r="C454" t="str">
            <v>3120215035166</v>
          </cell>
          <cell r="D454" t="str">
            <v>Nguyễn Đức</v>
          </cell>
          <cell r="E454" t="str">
            <v>Lộc</v>
          </cell>
          <cell r="F454">
            <v>3</v>
          </cell>
          <cell r="G454" t="str">
            <v>Trắc địa bản đồ</v>
          </cell>
          <cell r="H454" t="str">
            <v>Khoa Tài nguyên và Môi trường</v>
          </cell>
          <cell r="I454" t="str">
            <v>Tiến sĩ, Giảng viên</v>
          </cell>
          <cell r="J454">
            <v>3.66</v>
          </cell>
          <cell r="K454">
            <v>0</v>
          </cell>
          <cell r="L454" t="str">
            <v>01-Aug-23</v>
          </cell>
          <cell r="M454" t="str">
            <v>01-Aug-11</v>
          </cell>
          <cell r="N454">
            <v>2</v>
          </cell>
          <cell r="O454" t="str">
            <v>0312</v>
          </cell>
          <cell r="P454" t="str">
            <v>0312</v>
          </cell>
          <cell r="Q454" t="str">
            <v>15.111</v>
          </cell>
          <cell r="R454" t="str">
            <v>V.07.01.03</v>
          </cell>
          <cell r="S454" t="str">
            <v>TBD07</v>
          </cell>
          <cell r="T454">
            <v>0</v>
          </cell>
          <cell r="U454" t="str">
            <v>Tiến sĩ</v>
          </cell>
          <cell r="V454" t="str">
            <v>001084039113</v>
          </cell>
        </row>
        <row r="455">
          <cell r="B455" t="str">
            <v>TBD01</v>
          </cell>
          <cell r="C455" t="str">
            <v>3120215002824</v>
          </cell>
          <cell r="D455" t="str">
            <v>Nguyễn Khắc</v>
          </cell>
          <cell r="E455" t="str">
            <v>Thời</v>
          </cell>
          <cell r="F455">
            <v>3</v>
          </cell>
          <cell r="G455" t="str">
            <v>Trắc địa bản đồ</v>
          </cell>
          <cell r="H455" t="str">
            <v>Khoa Tài nguyên và Môi trường</v>
          </cell>
          <cell r="I455" t="str">
            <v>PGS.TS. Giảng viên cao cấp, Bảo lưu PCCV</v>
          </cell>
          <cell r="J455">
            <v>6.92</v>
          </cell>
          <cell r="K455">
            <v>0</v>
          </cell>
          <cell r="L455" t="str">
            <v>01-Oct-16</v>
          </cell>
          <cell r="M455" t="str">
            <v>30-Dec-16</v>
          </cell>
          <cell r="N455">
            <v>2</v>
          </cell>
          <cell r="O455" t="str">
            <v>0312</v>
          </cell>
          <cell r="P455" t="str">
            <v>0312</v>
          </cell>
          <cell r="Q455" t="str">
            <v>15.109</v>
          </cell>
          <cell r="R455" t="str">
            <v>V.07.01.01</v>
          </cell>
          <cell r="S455" t="str">
            <v>TBD01</v>
          </cell>
          <cell r="T455">
            <v>1</v>
          </cell>
          <cell r="U455" t="str">
            <v>Tiến sĩ</v>
          </cell>
          <cell r="V455" t="str">
            <v>010812149</v>
          </cell>
        </row>
        <row r="456">
          <cell r="B456" t="str">
            <v/>
          </cell>
          <cell r="C456" t="str">
            <v>3120215002109</v>
          </cell>
          <cell r="D456" t="str">
            <v>Ngô  Xuân</v>
          </cell>
          <cell r="E456" t="str">
            <v>Bắc</v>
          </cell>
          <cell r="F456">
            <v>3</v>
          </cell>
          <cell r="G456" t="str">
            <v>Hóa học</v>
          </cell>
          <cell r="H456" t="str">
            <v>Khoa Tài nguyên và Môi trường</v>
          </cell>
          <cell r="I456" t="str">
            <v>Nhân viên kỹ thuật</v>
          </cell>
          <cell r="J456">
            <v>3.63</v>
          </cell>
          <cell r="K456">
            <v>0.15</v>
          </cell>
          <cell r="L456" t="str">
            <v>01-Dec-13</v>
          </cell>
          <cell r="M456" t="str">
            <v>01-Sep-78</v>
          </cell>
          <cell r="N456">
            <v>7</v>
          </cell>
          <cell r="O456" t="str">
            <v>0313</v>
          </cell>
          <cell r="P456" t="str">
            <v>0313</v>
          </cell>
          <cell r="Q456" t="str">
            <v>01.007</v>
          </cell>
          <cell r="R456" t="str">
            <v>01.007</v>
          </cell>
          <cell r="S456" t="str">
            <v/>
          </cell>
          <cell r="T456">
            <v>0</v>
          </cell>
          <cell r="U456" t="str">
            <v>CN-SơCấp</v>
          </cell>
          <cell r="V456" t="str">
            <v>010812319</v>
          </cell>
        </row>
        <row r="457">
          <cell r="B457" t="str">
            <v/>
          </cell>
          <cell r="C457" t="str">
            <v/>
          </cell>
          <cell r="D457" t="str">
            <v>Nguyễn Thị</v>
          </cell>
          <cell r="E457" t="str">
            <v>Thực</v>
          </cell>
          <cell r="F457">
            <v>3</v>
          </cell>
          <cell r="G457" t="str">
            <v>Hóa học</v>
          </cell>
          <cell r="H457" t="str">
            <v>Khoa Tài nguyên và Môi trường</v>
          </cell>
          <cell r="I457" t="str">
            <v/>
          </cell>
          <cell r="J457">
            <v>3.63</v>
          </cell>
          <cell r="K457">
            <v>7.0000000000000007E-2</v>
          </cell>
          <cell r="L457" t="str">
            <v>01-Dec-05</v>
          </cell>
          <cell r="M457" t="str">
            <v>01-Mar-77</v>
          </cell>
          <cell r="N457">
            <v>7</v>
          </cell>
          <cell r="O457" t="str">
            <v>0313</v>
          </cell>
          <cell r="P457" t="str">
            <v>0313</v>
          </cell>
          <cell r="Q457" t="str">
            <v>01.007</v>
          </cell>
          <cell r="R457" t="str">
            <v>01.007</v>
          </cell>
          <cell r="S457" t="str">
            <v/>
          </cell>
          <cell r="T457">
            <v>0</v>
          </cell>
          <cell r="U457" t="str">
            <v>CN-SơCấp</v>
          </cell>
          <cell r="V457" t="str">
            <v>010779949</v>
          </cell>
        </row>
        <row r="458">
          <cell r="B458" t="str">
            <v/>
          </cell>
          <cell r="C458" t="str">
            <v>3120215002115</v>
          </cell>
          <cell r="D458" t="str">
            <v>Nguyễn Văn</v>
          </cell>
          <cell r="E458" t="str">
            <v>Thắng</v>
          </cell>
          <cell r="F458">
            <v>3</v>
          </cell>
          <cell r="G458" t="str">
            <v>Hóa học</v>
          </cell>
          <cell r="H458" t="str">
            <v>Khoa Tài nguyên và Môi trường</v>
          </cell>
          <cell r="I458" t="str">
            <v>Nhân viên kỹ thuật</v>
          </cell>
          <cell r="J458">
            <v>3.63</v>
          </cell>
          <cell r="K458">
            <v>0.2</v>
          </cell>
          <cell r="L458" t="str">
            <v>01-Dec-22</v>
          </cell>
          <cell r="M458" t="str">
            <v>01-Jan-80</v>
          </cell>
          <cell r="N458">
            <v>7</v>
          </cell>
          <cell r="O458" t="str">
            <v>0313</v>
          </cell>
          <cell r="P458" t="str">
            <v>0313</v>
          </cell>
          <cell r="Q458" t="str">
            <v>01.007</v>
          </cell>
          <cell r="R458" t="str">
            <v>01.007</v>
          </cell>
          <cell r="S458" t="str">
            <v/>
          </cell>
          <cell r="T458">
            <v>0</v>
          </cell>
          <cell r="U458" t="str">
            <v>CN-SơCấp</v>
          </cell>
          <cell r="V458" t="str">
            <v>001062019722</v>
          </cell>
        </row>
        <row r="459">
          <cell r="B459" t="str">
            <v/>
          </cell>
          <cell r="C459" t="str">
            <v/>
          </cell>
          <cell r="D459" t="str">
            <v>Vũ Văn</v>
          </cell>
          <cell r="E459" t="str">
            <v>Soan</v>
          </cell>
          <cell r="F459">
            <v>3</v>
          </cell>
          <cell r="G459" t="str">
            <v>Hóa học</v>
          </cell>
          <cell r="H459" t="str">
            <v>Khoa Tài nguyên và Môi trường</v>
          </cell>
          <cell r="I459" t="str">
            <v/>
          </cell>
          <cell r="J459">
            <v>5.03</v>
          </cell>
          <cell r="K459">
            <v>0</v>
          </cell>
          <cell r="L459" t="str">
            <v>01-Oct-99</v>
          </cell>
          <cell r="M459" t="str">
            <v>01-Jan-08</v>
          </cell>
          <cell r="N459">
            <v>4</v>
          </cell>
          <cell r="O459" t="str">
            <v>0313</v>
          </cell>
          <cell r="P459" t="str">
            <v>0313</v>
          </cell>
          <cell r="Q459" t="str">
            <v>15.110</v>
          </cell>
          <cell r="R459" t="str">
            <v>15.110</v>
          </cell>
          <cell r="S459" t="str">
            <v/>
          </cell>
          <cell r="T459">
            <v>0</v>
          </cell>
          <cell r="U459" t="str">
            <v/>
          </cell>
          <cell r="V459" t="str">
            <v/>
          </cell>
        </row>
        <row r="460">
          <cell r="B460" t="str">
            <v>HOA16</v>
          </cell>
          <cell r="C460" t="str">
            <v>3120215002196</v>
          </cell>
          <cell r="D460" t="str">
            <v>Nguyễn Trường</v>
          </cell>
          <cell r="E460" t="str">
            <v>Sơn</v>
          </cell>
          <cell r="F460">
            <v>3</v>
          </cell>
          <cell r="G460" t="str">
            <v>Hóa học</v>
          </cell>
          <cell r="H460" t="str">
            <v>Khoa Tài nguyên và Môi trường</v>
          </cell>
          <cell r="I460" t="str">
            <v>PGS.TS. Giảng viên cao cấp</v>
          </cell>
          <cell r="J460">
            <v>7.64</v>
          </cell>
          <cell r="K460">
            <v>0</v>
          </cell>
          <cell r="L460" t="str">
            <v>30-Dec-16</v>
          </cell>
          <cell r="M460" t="str">
            <v>30-Dec-16</v>
          </cell>
          <cell r="N460">
            <v>2</v>
          </cell>
          <cell r="O460" t="str">
            <v>0313</v>
          </cell>
          <cell r="P460" t="str">
            <v>0313</v>
          </cell>
          <cell r="Q460" t="str">
            <v>15.109</v>
          </cell>
          <cell r="R460" t="str">
            <v>V.07.01.01</v>
          </cell>
          <cell r="S460" t="str">
            <v>MG338</v>
          </cell>
          <cell r="T460">
            <v>1</v>
          </cell>
          <cell r="U460" t="str">
            <v>Tiến sĩ</v>
          </cell>
          <cell r="V460" t="str">
            <v>011157315</v>
          </cell>
        </row>
        <row r="461">
          <cell r="B461" t="str">
            <v/>
          </cell>
          <cell r="C461" t="str">
            <v/>
          </cell>
          <cell r="D461" t="str">
            <v>Nguyễn Văn</v>
          </cell>
          <cell r="E461" t="str">
            <v>Tấu</v>
          </cell>
          <cell r="F461">
            <v>3</v>
          </cell>
          <cell r="G461" t="str">
            <v>Hóa học</v>
          </cell>
          <cell r="H461" t="str">
            <v>Khoa Tài nguyên và Môi trường</v>
          </cell>
          <cell r="I461" t="str">
            <v/>
          </cell>
          <cell r="J461">
            <v>6.78</v>
          </cell>
          <cell r="K461">
            <v>0</v>
          </cell>
          <cell r="L461" t="str">
            <v>01-Jan-00</v>
          </cell>
          <cell r="M461" t="str">
            <v xml:space="preserve">  -   -</v>
          </cell>
          <cell r="N461">
            <v>2</v>
          </cell>
          <cell r="O461" t="str">
            <v>0313</v>
          </cell>
          <cell r="P461" t="str">
            <v>0313</v>
          </cell>
          <cell r="Q461" t="str">
            <v>15.110</v>
          </cell>
          <cell r="R461" t="str">
            <v>15.110</v>
          </cell>
          <cell r="S461" t="str">
            <v/>
          </cell>
          <cell r="T461">
            <v>1</v>
          </cell>
          <cell r="U461" t="str">
            <v>Tiến sĩ</v>
          </cell>
          <cell r="V461" t="str">
            <v/>
          </cell>
        </row>
        <row r="462">
          <cell r="B462" t="str">
            <v/>
          </cell>
          <cell r="C462" t="str">
            <v/>
          </cell>
          <cell r="D462" t="str">
            <v>Hoàng</v>
          </cell>
          <cell r="E462" t="str">
            <v>Hà</v>
          </cell>
          <cell r="F462">
            <v>3</v>
          </cell>
          <cell r="G462" t="str">
            <v>Hóa học</v>
          </cell>
          <cell r="H462" t="str">
            <v>Khoa Tài nguyên và Môi trường</v>
          </cell>
          <cell r="I462" t="str">
            <v/>
          </cell>
          <cell r="J462">
            <v>6.78</v>
          </cell>
          <cell r="K462">
            <v>0</v>
          </cell>
          <cell r="L462" t="str">
            <v>01-Oct-02</v>
          </cell>
          <cell r="M462" t="str">
            <v>01-Oct-65</v>
          </cell>
          <cell r="N462">
            <v>2</v>
          </cell>
          <cell r="O462" t="str">
            <v>0313</v>
          </cell>
          <cell r="P462" t="str">
            <v>0313</v>
          </cell>
          <cell r="Q462" t="str">
            <v>15.110</v>
          </cell>
          <cell r="R462" t="str">
            <v>15.110</v>
          </cell>
          <cell r="S462" t="str">
            <v/>
          </cell>
          <cell r="T462">
            <v>0</v>
          </cell>
          <cell r="U462" t="str">
            <v>Tiến sĩ</v>
          </cell>
          <cell r="V462" t="str">
            <v>010812182</v>
          </cell>
        </row>
        <row r="463">
          <cell r="B463" t="str">
            <v/>
          </cell>
          <cell r="C463" t="str">
            <v/>
          </cell>
          <cell r="D463" t="str">
            <v>Nguyễn Tiến</v>
          </cell>
          <cell r="E463" t="str">
            <v>Quý</v>
          </cell>
          <cell r="F463">
            <v>3</v>
          </cell>
          <cell r="G463" t="str">
            <v>Hóa học</v>
          </cell>
          <cell r="H463" t="str">
            <v>Khoa Tài nguyên và Môi trường</v>
          </cell>
          <cell r="I463" t="str">
            <v/>
          </cell>
          <cell r="J463">
            <v>6.78</v>
          </cell>
          <cell r="K463">
            <v>0</v>
          </cell>
          <cell r="L463" t="str">
            <v>01-Dec-03</v>
          </cell>
          <cell r="M463" t="str">
            <v>01-Nov-65</v>
          </cell>
          <cell r="N463">
            <v>4</v>
          </cell>
          <cell r="O463" t="str">
            <v>0313</v>
          </cell>
          <cell r="P463" t="str">
            <v>0313</v>
          </cell>
          <cell r="Q463" t="str">
            <v>15.110</v>
          </cell>
          <cell r="R463" t="str">
            <v>15.110</v>
          </cell>
          <cell r="S463" t="str">
            <v/>
          </cell>
          <cell r="T463">
            <v>0</v>
          </cell>
          <cell r="U463" t="str">
            <v>Đại học</v>
          </cell>
          <cell r="V463" t="str">
            <v>010812649</v>
          </cell>
        </row>
        <row r="464">
          <cell r="B464" t="str">
            <v>MOI85</v>
          </cell>
          <cell r="C464" t="str">
            <v/>
          </cell>
          <cell r="D464" t="str">
            <v>Trần Văn</v>
          </cell>
          <cell r="E464" t="str">
            <v>Chiến</v>
          </cell>
          <cell r="F464">
            <v>3</v>
          </cell>
          <cell r="G464" t="str">
            <v>Hóa học</v>
          </cell>
          <cell r="H464" t="str">
            <v>Khoa Tài nguyên và Môi trường</v>
          </cell>
          <cell r="I464" t="str">
            <v/>
          </cell>
          <cell r="J464">
            <v>6.44</v>
          </cell>
          <cell r="K464">
            <v>0</v>
          </cell>
          <cell r="L464" t="str">
            <v>01-Oct-06</v>
          </cell>
          <cell r="M464" t="str">
            <v>01-Nov-69</v>
          </cell>
          <cell r="N464">
            <v>4</v>
          </cell>
          <cell r="O464" t="str">
            <v>0313</v>
          </cell>
          <cell r="P464" t="str">
            <v>0313</v>
          </cell>
          <cell r="Q464" t="str">
            <v>15.110</v>
          </cell>
          <cell r="R464" t="str">
            <v>15.110</v>
          </cell>
          <cell r="S464" t="str">
            <v>MOI85</v>
          </cell>
          <cell r="T464">
            <v>0</v>
          </cell>
          <cell r="U464" t="str">
            <v>Đại học</v>
          </cell>
          <cell r="V464" t="str">
            <v>010779864</v>
          </cell>
        </row>
        <row r="465">
          <cell r="B465" t="str">
            <v>HOA08</v>
          </cell>
          <cell r="C465" t="str">
            <v>3120215002121</v>
          </cell>
          <cell r="D465" t="str">
            <v>Đinh Văn</v>
          </cell>
          <cell r="E465" t="str">
            <v>Hùng</v>
          </cell>
          <cell r="F465">
            <v>3</v>
          </cell>
          <cell r="G465" t="str">
            <v>Hóa học</v>
          </cell>
          <cell r="H465" t="str">
            <v>Khoa Tài nguyên và Môi trường</v>
          </cell>
          <cell r="I465" t="str">
            <v/>
          </cell>
          <cell r="J465">
            <v>6.78</v>
          </cell>
          <cell r="K465">
            <v>0</v>
          </cell>
          <cell r="L465" t="str">
            <v>01-Jul-10</v>
          </cell>
          <cell r="M465" t="str">
            <v>16-Mar-71</v>
          </cell>
          <cell r="N465">
            <v>2</v>
          </cell>
          <cell r="O465" t="str">
            <v>0313</v>
          </cell>
          <cell r="P465" t="str">
            <v>0313</v>
          </cell>
          <cell r="Q465" t="str">
            <v>15.110</v>
          </cell>
          <cell r="R465" t="str">
            <v>15.110</v>
          </cell>
          <cell r="S465" t="str">
            <v>TG120</v>
          </cell>
          <cell r="T465">
            <v>1</v>
          </cell>
          <cell r="U465" t="str">
            <v>Tiến sĩ</v>
          </cell>
          <cell r="V465" t="str">
            <v>010779875</v>
          </cell>
        </row>
        <row r="466">
          <cell r="B466" t="str">
            <v>HOA11</v>
          </cell>
          <cell r="C466" t="str">
            <v>3120215002094</v>
          </cell>
          <cell r="D466" t="str">
            <v>Phạm Ngọc</v>
          </cell>
          <cell r="E466" t="str">
            <v>Thụy</v>
          </cell>
          <cell r="F466">
            <v>3</v>
          </cell>
          <cell r="G466" t="str">
            <v>Hóa học</v>
          </cell>
          <cell r="H466" t="str">
            <v>Khoa Tài nguyên và Môi trường</v>
          </cell>
          <cell r="I466" t="str">
            <v/>
          </cell>
          <cell r="J466">
            <v>6.78</v>
          </cell>
          <cell r="K466">
            <v>0</v>
          </cell>
          <cell r="L466" t="str">
            <v>01-Dec-09</v>
          </cell>
          <cell r="M466" t="str">
            <v>16-Mar-71</v>
          </cell>
          <cell r="N466">
            <v>2</v>
          </cell>
          <cell r="O466" t="str">
            <v>0313</v>
          </cell>
          <cell r="P466" t="str">
            <v>0313</v>
          </cell>
          <cell r="Q466" t="str">
            <v>15.110</v>
          </cell>
          <cell r="R466" t="str">
            <v>15.110</v>
          </cell>
          <cell r="S466" t="str">
            <v>TG765</v>
          </cell>
          <cell r="T466">
            <v>1</v>
          </cell>
          <cell r="U466" t="str">
            <v>Tiến sĩ</v>
          </cell>
          <cell r="V466" t="str">
            <v>010779877</v>
          </cell>
        </row>
        <row r="467">
          <cell r="B467" t="str">
            <v/>
          </cell>
          <cell r="C467" t="str">
            <v/>
          </cell>
          <cell r="D467" t="str">
            <v>Đỗ Thị Thu</v>
          </cell>
          <cell r="E467" t="str">
            <v>Cúc</v>
          </cell>
          <cell r="F467">
            <v>3</v>
          </cell>
          <cell r="G467" t="str">
            <v>Hóa học</v>
          </cell>
          <cell r="H467" t="str">
            <v>Khoa Tài nguyên và Môi trường</v>
          </cell>
          <cell r="I467" t="str">
            <v/>
          </cell>
          <cell r="J467">
            <v>6.1</v>
          </cell>
          <cell r="K467">
            <v>0</v>
          </cell>
          <cell r="L467" t="str">
            <v>01-Mar-03</v>
          </cell>
          <cell r="M467" t="str">
            <v>01-Nov-69</v>
          </cell>
          <cell r="N467">
            <v>3</v>
          </cell>
          <cell r="O467" t="str">
            <v>0313</v>
          </cell>
          <cell r="P467" t="str">
            <v>0313</v>
          </cell>
          <cell r="Q467" t="str">
            <v>15.110</v>
          </cell>
          <cell r="R467" t="str">
            <v>15.110</v>
          </cell>
          <cell r="S467" t="str">
            <v/>
          </cell>
          <cell r="T467">
            <v>0</v>
          </cell>
          <cell r="U467" t="str">
            <v>Thạc sĩ</v>
          </cell>
          <cell r="V467" t="str">
            <v>010812588</v>
          </cell>
        </row>
        <row r="468">
          <cell r="B468" t="str">
            <v>HOA15</v>
          </cell>
          <cell r="C468" t="str">
            <v/>
          </cell>
          <cell r="D468" t="str">
            <v>Dương Văn</v>
          </cell>
          <cell r="E468" t="str">
            <v>Đảm</v>
          </cell>
          <cell r="F468">
            <v>3</v>
          </cell>
          <cell r="G468" t="str">
            <v>Hóa học</v>
          </cell>
          <cell r="H468" t="str">
            <v>Khoa Tài nguyên và Môi trường</v>
          </cell>
          <cell r="I468" t="str">
            <v/>
          </cell>
          <cell r="J468">
            <v>6.44</v>
          </cell>
          <cell r="K468">
            <v>0</v>
          </cell>
          <cell r="L468" t="str">
            <v>01-Jan-06</v>
          </cell>
          <cell r="M468" t="str">
            <v>01-Jun-76</v>
          </cell>
          <cell r="N468">
            <v>4</v>
          </cell>
          <cell r="O468" t="str">
            <v>0313</v>
          </cell>
          <cell r="P468" t="str">
            <v>0313</v>
          </cell>
          <cell r="Q468" t="str">
            <v>15.110</v>
          </cell>
          <cell r="R468" t="str">
            <v>15.110</v>
          </cell>
          <cell r="S468" t="str">
            <v>HOA15</v>
          </cell>
          <cell r="T468">
            <v>0</v>
          </cell>
          <cell r="U468" t="str">
            <v>Đại học</v>
          </cell>
          <cell r="V468" t="str">
            <v>012172853</v>
          </cell>
        </row>
        <row r="469">
          <cell r="B469" t="str">
            <v/>
          </cell>
          <cell r="C469" t="str">
            <v/>
          </cell>
          <cell r="D469" t="str">
            <v>Đặng Văn</v>
          </cell>
          <cell r="E469" t="str">
            <v>Hồng</v>
          </cell>
          <cell r="F469">
            <v>3</v>
          </cell>
          <cell r="G469" t="str">
            <v>Hóa học</v>
          </cell>
          <cell r="H469" t="str">
            <v>Khoa Tài nguyên và Môi trường</v>
          </cell>
          <cell r="I469" t="str">
            <v/>
          </cell>
          <cell r="J469">
            <v>6.44</v>
          </cell>
          <cell r="K469">
            <v>0</v>
          </cell>
          <cell r="L469" t="str">
            <v>01-May-08</v>
          </cell>
          <cell r="M469" t="str">
            <v>01-Sep-75</v>
          </cell>
          <cell r="N469">
            <v>4</v>
          </cell>
          <cell r="O469" t="str">
            <v>0313</v>
          </cell>
          <cell r="P469" t="str">
            <v>0313</v>
          </cell>
          <cell r="Q469" t="str">
            <v>15.110</v>
          </cell>
          <cell r="R469" t="str">
            <v>15.110</v>
          </cell>
          <cell r="S469" t="str">
            <v/>
          </cell>
          <cell r="T469">
            <v>0</v>
          </cell>
          <cell r="U469" t="str">
            <v>Đại học</v>
          </cell>
          <cell r="V469" t="str">
            <v>010779879</v>
          </cell>
        </row>
        <row r="470">
          <cell r="B470" t="str">
            <v/>
          </cell>
          <cell r="C470" t="str">
            <v/>
          </cell>
          <cell r="D470" t="str">
            <v>Hoàng Thị Thu</v>
          </cell>
          <cell r="E470" t="str">
            <v>Hương</v>
          </cell>
          <cell r="F470">
            <v>3</v>
          </cell>
          <cell r="G470" t="str">
            <v>Hóa học</v>
          </cell>
          <cell r="H470" t="str">
            <v>Khoa Tài nguyên và Môi trường</v>
          </cell>
          <cell r="I470" t="str">
            <v/>
          </cell>
          <cell r="J470">
            <v>5.42</v>
          </cell>
          <cell r="K470">
            <v>0</v>
          </cell>
          <cell r="L470" t="str">
            <v>01-Sep-06</v>
          </cell>
          <cell r="M470" t="str">
            <v>15-Aug-75</v>
          </cell>
          <cell r="N470">
            <v>3</v>
          </cell>
          <cell r="O470" t="str">
            <v>0313</v>
          </cell>
          <cell r="P470" t="str">
            <v>0313</v>
          </cell>
          <cell r="Q470" t="str">
            <v>15.110</v>
          </cell>
          <cell r="R470" t="str">
            <v>15.110</v>
          </cell>
          <cell r="S470" t="str">
            <v/>
          </cell>
          <cell r="T470">
            <v>0</v>
          </cell>
          <cell r="U470" t="str">
            <v>Thạc sĩ</v>
          </cell>
          <cell r="V470" t="str">
            <v>010812398</v>
          </cell>
        </row>
        <row r="471">
          <cell r="B471" t="str">
            <v>HOA09</v>
          </cell>
          <cell r="C471" t="str">
            <v>3120215002173</v>
          </cell>
          <cell r="D471" t="str">
            <v>Nguyễn Thị Hồng</v>
          </cell>
          <cell r="E471" t="str">
            <v>Linh</v>
          </cell>
          <cell r="F471">
            <v>3</v>
          </cell>
          <cell r="G471" t="str">
            <v>Hóa học</v>
          </cell>
          <cell r="H471" t="str">
            <v>Khoa Tài nguyên và Môi trường</v>
          </cell>
          <cell r="I471" t="str">
            <v>Tiến sĩ, Giảng viên chính</v>
          </cell>
          <cell r="J471">
            <v>6.1</v>
          </cell>
          <cell r="K471">
            <v>0</v>
          </cell>
          <cell r="L471" t="str">
            <v>01-Apr-15</v>
          </cell>
          <cell r="M471" t="str">
            <v>01-Apr-01</v>
          </cell>
          <cell r="N471">
            <v>2</v>
          </cell>
          <cell r="O471" t="str">
            <v>5800</v>
          </cell>
          <cell r="P471" t="str">
            <v>0313</v>
          </cell>
          <cell r="Q471" t="str">
            <v>15.110</v>
          </cell>
          <cell r="R471" t="str">
            <v>15.110</v>
          </cell>
          <cell r="S471" t="str">
            <v>TG400</v>
          </cell>
          <cell r="T471">
            <v>0</v>
          </cell>
          <cell r="U471" t="str">
            <v>Tiến sĩ</v>
          </cell>
          <cell r="V471" t="str">
            <v>001158000458</v>
          </cell>
        </row>
        <row r="472">
          <cell r="B472" t="str">
            <v>HOA10</v>
          </cell>
          <cell r="C472" t="str">
            <v>3120215002180</v>
          </cell>
          <cell r="D472" t="str">
            <v>Trương Thị</v>
          </cell>
          <cell r="E472" t="str">
            <v>My</v>
          </cell>
          <cell r="F472">
            <v>3</v>
          </cell>
          <cell r="G472" t="str">
            <v>Hóa học</v>
          </cell>
          <cell r="H472" t="str">
            <v>Khoa Tài nguyên và Môi trường</v>
          </cell>
          <cell r="I472" t="str">
            <v/>
          </cell>
          <cell r="J472">
            <v>5.08</v>
          </cell>
          <cell r="K472">
            <v>0</v>
          </cell>
          <cell r="L472" t="str">
            <v>01-Jan-09</v>
          </cell>
          <cell r="M472" t="str">
            <v>01-Aug-77</v>
          </cell>
          <cell r="N472">
            <v>3</v>
          </cell>
          <cell r="O472" t="str">
            <v>0313</v>
          </cell>
          <cell r="P472" t="str">
            <v>0313</v>
          </cell>
          <cell r="Q472" t="str">
            <v>15.110</v>
          </cell>
          <cell r="R472" t="str">
            <v>15.110</v>
          </cell>
          <cell r="S472" t="str">
            <v>TG055</v>
          </cell>
          <cell r="T472">
            <v>0</v>
          </cell>
          <cell r="U472" t="str">
            <v>Thạc sĩ</v>
          </cell>
          <cell r="V472" t="str">
            <v>010812589</v>
          </cell>
        </row>
        <row r="473">
          <cell r="B473" t="str">
            <v>HOA03</v>
          </cell>
          <cell r="C473" t="str">
            <v/>
          </cell>
          <cell r="D473" t="str">
            <v>Nguyễn Bá</v>
          </cell>
          <cell r="E473" t="str">
            <v>Bình</v>
          </cell>
          <cell r="F473">
            <v>3</v>
          </cell>
          <cell r="G473" t="str">
            <v>Hóa học</v>
          </cell>
          <cell r="H473" t="str">
            <v>Khoa Tài nguyên và Môi trường</v>
          </cell>
          <cell r="I473" t="str">
            <v/>
          </cell>
          <cell r="J473">
            <v>5.76</v>
          </cell>
          <cell r="K473">
            <v>0</v>
          </cell>
          <cell r="L473" t="str">
            <v>01-Dec-07</v>
          </cell>
          <cell r="M473" t="str">
            <v>01-Jul-79</v>
          </cell>
          <cell r="N473">
            <v>3</v>
          </cell>
          <cell r="O473" t="str">
            <v>0313</v>
          </cell>
          <cell r="P473" t="str">
            <v>0313</v>
          </cell>
          <cell r="Q473" t="str">
            <v>15.110</v>
          </cell>
          <cell r="R473" t="str">
            <v>15.110</v>
          </cell>
          <cell r="S473" t="str">
            <v>HOA03</v>
          </cell>
          <cell r="T473">
            <v>0</v>
          </cell>
          <cell r="U473" t="str">
            <v>Thạc sĩ</v>
          </cell>
          <cell r="V473" t="str">
            <v>011212899</v>
          </cell>
        </row>
        <row r="474">
          <cell r="B474" t="str">
            <v>HOA06</v>
          </cell>
          <cell r="C474" t="str">
            <v>3120215002138</v>
          </cell>
          <cell r="D474" t="str">
            <v>Võ Văn</v>
          </cell>
          <cell r="E474" t="str">
            <v>Cầu</v>
          </cell>
          <cell r="F474">
            <v>3</v>
          </cell>
          <cell r="G474" t="str">
            <v>Hóa học</v>
          </cell>
          <cell r="H474" t="str">
            <v>Khoa Tài nguyên và Môi trường</v>
          </cell>
          <cell r="I474" t="str">
            <v/>
          </cell>
          <cell r="J474">
            <v>6.1</v>
          </cell>
          <cell r="K474">
            <v>0</v>
          </cell>
          <cell r="L474" t="str">
            <v>01-Jun-11</v>
          </cell>
          <cell r="M474" t="str">
            <v>01-Oct-78</v>
          </cell>
          <cell r="N474">
            <v>3</v>
          </cell>
          <cell r="O474" t="str">
            <v>0313</v>
          </cell>
          <cell r="P474" t="str">
            <v>0313</v>
          </cell>
          <cell r="Q474" t="str">
            <v>15.110</v>
          </cell>
          <cell r="R474" t="str">
            <v>15.110</v>
          </cell>
          <cell r="S474" t="str">
            <v>TG207</v>
          </cell>
          <cell r="T474">
            <v>0</v>
          </cell>
          <cell r="U474" t="str">
            <v>Thạc sĩ</v>
          </cell>
          <cell r="V474" t="str">
            <v>010719868</v>
          </cell>
        </row>
        <row r="475">
          <cell r="B475" t="str">
            <v/>
          </cell>
          <cell r="C475" t="str">
            <v/>
          </cell>
          <cell r="D475" t="str">
            <v>Đỗ Thị</v>
          </cell>
          <cell r="E475" t="str">
            <v>Hòa</v>
          </cell>
          <cell r="F475">
            <v>3</v>
          </cell>
          <cell r="G475" t="str">
            <v>Hóa học</v>
          </cell>
          <cell r="H475" t="str">
            <v>Khoa Tài nguyên và Môi trường</v>
          </cell>
          <cell r="I475" t="str">
            <v/>
          </cell>
          <cell r="J475">
            <v>5.42</v>
          </cell>
          <cell r="K475">
            <v>0</v>
          </cell>
          <cell r="L475" t="str">
            <v>01-Oct-04</v>
          </cell>
          <cell r="M475" t="str">
            <v>01-Mar-77</v>
          </cell>
          <cell r="N475">
            <v>3</v>
          </cell>
          <cell r="O475" t="str">
            <v>0313</v>
          </cell>
          <cell r="P475" t="str">
            <v>0313</v>
          </cell>
          <cell r="Q475" t="str">
            <v>15.110</v>
          </cell>
          <cell r="R475" t="str">
            <v>15.110</v>
          </cell>
          <cell r="S475" t="str">
            <v/>
          </cell>
          <cell r="T475">
            <v>0</v>
          </cell>
          <cell r="U475" t="str">
            <v>Thạc sĩ</v>
          </cell>
          <cell r="V475" t="str">
            <v>010779886</v>
          </cell>
        </row>
        <row r="476">
          <cell r="B476" t="str">
            <v>TG042</v>
          </cell>
          <cell r="C476" t="str">
            <v/>
          </cell>
          <cell r="D476" t="str">
            <v>Lê Thị</v>
          </cell>
          <cell r="E476" t="str">
            <v>Hợp</v>
          </cell>
          <cell r="F476">
            <v>3</v>
          </cell>
          <cell r="G476" t="str">
            <v>Hóa học</v>
          </cell>
          <cell r="H476" t="str">
            <v>Khoa Tài nguyên và Môi trường</v>
          </cell>
          <cell r="I476" t="str">
            <v/>
          </cell>
          <cell r="J476">
            <v>5.42</v>
          </cell>
          <cell r="K476">
            <v>0</v>
          </cell>
          <cell r="L476" t="str">
            <v>01-Oct-04</v>
          </cell>
          <cell r="M476" t="str">
            <v>01-Mar-77</v>
          </cell>
          <cell r="N476">
            <v>3</v>
          </cell>
          <cell r="O476" t="str">
            <v>0313</v>
          </cell>
          <cell r="P476" t="str">
            <v>0313</v>
          </cell>
          <cell r="Q476" t="str">
            <v>15.110</v>
          </cell>
          <cell r="R476" t="str">
            <v>15.110</v>
          </cell>
          <cell r="S476" t="str">
            <v>TG042</v>
          </cell>
          <cell r="T476">
            <v>0</v>
          </cell>
          <cell r="U476" t="str">
            <v>Thạc sĩ</v>
          </cell>
          <cell r="V476" t="str">
            <v>010779907</v>
          </cell>
        </row>
        <row r="477">
          <cell r="B477" t="str">
            <v>HOA14</v>
          </cell>
          <cell r="C477" t="str">
            <v>3120215002167</v>
          </cell>
          <cell r="D477" t="str">
            <v>Bùi Thế</v>
          </cell>
          <cell r="E477" t="str">
            <v>Vĩnh</v>
          </cell>
          <cell r="F477">
            <v>3</v>
          </cell>
          <cell r="G477" t="str">
            <v>Hóa học</v>
          </cell>
          <cell r="H477" t="str">
            <v>Khoa Tài nguyên và Môi trường</v>
          </cell>
          <cell r="I477" t="str">
            <v/>
          </cell>
          <cell r="J477">
            <v>6.1</v>
          </cell>
          <cell r="K477">
            <v>0</v>
          </cell>
          <cell r="L477" t="str">
            <v>01-Sep-10</v>
          </cell>
          <cell r="M477" t="str">
            <v>01-Oct-77</v>
          </cell>
          <cell r="N477">
            <v>2</v>
          </cell>
          <cell r="O477" t="str">
            <v>0313</v>
          </cell>
          <cell r="P477" t="str">
            <v>0313</v>
          </cell>
          <cell r="Q477" t="str">
            <v>15.110</v>
          </cell>
          <cell r="R477" t="str">
            <v>15.110</v>
          </cell>
          <cell r="S477" t="str">
            <v>TG025</v>
          </cell>
          <cell r="T477">
            <v>0</v>
          </cell>
          <cell r="U477" t="str">
            <v>Tiến sĩ</v>
          </cell>
          <cell r="V477" t="str">
            <v>018812592</v>
          </cell>
        </row>
        <row r="478">
          <cell r="B478" t="str">
            <v>HOA17</v>
          </cell>
          <cell r="C478" t="str">
            <v>3120215002223</v>
          </cell>
          <cell r="D478" t="str">
            <v>Trần Thanh</v>
          </cell>
          <cell r="E478" t="str">
            <v>Hải</v>
          </cell>
          <cell r="F478">
            <v>3</v>
          </cell>
          <cell r="G478" t="str">
            <v>Hóa học</v>
          </cell>
          <cell r="H478" t="str">
            <v>Khoa Tài nguyên và Môi trường</v>
          </cell>
          <cell r="I478" t="str">
            <v>Thạc sĩ, Giảng viên, Phó BM</v>
          </cell>
          <cell r="J478">
            <v>4.9800000000000004</v>
          </cell>
          <cell r="K478">
            <v>0.06</v>
          </cell>
          <cell r="L478" t="str">
            <v>01-Sep-24</v>
          </cell>
          <cell r="M478" t="str">
            <v>01-Oct-03</v>
          </cell>
          <cell r="N478">
            <v>3</v>
          </cell>
          <cell r="O478" t="str">
            <v>0313</v>
          </cell>
          <cell r="P478" t="str">
            <v>0313</v>
          </cell>
          <cell r="Q478" t="str">
            <v>15.111</v>
          </cell>
          <cell r="R478" t="str">
            <v>V.07.01.03</v>
          </cell>
          <cell r="S478" t="str">
            <v>HOA17</v>
          </cell>
          <cell r="T478">
            <v>0</v>
          </cell>
          <cell r="U478" t="str">
            <v>Thạc sĩ</v>
          </cell>
          <cell r="V478" t="str">
            <v>038071006536</v>
          </cell>
        </row>
        <row r="479">
          <cell r="B479" t="str">
            <v>HOA13</v>
          </cell>
          <cell r="C479" t="str">
            <v>3120215002217</v>
          </cell>
          <cell r="D479" t="str">
            <v>Phan Trung</v>
          </cell>
          <cell r="E479" t="str">
            <v>Quý</v>
          </cell>
          <cell r="F479">
            <v>3</v>
          </cell>
          <cell r="G479" t="str">
            <v>Hóa học</v>
          </cell>
          <cell r="H479" t="str">
            <v>Khoa Tài nguyên và Môi trường</v>
          </cell>
          <cell r="I479" t="str">
            <v>TS. Giảng viên chính, Bảo lưu PCCV</v>
          </cell>
          <cell r="J479">
            <v>5.76</v>
          </cell>
          <cell r="K479">
            <v>0</v>
          </cell>
          <cell r="L479" t="str">
            <v>01-Dec-15</v>
          </cell>
          <cell r="M479" t="str">
            <v>01-Dec-06</v>
          </cell>
          <cell r="N479">
            <v>2</v>
          </cell>
          <cell r="O479" t="str">
            <v>0313</v>
          </cell>
          <cell r="P479" t="str">
            <v>0313</v>
          </cell>
          <cell r="Q479" t="str">
            <v>15.110</v>
          </cell>
          <cell r="R479" t="str">
            <v>15.110</v>
          </cell>
          <cell r="S479" t="str">
            <v>TG401</v>
          </cell>
          <cell r="T479">
            <v>0</v>
          </cell>
          <cell r="U479" t="str">
            <v>Tiến sĩ</v>
          </cell>
          <cell r="V479" t="str">
            <v>011033873</v>
          </cell>
        </row>
        <row r="480">
          <cell r="B480" t="str">
            <v>HOA05</v>
          </cell>
          <cell r="C480" t="str">
            <v/>
          </cell>
          <cell r="D480" t="str">
            <v>Nguyễn Thị</v>
          </cell>
          <cell r="E480" t="str">
            <v>Chắc</v>
          </cell>
          <cell r="F480">
            <v>3</v>
          </cell>
          <cell r="G480" t="str">
            <v>Hóa học</v>
          </cell>
          <cell r="H480" t="str">
            <v>Khoa Tài nguyên và Môi trường</v>
          </cell>
          <cell r="I480" t="str">
            <v/>
          </cell>
          <cell r="J480">
            <v>5.76</v>
          </cell>
          <cell r="K480">
            <v>0</v>
          </cell>
          <cell r="L480" t="str">
            <v>01-Dec-07</v>
          </cell>
          <cell r="M480" t="str">
            <v>01-Mar-80</v>
          </cell>
          <cell r="N480">
            <v>3</v>
          </cell>
          <cell r="O480" t="str">
            <v>0313</v>
          </cell>
          <cell r="P480" t="str">
            <v>0313</v>
          </cell>
          <cell r="Q480" t="str">
            <v>15.110</v>
          </cell>
          <cell r="R480" t="str">
            <v>15.110</v>
          </cell>
          <cell r="S480" t="str">
            <v>TG054</v>
          </cell>
          <cell r="T480">
            <v>0</v>
          </cell>
          <cell r="U480" t="str">
            <v>Thạc sĩ</v>
          </cell>
          <cell r="V480" t="str">
            <v>010389273</v>
          </cell>
        </row>
        <row r="481">
          <cell r="B481" t="str">
            <v>HOA12</v>
          </cell>
          <cell r="C481" t="str">
            <v>3120215002230</v>
          </cell>
          <cell r="D481" t="str">
            <v>Nguyễn Ngọc</v>
          </cell>
          <cell r="E481" t="str">
            <v>Kiên</v>
          </cell>
          <cell r="F481">
            <v>3</v>
          </cell>
          <cell r="G481" t="str">
            <v>Hóa học</v>
          </cell>
          <cell r="H481" t="str">
            <v>Khoa Tài nguyên và Môi trường</v>
          </cell>
          <cell r="I481" t="str">
            <v>Thạc sĩ, Giảng viên</v>
          </cell>
          <cell r="J481">
            <v>4.32</v>
          </cell>
          <cell r="K481">
            <v>0</v>
          </cell>
          <cell r="L481" t="str">
            <v>01-Nov-22</v>
          </cell>
          <cell r="M481" t="str">
            <v>01-Nov-04</v>
          </cell>
          <cell r="N481">
            <v>3</v>
          </cell>
          <cell r="O481" t="str">
            <v>0313</v>
          </cell>
          <cell r="P481" t="str">
            <v>0313</v>
          </cell>
          <cell r="Q481" t="str">
            <v>15.111</v>
          </cell>
          <cell r="R481" t="str">
            <v>V.07.01.03</v>
          </cell>
          <cell r="S481" t="str">
            <v>HOA12</v>
          </cell>
          <cell r="T481">
            <v>0</v>
          </cell>
          <cell r="U481" t="str">
            <v>Thạc sĩ</v>
          </cell>
          <cell r="V481" t="str">
            <v>001077003788</v>
          </cell>
        </row>
        <row r="482">
          <cell r="B482" t="str">
            <v>HOA02</v>
          </cell>
          <cell r="C482" t="str">
            <v>3120215002246</v>
          </cell>
          <cell r="D482" t="str">
            <v>Nguyễn Thị Hồng</v>
          </cell>
          <cell r="E482" t="str">
            <v>Hạnh</v>
          </cell>
          <cell r="F482">
            <v>3</v>
          </cell>
          <cell r="G482" t="str">
            <v>Hóa học</v>
          </cell>
          <cell r="H482" t="str">
            <v>Khoa Tài nguyên và Môi trường</v>
          </cell>
          <cell r="I482" t="str">
            <v>PGS.TS. Giảng viên cao cấp, Trưởng BM</v>
          </cell>
          <cell r="J482">
            <v>6.92</v>
          </cell>
          <cell r="K482">
            <v>0</v>
          </cell>
          <cell r="L482" t="str">
            <v>17-Jul-23</v>
          </cell>
          <cell r="M482" t="str">
            <v>17-Jul-18</v>
          </cell>
          <cell r="N482">
            <v>2</v>
          </cell>
          <cell r="O482" t="str">
            <v>0313</v>
          </cell>
          <cell r="P482" t="str">
            <v>0313</v>
          </cell>
          <cell r="Q482" t="str">
            <v>15.109</v>
          </cell>
          <cell r="R482" t="str">
            <v>V.07.01.01</v>
          </cell>
          <cell r="S482" t="str">
            <v>HOA02</v>
          </cell>
          <cell r="T482">
            <v>1</v>
          </cell>
          <cell r="U482" t="str">
            <v>Tiến sĩ</v>
          </cell>
          <cell r="V482" t="str">
            <v>001182029979</v>
          </cell>
        </row>
        <row r="483">
          <cell r="B483" t="str">
            <v>HOA01</v>
          </cell>
          <cell r="C483" t="str">
            <v>3120215002252</v>
          </cell>
          <cell r="D483" t="str">
            <v>Đoàn Thị Thúy</v>
          </cell>
          <cell r="E483" t="str">
            <v>ái</v>
          </cell>
          <cell r="F483">
            <v>3</v>
          </cell>
          <cell r="G483" t="str">
            <v>Hóa học</v>
          </cell>
          <cell r="H483" t="str">
            <v>Khoa Tài nguyên và Môi trường</v>
          </cell>
          <cell r="I483" t="str">
            <v>Tiến sĩ, Giảng viên chính</v>
          </cell>
          <cell r="J483">
            <v>5.08</v>
          </cell>
          <cell r="K483">
            <v>0</v>
          </cell>
          <cell r="L483" t="str">
            <v>01-Oct-24</v>
          </cell>
          <cell r="M483" t="str">
            <v>01-Oct-05</v>
          </cell>
          <cell r="N483">
            <v>2</v>
          </cell>
          <cell r="O483" t="str">
            <v>0313</v>
          </cell>
          <cell r="P483" t="str">
            <v>0313</v>
          </cell>
          <cell r="Q483" t="str">
            <v>15.110</v>
          </cell>
          <cell r="R483" t="str">
            <v>V.07.01.02</v>
          </cell>
          <cell r="S483" t="str">
            <v>HOA01</v>
          </cell>
          <cell r="T483">
            <v>0</v>
          </cell>
          <cell r="U483" t="str">
            <v>Tiến sĩ</v>
          </cell>
          <cell r="V483" t="str">
            <v>040179000891</v>
          </cell>
        </row>
        <row r="484">
          <cell r="B484" t="str">
            <v/>
          </cell>
          <cell r="C484" t="str">
            <v>3120215002269</v>
          </cell>
          <cell r="D484" t="str">
            <v>Phùng Thị</v>
          </cell>
          <cell r="E484" t="str">
            <v>Vinh</v>
          </cell>
          <cell r="F484">
            <v>3</v>
          </cell>
          <cell r="G484" t="str">
            <v>Hóa học</v>
          </cell>
          <cell r="H484" t="str">
            <v>Khoa Tài nguyên và Môi trường</v>
          </cell>
          <cell r="I484" t="str">
            <v>Kỹ sư</v>
          </cell>
          <cell r="J484">
            <v>3.99</v>
          </cell>
          <cell r="K484">
            <v>0</v>
          </cell>
          <cell r="L484" t="str">
            <v>01-Jun-25</v>
          </cell>
          <cell r="M484" t="str">
            <v>01-Jan-14</v>
          </cell>
          <cell r="N484">
            <v>4</v>
          </cell>
          <cell r="O484" t="str">
            <v>0313</v>
          </cell>
          <cell r="P484" t="str">
            <v>0313</v>
          </cell>
          <cell r="Q484" t="str">
            <v>13.095</v>
          </cell>
          <cell r="R484" t="str">
            <v>V.05.02.07</v>
          </cell>
          <cell r="S484" t="str">
            <v/>
          </cell>
          <cell r="T484">
            <v>0</v>
          </cell>
          <cell r="U484" t="str">
            <v>Đại học</v>
          </cell>
          <cell r="V484" t="str">
            <v>038183025205</v>
          </cell>
        </row>
        <row r="485">
          <cell r="B485" t="str">
            <v>HOA04</v>
          </cell>
          <cell r="C485" t="str">
            <v>3120215002275</v>
          </cell>
          <cell r="D485" t="str">
            <v>Phạm Trung</v>
          </cell>
          <cell r="E485" t="str">
            <v>Đức</v>
          </cell>
          <cell r="F485">
            <v>3</v>
          </cell>
          <cell r="G485" t="str">
            <v>Hóa học</v>
          </cell>
          <cell r="H485" t="str">
            <v>Khoa Tài nguyên và Môi trường</v>
          </cell>
          <cell r="I485" t="str">
            <v>Thạc sĩ, Kỹ sư</v>
          </cell>
          <cell r="J485">
            <v>3.99</v>
          </cell>
          <cell r="K485">
            <v>0</v>
          </cell>
          <cell r="L485" t="str">
            <v>01-Jan-25</v>
          </cell>
          <cell r="M485" t="str">
            <v>01-Jan-14</v>
          </cell>
          <cell r="N485">
            <v>3</v>
          </cell>
          <cell r="O485" t="str">
            <v>0313</v>
          </cell>
          <cell r="P485" t="str">
            <v>0313</v>
          </cell>
          <cell r="Q485" t="str">
            <v>13.095</v>
          </cell>
          <cell r="R485" t="str">
            <v>V.05.02.07</v>
          </cell>
          <cell r="S485" t="str">
            <v>HOA04</v>
          </cell>
          <cell r="T485">
            <v>0</v>
          </cell>
          <cell r="U485" t="str">
            <v>Thạc sĩ</v>
          </cell>
          <cell r="V485" t="str">
            <v>034083015428</v>
          </cell>
        </row>
        <row r="486">
          <cell r="B486" t="str">
            <v>HOA20</v>
          </cell>
          <cell r="C486" t="str">
            <v>3120215002281</v>
          </cell>
          <cell r="D486" t="str">
            <v>Bùi Thị Thu</v>
          </cell>
          <cell r="E486" t="str">
            <v>Trang</v>
          </cell>
          <cell r="F486">
            <v>3</v>
          </cell>
          <cell r="G486" t="str">
            <v>Hóa học</v>
          </cell>
          <cell r="H486" t="str">
            <v>Khoa Tài nguyên và Môi trường</v>
          </cell>
          <cell r="I486" t="str">
            <v>Tiến sĩ, Giảng viên</v>
          </cell>
          <cell r="J486">
            <v>3</v>
          </cell>
          <cell r="K486">
            <v>0</v>
          </cell>
          <cell r="L486" t="str">
            <v>01-Jun-15</v>
          </cell>
          <cell r="M486" t="str">
            <v>01-Dec-08</v>
          </cell>
          <cell r="N486">
            <v>2</v>
          </cell>
          <cell r="O486" t="str">
            <v>0313</v>
          </cell>
          <cell r="P486" t="str">
            <v>0313</v>
          </cell>
          <cell r="Q486" t="str">
            <v>15.111</v>
          </cell>
          <cell r="R486" t="str">
            <v>15.111</v>
          </cell>
          <cell r="S486" t="str">
            <v>HOA20</v>
          </cell>
          <cell r="T486">
            <v>0</v>
          </cell>
          <cell r="U486" t="str">
            <v>Tiến sĩ</v>
          </cell>
          <cell r="V486" t="str">
            <v>113224386</v>
          </cell>
        </row>
        <row r="487">
          <cell r="B487" t="str">
            <v>HOA21</v>
          </cell>
          <cell r="C487" t="str">
            <v>3120215009455</v>
          </cell>
          <cell r="D487" t="str">
            <v>Nguyễn Thị</v>
          </cell>
          <cell r="E487" t="str">
            <v>Hiển</v>
          </cell>
          <cell r="F487">
            <v>3</v>
          </cell>
          <cell r="G487" t="str">
            <v>Hóa học</v>
          </cell>
          <cell r="H487" t="str">
            <v>Khoa Tài nguyên và Môi trường</v>
          </cell>
          <cell r="I487" t="str">
            <v>Tiến sĩ, Giảng viên chính</v>
          </cell>
          <cell r="J487">
            <v>4.74</v>
          </cell>
          <cell r="K487">
            <v>0</v>
          </cell>
          <cell r="L487" t="str">
            <v>01-Dec-23</v>
          </cell>
          <cell r="M487" t="str">
            <v>01-Dec-20</v>
          </cell>
          <cell r="N487">
            <v>2</v>
          </cell>
          <cell r="O487" t="str">
            <v>0313</v>
          </cell>
          <cell r="P487" t="str">
            <v>0313</v>
          </cell>
          <cell r="Q487" t="str">
            <v>15.110</v>
          </cell>
          <cell r="R487" t="str">
            <v>V.07.01.02</v>
          </cell>
          <cell r="S487" t="str">
            <v>HOA21</v>
          </cell>
          <cell r="T487">
            <v>0</v>
          </cell>
          <cell r="U487" t="str">
            <v>Tiến sĩ</v>
          </cell>
          <cell r="V487" t="str">
            <v>024185000178</v>
          </cell>
        </row>
        <row r="488">
          <cell r="B488" t="str">
            <v>HOA07</v>
          </cell>
          <cell r="C488" t="str">
            <v>3120215015123</v>
          </cell>
          <cell r="D488" t="str">
            <v>Lê Thị Thu</v>
          </cell>
          <cell r="E488" t="str">
            <v>Hương</v>
          </cell>
          <cell r="F488">
            <v>3</v>
          </cell>
          <cell r="G488" t="str">
            <v>Hóa học</v>
          </cell>
          <cell r="H488" t="str">
            <v>Khoa Tài nguyên và Môi trường</v>
          </cell>
          <cell r="I488" t="str">
            <v>PGS.TS. Giảng viên cao cấp, Phó BM</v>
          </cell>
          <cell r="J488">
            <v>4.4000000000000004</v>
          </cell>
          <cell r="K488">
            <v>0</v>
          </cell>
          <cell r="L488" t="str">
            <v>15-Jun-23</v>
          </cell>
          <cell r="M488" t="str">
            <v>01-Feb-10</v>
          </cell>
          <cell r="N488">
            <v>2</v>
          </cell>
          <cell r="O488" t="str">
            <v>0313</v>
          </cell>
          <cell r="P488" t="str">
            <v>0313</v>
          </cell>
          <cell r="Q488" t="str">
            <v>15.110</v>
          </cell>
          <cell r="R488" t="str">
            <v>V.07.01.02</v>
          </cell>
          <cell r="S488" t="str">
            <v>HOA07</v>
          </cell>
          <cell r="T488">
            <v>1</v>
          </cell>
          <cell r="U488" t="str">
            <v>Tiến sĩ</v>
          </cell>
          <cell r="V488" t="str">
            <v>033186000053</v>
          </cell>
        </row>
        <row r="489">
          <cell r="B489" t="str">
            <v/>
          </cell>
          <cell r="C489" t="str">
            <v>3120215023614</v>
          </cell>
          <cell r="D489" t="str">
            <v>Đặng Hải</v>
          </cell>
          <cell r="E489" t="str">
            <v>Sơn</v>
          </cell>
          <cell r="F489">
            <v>3</v>
          </cell>
          <cell r="G489" t="str">
            <v>Hóa học</v>
          </cell>
          <cell r="H489" t="str">
            <v>Khoa Tài nguyên và Môi trường</v>
          </cell>
          <cell r="I489" t="str">
            <v/>
          </cell>
          <cell r="J489">
            <v>1.99</v>
          </cell>
          <cell r="K489">
            <v>0</v>
          </cell>
          <cell r="L489" t="str">
            <v>02-Feb-09</v>
          </cell>
          <cell r="M489" t="str">
            <v>02-Feb-09</v>
          </cell>
          <cell r="N489">
            <v>4</v>
          </cell>
          <cell r="O489" t="str">
            <v>0313</v>
          </cell>
          <cell r="P489" t="str">
            <v>0313</v>
          </cell>
          <cell r="Q489" t="str">
            <v>15.111</v>
          </cell>
          <cell r="R489" t="str">
            <v>15.111</v>
          </cell>
          <cell r="S489" t="str">
            <v/>
          </cell>
          <cell r="T489">
            <v>0</v>
          </cell>
          <cell r="U489" t="str">
            <v>Đại học</v>
          </cell>
          <cell r="V489" t="str">
            <v>131219475</v>
          </cell>
        </row>
        <row r="490">
          <cell r="B490" t="str">
            <v/>
          </cell>
          <cell r="C490" t="str">
            <v/>
          </cell>
          <cell r="D490" t="str">
            <v>Lê Thị</v>
          </cell>
          <cell r="E490" t="str">
            <v>Luyến</v>
          </cell>
          <cell r="F490">
            <v>3</v>
          </cell>
          <cell r="G490" t="str">
            <v>Hóa học</v>
          </cell>
          <cell r="H490" t="str">
            <v>Khoa Tài nguyên và Môi trường</v>
          </cell>
          <cell r="I490" t="str">
            <v/>
          </cell>
          <cell r="J490">
            <v>1.99</v>
          </cell>
          <cell r="K490">
            <v>0</v>
          </cell>
          <cell r="L490" t="str">
            <v>10-Aug-09</v>
          </cell>
          <cell r="M490" t="str">
            <v>10-Aug-09</v>
          </cell>
          <cell r="N490">
            <v>4</v>
          </cell>
          <cell r="O490" t="str">
            <v>0313</v>
          </cell>
          <cell r="P490" t="str">
            <v>0313</v>
          </cell>
          <cell r="Q490" t="str">
            <v>15.111</v>
          </cell>
          <cell r="R490" t="str">
            <v>15.111</v>
          </cell>
          <cell r="S490" t="str">
            <v/>
          </cell>
          <cell r="T490">
            <v>0</v>
          </cell>
          <cell r="U490" t="str">
            <v>Đại học</v>
          </cell>
          <cell r="V490" t="str">
            <v>121578262</v>
          </cell>
        </row>
        <row r="491">
          <cell r="B491" t="str">
            <v>HOA24</v>
          </cell>
          <cell r="C491" t="str">
            <v>3120215035484</v>
          </cell>
          <cell r="D491" t="str">
            <v>Hoàng</v>
          </cell>
          <cell r="E491" t="str">
            <v>Hiệp</v>
          </cell>
          <cell r="F491">
            <v>3</v>
          </cell>
          <cell r="G491" t="str">
            <v>Hóa học</v>
          </cell>
          <cell r="H491" t="str">
            <v>Viện Nghiên cứu tăng trưởng xanh</v>
          </cell>
          <cell r="I491" t="str">
            <v>Tiến sĩ, Giảng viên chính, Giám đốc Viện</v>
          </cell>
          <cell r="J491">
            <v>4.74</v>
          </cell>
          <cell r="K491">
            <v>0</v>
          </cell>
          <cell r="L491" t="str">
            <v>01-Dec-23</v>
          </cell>
          <cell r="M491" t="str">
            <v>01-Dec-20</v>
          </cell>
          <cell r="N491">
            <v>2</v>
          </cell>
          <cell r="O491" t="str">
            <v>5800</v>
          </cell>
          <cell r="P491" t="str">
            <v>0313</v>
          </cell>
          <cell r="Q491" t="str">
            <v>15.110</v>
          </cell>
          <cell r="R491" t="str">
            <v>V.07.01.02</v>
          </cell>
          <cell r="S491" t="str">
            <v>HOA24</v>
          </cell>
          <cell r="T491">
            <v>0</v>
          </cell>
          <cell r="U491" t="str">
            <v>Tiến sĩ</v>
          </cell>
          <cell r="V491" t="str">
            <v>012077000024</v>
          </cell>
        </row>
        <row r="492">
          <cell r="B492" t="str">
            <v>HOA18</v>
          </cell>
          <cell r="C492" t="str">
            <v>3120215039246</v>
          </cell>
          <cell r="D492" t="str">
            <v>Hán Thị Phương</v>
          </cell>
          <cell r="E492" t="str">
            <v>Nga</v>
          </cell>
          <cell r="F492">
            <v>3</v>
          </cell>
          <cell r="G492" t="str">
            <v>Hóa học</v>
          </cell>
          <cell r="H492" t="str">
            <v>Khoa Tài nguyên và Môi trường</v>
          </cell>
          <cell r="I492" t="str">
            <v>Tiến sĩ, Giảng viên</v>
          </cell>
          <cell r="J492">
            <v>3.66</v>
          </cell>
          <cell r="K492">
            <v>0</v>
          </cell>
          <cell r="L492" t="str">
            <v>01-Jul-22</v>
          </cell>
          <cell r="M492" t="str">
            <v>01-Jan-13</v>
          </cell>
          <cell r="N492">
            <v>2</v>
          </cell>
          <cell r="O492" t="str">
            <v>0313</v>
          </cell>
          <cell r="P492" t="str">
            <v>0313</v>
          </cell>
          <cell r="Q492" t="str">
            <v>15.111</v>
          </cell>
          <cell r="R492" t="str">
            <v>V.07.01.03</v>
          </cell>
          <cell r="S492" t="str">
            <v>HOA18</v>
          </cell>
          <cell r="T492">
            <v>0</v>
          </cell>
          <cell r="U492" t="str">
            <v>Tiến sĩ</v>
          </cell>
          <cell r="V492" t="str">
            <v>027184000034</v>
          </cell>
        </row>
        <row r="493">
          <cell r="B493" t="str">
            <v>HOA26</v>
          </cell>
          <cell r="C493" t="str">
            <v>3120215042211</v>
          </cell>
          <cell r="D493" t="str">
            <v>Ngô Thị</v>
          </cell>
          <cell r="E493" t="str">
            <v>Thương</v>
          </cell>
          <cell r="F493">
            <v>3</v>
          </cell>
          <cell r="G493" t="str">
            <v>Hóa học</v>
          </cell>
          <cell r="H493" t="str">
            <v>Khoa Tài nguyên và Môi trường</v>
          </cell>
          <cell r="I493" t="str">
            <v>Thạc sĩ, Giảng viên</v>
          </cell>
          <cell r="J493">
            <v>3.66</v>
          </cell>
          <cell r="K493">
            <v>0</v>
          </cell>
          <cell r="L493" t="str">
            <v>01-Apr-23</v>
          </cell>
          <cell r="M493" t="str">
            <v>01-Apr-14</v>
          </cell>
          <cell r="N493">
            <v>3</v>
          </cell>
          <cell r="O493" t="str">
            <v>0313</v>
          </cell>
          <cell r="P493" t="str">
            <v>0313</v>
          </cell>
          <cell r="Q493" t="str">
            <v>15.111</v>
          </cell>
          <cell r="R493" t="str">
            <v>V.07.01.03</v>
          </cell>
          <cell r="S493" t="str">
            <v>HOA26</v>
          </cell>
          <cell r="T493">
            <v>0</v>
          </cell>
          <cell r="U493" t="str">
            <v>Thạc sĩ</v>
          </cell>
          <cell r="V493" t="str">
            <v>036186000563</v>
          </cell>
        </row>
        <row r="494">
          <cell r="B494" t="str">
            <v>HOA27</v>
          </cell>
          <cell r="C494" t="str">
            <v>3120215044830</v>
          </cell>
          <cell r="D494" t="str">
            <v>Chu Thị</v>
          </cell>
          <cell r="E494" t="str">
            <v>Thanh</v>
          </cell>
          <cell r="F494">
            <v>3</v>
          </cell>
          <cell r="G494" t="str">
            <v>Hóa học</v>
          </cell>
          <cell r="H494" t="str">
            <v>Khoa Tài nguyên và Môi trường</v>
          </cell>
          <cell r="I494" t="str">
            <v>Thạc sĩ, Giảng viên</v>
          </cell>
          <cell r="J494">
            <v>3.33</v>
          </cell>
          <cell r="K494">
            <v>0</v>
          </cell>
          <cell r="L494" t="str">
            <v>01-Jan-24</v>
          </cell>
          <cell r="M494" t="str">
            <v>01-Jan-15</v>
          </cell>
          <cell r="N494">
            <v>3</v>
          </cell>
          <cell r="O494" t="str">
            <v>0313</v>
          </cell>
          <cell r="P494" t="str">
            <v>0313</v>
          </cell>
          <cell r="Q494" t="str">
            <v>15.111</v>
          </cell>
          <cell r="R494" t="str">
            <v>V.07.01.03</v>
          </cell>
          <cell r="S494" t="str">
            <v>HOA27</v>
          </cell>
          <cell r="T494">
            <v>0</v>
          </cell>
          <cell r="U494" t="str">
            <v>Thạc sĩ</v>
          </cell>
          <cell r="V494" t="str">
            <v>027190007341</v>
          </cell>
        </row>
        <row r="495">
          <cell r="B495" t="str">
            <v>HOA28</v>
          </cell>
          <cell r="C495" t="str">
            <v>3120215044824</v>
          </cell>
          <cell r="D495" t="str">
            <v>Lê Thị Mai</v>
          </cell>
          <cell r="E495" t="str">
            <v>Linh</v>
          </cell>
          <cell r="F495">
            <v>3</v>
          </cell>
          <cell r="G495" t="str">
            <v>Hóa học</v>
          </cell>
          <cell r="H495" t="str">
            <v>Khoa Tài nguyên và Môi trường</v>
          </cell>
          <cell r="I495" t="str">
            <v>Thạc sĩ, Giảng viên</v>
          </cell>
          <cell r="J495">
            <v>3.33</v>
          </cell>
          <cell r="K495">
            <v>0</v>
          </cell>
          <cell r="L495" t="str">
            <v>01-Apr-24</v>
          </cell>
          <cell r="M495" t="str">
            <v>01-Apr-15</v>
          </cell>
          <cell r="N495">
            <v>3</v>
          </cell>
          <cell r="O495" t="str">
            <v>0313</v>
          </cell>
          <cell r="P495" t="str">
            <v>0313</v>
          </cell>
          <cell r="Q495" t="str">
            <v>15.111</v>
          </cell>
          <cell r="R495" t="str">
            <v>V.07.01.03</v>
          </cell>
          <cell r="S495" t="str">
            <v>HOA28</v>
          </cell>
          <cell r="T495">
            <v>0</v>
          </cell>
          <cell r="U495" t="str">
            <v>Thạc sĩ</v>
          </cell>
          <cell r="V495" t="str">
            <v>001190036051</v>
          </cell>
        </row>
        <row r="496">
          <cell r="B496" t="str">
            <v/>
          </cell>
          <cell r="C496" t="str">
            <v>3120215044739</v>
          </cell>
          <cell r="D496" t="str">
            <v>Hà Văn</v>
          </cell>
          <cell r="E496" t="str">
            <v>Tú</v>
          </cell>
          <cell r="F496">
            <v>3</v>
          </cell>
          <cell r="G496" t="str">
            <v>Vi sinh vật</v>
          </cell>
          <cell r="H496" t="str">
            <v>Khoa Tài nguyên và Môi trường</v>
          </cell>
          <cell r="I496" t="str">
            <v>Kỹ thuật viên</v>
          </cell>
          <cell r="J496">
            <v>2.86</v>
          </cell>
          <cell r="K496">
            <v>0</v>
          </cell>
          <cell r="L496" t="str">
            <v>01-Dec-24</v>
          </cell>
          <cell r="M496" t="str">
            <v>01-Jul-14</v>
          </cell>
          <cell r="N496">
            <v>5</v>
          </cell>
          <cell r="O496" t="str">
            <v>0314</v>
          </cell>
          <cell r="P496" t="str">
            <v>0314</v>
          </cell>
          <cell r="Q496" t="str">
            <v>13.096</v>
          </cell>
          <cell r="R496" t="str">
            <v>V.05.02.08</v>
          </cell>
          <cell r="S496" t="str">
            <v/>
          </cell>
          <cell r="T496">
            <v>0</v>
          </cell>
          <cell r="U496" t="str">
            <v>Cao đẳng</v>
          </cell>
          <cell r="V496" t="str">
            <v>036092003133</v>
          </cell>
        </row>
        <row r="497">
          <cell r="B497" t="str">
            <v>VSV08</v>
          </cell>
          <cell r="C497" t="str">
            <v>3120215002462</v>
          </cell>
          <cell r="D497" t="str">
            <v>Lê Thị Hồng</v>
          </cell>
          <cell r="E497" t="str">
            <v>Xuân</v>
          </cell>
          <cell r="F497">
            <v>3</v>
          </cell>
          <cell r="G497" t="str">
            <v>Vi sinh vật</v>
          </cell>
          <cell r="H497" t="str">
            <v>Khoa Tài nguyên và Môi trường</v>
          </cell>
          <cell r="I497" t="str">
            <v/>
          </cell>
          <cell r="J497">
            <v>4.9800000000000004</v>
          </cell>
          <cell r="K497">
            <v>0</v>
          </cell>
          <cell r="L497" t="str">
            <v>01-Feb-11</v>
          </cell>
          <cell r="M497" t="str">
            <v>01-Mar-84</v>
          </cell>
          <cell r="N497">
            <v>3</v>
          </cell>
          <cell r="O497" t="str">
            <v>0314</v>
          </cell>
          <cell r="P497" t="str">
            <v>0314</v>
          </cell>
          <cell r="Q497" t="str">
            <v>13.095</v>
          </cell>
          <cell r="R497" t="str">
            <v>13.095</v>
          </cell>
          <cell r="S497" t="str">
            <v>VSV08</v>
          </cell>
          <cell r="T497">
            <v>0</v>
          </cell>
          <cell r="U497" t="str">
            <v>Thạc sĩ</v>
          </cell>
          <cell r="V497" t="str">
            <v>010804705</v>
          </cell>
        </row>
        <row r="498">
          <cell r="B498" t="str">
            <v>VSV01</v>
          </cell>
          <cell r="C498" t="str">
            <v>3120215002479</v>
          </cell>
          <cell r="D498" t="str">
            <v>Nguyễn Xuân</v>
          </cell>
          <cell r="E498" t="str">
            <v>Thành</v>
          </cell>
          <cell r="F498">
            <v>3</v>
          </cell>
          <cell r="G498" t="str">
            <v>Vi sinh vật</v>
          </cell>
          <cell r="H498" t="str">
            <v>Khoa Tài nguyên và Môi trường</v>
          </cell>
          <cell r="I498" t="str">
            <v>PGS.TS. Giảng viên cao cấp, Bảo lưu PCCV</v>
          </cell>
          <cell r="J498">
            <v>7.28</v>
          </cell>
          <cell r="K498">
            <v>0</v>
          </cell>
          <cell r="L498" t="str">
            <v>01-Dec-17</v>
          </cell>
          <cell r="M498" t="str">
            <v>30-Dec-16</v>
          </cell>
          <cell r="N498">
            <v>2</v>
          </cell>
          <cell r="O498" t="str">
            <v>0314</v>
          </cell>
          <cell r="P498" t="str">
            <v>0314</v>
          </cell>
          <cell r="Q498" t="str">
            <v>15.109</v>
          </cell>
          <cell r="R498" t="str">
            <v>V.07.01.01</v>
          </cell>
          <cell r="S498" t="str">
            <v>TG489</v>
          </cell>
          <cell r="T498">
            <v>1</v>
          </cell>
          <cell r="U498" t="str">
            <v>Tiến sĩ</v>
          </cell>
          <cell r="V498" t="str">
            <v>011797689</v>
          </cell>
        </row>
        <row r="499">
          <cell r="B499" t="str">
            <v>VSV02</v>
          </cell>
          <cell r="C499" t="str">
            <v>3120215002485</v>
          </cell>
          <cell r="D499" t="str">
            <v>Nguyễn Thị</v>
          </cell>
          <cell r="E499" t="str">
            <v>Minh</v>
          </cell>
          <cell r="F499">
            <v>3</v>
          </cell>
          <cell r="G499" t="str">
            <v>Vi sinh vật</v>
          </cell>
          <cell r="H499" t="str">
            <v>Khoa Tài nguyên và Môi trường</v>
          </cell>
          <cell r="I499" t="str">
            <v>Phó Giáo sư, Tiến sĩ, Giảng viên cao cấp</v>
          </cell>
          <cell r="J499">
            <v>6.92</v>
          </cell>
          <cell r="K499">
            <v>0</v>
          </cell>
          <cell r="L499" t="str">
            <v>17-Jul-23</v>
          </cell>
          <cell r="M499" t="str">
            <v>17-Jul-18</v>
          </cell>
          <cell r="N499">
            <v>2</v>
          </cell>
          <cell r="O499" t="str">
            <v>0314</v>
          </cell>
          <cell r="P499" t="str">
            <v>0314</v>
          </cell>
          <cell r="Q499" t="str">
            <v>15.109</v>
          </cell>
          <cell r="R499" t="str">
            <v>V.07.01.01</v>
          </cell>
          <cell r="S499" t="str">
            <v>VSV02</v>
          </cell>
          <cell r="T499">
            <v>1</v>
          </cell>
          <cell r="U499" t="str">
            <v>Tiến sĩ</v>
          </cell>
          <cell r="V499" t="str">
            <v>001171032299</v>
          </cell>
        </row>
        <row r="500">
          <cell r="B500" t="str">
            <v>VSV03</v>
          </cell>
          <cell r="C500" t="str">
            <v>3120215002491</v>
          </cell>
          <cell r="D500" t="str">
            <v>Vũ Thị</v>
          </cell>
          <cell r="E500" t="str">
            <v>Hoàn</v>
          </cell>
          <cell r="F500">
            <v>3</v>
          </cell>
          <cell r="G500" t="str">
            <v>Vi sinh vật</v>
          </cell>
          <cell r="H500" t="str">
            <v>Khoa Tài nguyên và Môi trường</v>
          </cell>
          <cell r="I500" t="str">
            <v>Tiến sĩ, Giảng viên chính, Phó BM</v>
          </cell>
          <cell r="J500">
            <v>4.74</v>
          </cell>
          <cell r="K500">
            <v>0</v>
          </cell>
          <cell r="L500" t="str">
            <v>01-Dec-23</v>
          </cell>
          <cell r="M500" t="str">
            <v>01-Dec-20</v>
          </cell>
          <cell r="N500">
            <v>2</v>
          </cell>
          <cell r="O500" t="str">
            <v>0314</v>
          </cell>
          <cell r="P500" t="str">
            <v>0314</v>
          </cell>
          <cell r="Q500" t="str">
            <v>15.110</v>
          </cell>
          <cell r="R500" t="str">
            <v>V.07.01.02</v>
          </cell>
          <cell r="S500" t="str">
            <v>VSV03</v>
          </cell>
          <cell r="T500">
            <v>0</v>
          </cell>
          <cell r="U500" t="str">
            <v>Tiến sĩ</v>
          </cell>
          <cell r="V500" t="str">
            <v>033179028014</v>
          </cell>
        </row>
        <row r="501">
          <cell r="B501" t="str">
            <v>VSV04</v>
          </cell>
          <cell r="C501" t="str">
            <v>3120215002506</v>
          </cell>
          <cell r="D501" t="str">
            <v>Đinh Hồng</v>
          </cell>
          <cell r="E501" t="str">
            <v>Duyên</v>
          </cell>
          <cell r="F501">
            <v>3</v>
          </cell>
          <cell r="G501" t="str">
            <v>Vi sinh vật</v>
          </cell>
          <cell r="H501" t="str">
            <v>Khoa Tài nguyên và Môi trường</v>
          </cell>
          <cell r="I501" t="str">
            <v>Tiến sĩ, Giảng viên chính, Trưởng BM</v>
          </cell>
          <cell r="J501">
            <v>5.08</v>
          </cell>
          <cell r="K501">
            <v>0</v>
          </cell>
          <cell r="L501" t="str">
            <v>01-Apr-23</v>
          </cell>
          <cell r="M501" t="str">
            <v>01-Apr-18</v>
          </cell>
          <cell r="N501">
            <v>2</v>
          </cell>
          <cell r="O501" t="str">
            <v>0314</v>
          </cell>
          <cell r="P501" t="str">
            <v>0314</v>
          </cell>
          <cell r="Q501" t="str">
            <v>15.110</v>
          </cell>
          <cell r="R501" t="str">
            <v>V.07.01.02</v>
          </cell>
          <cell r="S501" t="str">
            <v>VSV04</v>
          </cell>
          <cell r="T501">
            <v>0</v>
          </cell>
          <cell r="U501" t="str">
            <v>Tiến sĩ</v>
          </cell>
          <cell r="V501" t="str">
            <v>034181020431</v>
          </cell>
        </row>
        <row r="502">
          <cell r="B502" t="str">
            <v>VSV05</v>
          </cell>
          <cell r="C502" t="str">
            <v>3120215009977</v>
          </cell>
          <cell r="D502" t="str">
            <v>Nguyễn Thế</v>
          </cell>
          <cell r="E502" t="str">
            <v>Bình</v>
          </cell>
          <cell r="F502">
            <v>3</v>
          </cell>
          <cell r="G502" t="str">
            <v>Vi sinh vật</v>
          </cell>
          <cell r="H502" t="str">
            <v>Khoa Tài nguyên và Môi trường</v>
          </cell>
          <cell r="I502" t="str">
            <v>Tiến sĩ, Giảng viên chính, Bảo lưu PCCV</v>
          </cell>
          <cell r="J502">
            <v>4.4000000000000004</v>
          </cell>
          <cell r="K502">
            <v>0</v>
          </cell>
          <cell r="L502" t="str">
            <v>15-Jun-23</v>
          </cell>
          <cell r="M502" t="str">
            <v>01-Aug-08</v>
          </cell>
          <cell r="N502">
            <v>2</v>
          </cell>
          <cell r="O502" t="str">
            <v>0314</v>
          </cell>
          <cell r="P502" t="str">
            <v>0314</v>
          </cell>
          <cell r="Q502" t="str">
            <v>15.110</v>
          </cell>
          <cell r="R502" t="str">
            <v>V.07.01.02</v>
          </cell>
          <cell r="S502" t="str">
            <v>VSV05</v>
          </cell>
          <cell r="T502">
            <v>0</v>
          </cell>
          <cell r="U502" t="str">
            <v>Tiến sĩ</v>
          </cell>
          <cell r="V502" t="str">
            <v>036076011045</v>
          </cell>
        </row>
        <row r="503">
          <cell r="B503" t="str">
            <v/>
          </cell>
          <cell r="C503" t="str">
            <v/>
          </cell>
          <cell r="D503" t="str">
            <v>Nguyễn Hạ</v>
          </cell>
          <cell r="E503" t="str">
            <v>Văn</v>
          </cell>
          <cell r="F503">
            <v>3</v>
          </cell>
          <cell r="G503" t="str">
            <v>Vi sinh vật</v>
          </cell>
          <cell r="H503" t="str">
            <v>Khoa Tài nguyên và Môi trường</v>
          </cell>
          <cell r="I503" t="str">
            <v/>
          </cell>
          <cell r="J503">
            <v>1.99</v>
          </cell>
          <cell r="K503">
            <v>0</v>
          </cell>
          <cell r="L503" t="str">
            <v>01-Apr-08</v>
          </cell>
          <cell r="M503" t="str">
            <v>01-Apr-08</v>
          </cell>
          <cell r="N503">
            <v>3</v>
          </cell>
          <cell r="O503" t="str">
            <v>0314</v>
          </cell>
          <cell r="P503" t="str">
            <v>0314</v>
          </cell>
          <cell r="Q503" t="str">
            <v>13.095</v>
          </cell>
          <cell r="R503" t="str">
            <v>13.095</v>
          </cell>
          <cell r="S503" t="str">
            <v/>
          </cell>
          <cell r="T503">
            <v>0</v>
          </cell>
          <cell r="U503" t="str">
            <v>Thạc sĩ</v>
          </cell>
          <cell r="V503" t="str">
            <v/>
          </cell>
        </row>
        <row r="504">
          <cell r="B504" t="str">
            <v>VSV06</v>
          </cell>
          <cell r="C504" t="str">
            <v>3120215011470</v>
          </cell>
          <cell r="D504" t="str">
            <v>Vũ Thị Xuân</v>
          </cell>
          <cell r="E504" t="str">
            <v>Hương</v>
          </cell>
          <cell r="F504">
            <v>3</v>
          </cell>
          <cell r="G504" t="str">
            <v>Vi sinh vật</v>
          </cell>
          <cell r="H504" t="str">
            <v>Khoa Tài nguyên và Môi trường</v>
          </cell>
          <cell r="I504" t="str">
            <v>Thạc sĩ, Kỹ sư</v>
          </cell>
          <cell r="J504">
            <v>4.9800000000000004</v>
          </cell>
          <cell r="K504">
            <v>0.09</v>
          </cell>
          <cell r="L504" t="str">
            <v>01-Jul-23</v>
          </cell>
          <cell r="M504" t="str">
            <v>01-Dec-08</v>
          </cell>
          <cell r="N504">
            <v>3</v>
          </cell>
          <cell r="O504" t="str">
            <v>0314</v>
          </cell>
          <cell r="P504" t="str">
            <v>0314</v>
          </cell>
          <cell r="Q504" t="str">
            <v>13.095</v>
          </cell>
          <cell r="R504" t="str">
            <v>V.05.02.07</v>
          </cell>
          <cell r="S504" t="str">
            <v>VSV06</v>
          </cell>
          <cell r="T504">
            <v>0</v>
          </cell>
          <cell r="U504" t="str">
            <v>Thạc sĩ</v>
          </cell>
          <cell r="V504" t="str">
            <v>034168010978</v>
          </cell>
        </row>
        <row r="505">
          <cell r="B505" t="str">
            <v>VSV09</v>
          </cell>
          <cell r="C505" t="str">
            <v>3120215028971</v>
          </cell>
          <cell r="D505" t="str">
            <v>Nguyễn Tú</v>
          </cell>
          <cell r="E505" t="str">
            <v>Điệp</v>
          </cell>
          <cell r="F505">
            <v>3</v>
          </cell>
          <cell r="G505" t="str">
            <v>Vi sinh vật</v>
          </cell>
          <cell r="H505" t="str">
            <v>Khoa Tài nguyên và Môi trường</v>
          </cell>
          <cell r="I505" t="str">
            <v>Thạc sĩ, Giảng viên</v>
          </cell>
          <cell r="J505">
            <v>3.66</v>
          </cell>
          <cell r="K505">
            <v>0</v>
          </cell>
          <cell r="L505" t="str">
            <v>01-Aug-22</v>
          </cell>
          <cell r="M505" t="str">
            <v>01-Aug-10</v>
          </cell>
          <cell r="N505">
            <v>3</v>
          </cell>
          <cell r="O505" t="str">
            <v>0314</v>
          </cell>
          <cell r="P505" t="str">
            <v>0314</v>
          </cell>
          <cell r="Q505" t="str">
            <v>15.111</v>
          </cell>
          <cell r="R505" t="str">
            <v>V.07.01.03</v>
          </cell>
          <cell r="S505" t="str">
            <v>VSV09</v>
          </cell>
          <cell r="T505">
            <v>0</v>
          </cell>
          <cell r="U505" t="str">
            <v>Thạc sĩ</v>
          </cell>
          <cell r="V505" t="str">
            <v>001085042715</v>
          </cell>
        </row>
        <row r="506">
          <cell r="B506" t="str">
            <v>VSV10</v>
          </cell>
          <cell r="C506" t="str">
            <v>3120215038975</v>
          </cell>
          <cell r="D506" t="str">
            <v>Nguyễn Xuân</v>
          </cell>
          <cell r="E506" t="str">
            <v>Hòa</v>
          </cell>
          <cell r="F506">
            <v>3</v>
          </cell>
          <cell r="G506" t="str">
            <v>Vi sinh vật</v>
          </cell>
          <cell r="H506" t="str">
            <v>Khoa Tài nguyên và Môi trường</v>
          </cell>
          <cell r="I506" t="str">
            <v>Tiến sĩ, Giảng viên chính</v>
          </cell>
          <cell r="J506">
            <v>4.4000000000000004</v>
          </cell>
          <cell r="K506">
            <v>0</v>
          </cell>
          <cell r="L506" t="str">
            <v>15-Jun-23</v>
          </cell>
          <cell r="M506" t="str">
            <v>01-Jan-13</v>
          </cell>
          <cell r="N506">
            <v>2</v>
          </cell>
          <cell r="O506" t="str">
            <v>0314</v>
          </cell>
          <cell r="P506" t="str">
            <v>0314</v>
          </cell>
          <cell r="Q506" t="str">
            <v>15.110</v>
          </cell>
          <cell r="R506" t="str">
            <v>V.07.01.02</v>
          </cell>
          <cell r="S506" t="str">
            <v>VSV10</v>
          </cell>
          <cell r="T506">
            <v>0</v>
          </cell>
          <cell r="U506" t="str">
            <v>Tiến sĩ</v>
          </cell>
          <cell r="V506" t="str">
            <v>033087012526</v>
          </cell>
        </row>
        <row r="507">
          <cell r="B507" t="str">
            <v>VSV07</v>
          </cell>
          <cell r="C507" t="str">
            <v>3120215042161</v>
          </cell>
          <cell r="D507" t="str">
            <v>Nguyễn Thị Khánh</v>
          </cell>
          <cell r="E507" t="str">
            <v>Huyền</v>
          </cell>
          <cell r="F507">
            <v>3</v>
          </cell>
          <cell r="G507" t="str">
            <v>Vi sinh vật</v>
          </cell>
          <cell r="H507" t="str">
            <v>Khoa Tài nguyên và Môi trường</v>
          </cell>
          <cell r="I507" t="str">
            <v>Thạc sĩ, Giảng viên</v>
          </cell>
          <cell r="J507">
            <v>3.33</v>
          </cell>
          <cell r="K507">
            <v>0</v>
          </cell>
          <cell r="L507" t="str">
            <v>01-Jul-23</v>
          </cell>
          <cell r="M507" t="str">
            <v>01-Jan-14</v>
          </cell>
          <cell r="N507">
            <v>3</v>
          </cell>
          <cell r="O507" t="str">
            <v>0314</v>
          </cell>
          <cell r="P507" t="str">
            <v>0314</v>
          </cell>
          <cell r="Q507" t="str">
            <v>15.111</v>
          </cell>
          <cell r="R507" t="str">
            <v>V.07.01.03</v>
          </cell>
          <cell r="S507" t="str">
            <v>VSV07</v>
          </cell>
          <cell r="T507">
            <v>0</v>
          </cell>
          <cell r="U507" t="str">
            <v>Thạc sĩ</v>
          </cell>
          <cell r="V507" t="str">
            <v>038190017548</v>
          </cell>
        </row>
        <row r="508">
          <cell r="B508" t="str">
            <v/>
          </cell>
          <cell r="C508" t="str">
            <v/>
          </cell>
          <cell r="D508" t="str">
            <v>Hoàng Thị</v>
          </cell>
          <cell r="E508" t="str">
            <v>Linh</v>
          </cell>
          <cell r="F508">
            <v>3</v>
          </cell>
          <cell r="G508" t="str">
            <v>Vi sinh vật</v>
          </cell>
          <cell r="H508" t="str">
            <v>Khoa Tài nguyên và Môi trường</v>
          </cell>
          <cell r="I508" t="str">
            <v>Nghiên cứu viên</v>
          </cell>
          <cell r="J508">
            <v>2.34</v>
          </cell>
          <cell r="K508">
            <v>0</v>
          </cell>
          <cell r="L508" t="str">
            <v>01-Oct-22</v>
          </cell>
          <cell r="M508" t="str">
            <v>01-Oct-22</v>
          </cell>
          <cell r="N508">
            <v>4</v>
          </cell>
          <cell r="O508" t="str">
            <v>0314</v>
          </cell>
          <cell r="P508" t="str">
            <v>0314</v>
          </cell>
          <cell r="Q508" t="str">
            <v>13.092</v>
          </cell>
          <cell r="R508" t="str">
            <v>V.05.02.07</v>
          </cell>
          <cell r="S508" t="str">
            <v/>
          </cell>
          <cell r="T508">
            <v>0</v>
          </cell>
          <cell r="U508" t="str">
            <v>Đại học</v>
          </cell>
          <cell r="V508" t="str">
            <v>002198008858</v>
          </cell>
        </row>
        <row r="509">
          <cell r="B509" t="str">
            <v/>
          </cell>
          <cell r="C509" t="str">
            <v/>
          </cell>
          <cell r="D509" t="str">
            <v>Nguyễn Thị</v>
          </cell>
          <cell r="E509" t="str">
            <v>Báu</v>
          </cell>
          <cell r="F509">
            <v>3</v>
          </cell>
          <cell r="G509" t="str">
            <v>Sinh thái nông nghiệp</v>
          </cell>
          <cell r="H509" t="str">
            <v>Khoa Tài nguyên và Môi trường</v>
          </cell>
          <cell r="I509" t="str">
            <v/>
          </cell>
          <cell r="J509">
            <v>3.14</v>
          </cell>
          <cell r="K509">
            <v>0</v>
          </cell>
          <cell r="L509" t="str">
            <v>01-Sep-00</v>
          </cell>
          <cell r="M509" t="str">
            <v>01-Jan-08</v>
          </cell>
          <cell r="N509">
            <v>6</v>
          </cell>
          <cell r="O509" t="str">
            <v>0315</v>
          </cell>
          <cell r="P509" t="str">
            <v>0315</v>
          </cell>
          <cell r="Q509" t="str">
            <v>01.007</v>
          </cell>
          <cell r="R509" t="str">
            <v>01.007</v>
          </cell>
          <cell r="S509" t="str">
            <v/>
          </cell>
          <cell r="T509">
            <v>0</v>
          </cell>
          <cell r="U509" t="str">
            <v/>
          </cell>
          <cell r="V509" t="str">
            <v/>
          </cell>
        </row>
        <row r="510">
          <cell r="B510" t="str">
            <v/>
          </cell>
          <cell r="C510" t="str">
            <v/>
          </cell>
          <cell r="D510" t="str">
            <v>Nguyễn Minh</v>
          </cell>
          <cell r="E510" t="str">
            <v>Ngọc</v>
          </cell>
          <cell r="F510">
            <v>3</v>
          </cell>
          <cell r="G510" t="str">
            <v>Sinh thái nông nghiệp</v>
          </cell>
          <cell r="H510" t="str">
            <v>Khoa Tài nguyên và Môi trường</v>
          </cell>
          <cell r="I510" t="str">
            <v/>
          </cell>
          <cell r="J510">
            <v>1.99</v>
          </cell>
          <cell r="K510">
            <v>0</v>
          </cell>
          <cell r="L510" t="str">
            <v>15-Oct-03</v>
          </cell>
          <cell r="M510" t="str">
            <v>15-Oct-03</v>
          </cell>
          <cell r="N510">
            <v>4</v>
          </cell>
          <cell r="O510" t="str">
            <v>0315</v>
          </cell>
          <cell r="P510" t="str">
            <v>0315</v>
          </cell>
          <cell r="Q510" t="str">
            <v>13.095</v>
          </cell>
          <cell r="R510" t="str">
            <v>13.095</v>
          </cell>
          <cell r="S510" t="str">
            <v/>
          </cell>
          <cell r="T510">
            <v>0</v>
          </cell>
          <cell r="U510" t="str">
            <v>Đại học</v>
          </cell>
          <cell r="V510" t="str">
            <v>171187123</v>
          </cell>
        </row>
        <row r="511">
          <cell r="B511" t="str">
            <v/>
          </cell>
          <cell r="C511" t="str">
            <v/>
          </cell>
          <cell r="D511" t="str">
            <v>Trần Quang</v>
          </cell>
          <cell r="E511" t="str">
            <v>Tộ</v>
          </cell>
          <cell r="F511">
            <v>3</v>
          </cell>
          <cell r="G511" t="str">
            <v>Sinh thái nông nghiệp</v>
          </cell>
          <cell r="H511" t="str">
            <v>Khoa Tài nguyên và Môi trường</v>
          </cell>
          <cell r="I511" t="str">
            <v/>
          </cell>
          <cell r="J511">
            <v>5.03</v>
          </cell>
          <cell r="K511">
            <v>0</v>
          </cell>
          <cell r="L511" t="str">
            <v>01-Dec-00</v>
          </cell>
          <cell r="M511" t="str">
            <v>01-Jan-08</v>
          </cell>
          <cell r="N511">
            <v>4</v>
          </cell>
          <cell r="O511" t="str">
            <v>0315</v>
          </cell>
          <cell r="P511" t="str">
            <v>0315</v>
          </cell>
          <cell r="Q511" t="str">
            <v>15.110</v>
          </cell>
          <cell r="R511" t="str">
            <v>15.110</v>
          </cell>
          <cell r="S511" t="str">
            <v/>
          </cell>
          <cell r="T511">
            <v>0</v>
          </cell>
          <cell r="U511" t="str">
            <v/>
          </cell>
          <cell r="V511" t="str">
            <v/>
          </cell>
        </row>
        <row r="512">
          <cell r="B512" t="str">
            <v>STN07</v>
          </cell>
          <cell r="C512" t="str">
            <v>3120215002961</v>
          </cell>
          <cell r="D512" t="str">
            <v>Nguyễn Thị Bích</v>
          </cell>
          <cell r="E512" t="str">
            <v>Yên</v>
          </cell>
          <cell r="F512">
            <v>3</v>
          </cell>
          <cell r="G512" t="str">
            <v>Sinh thái nông nghiệp</v>
          </cell>
          <cell r="H512" t="str">
            <v>Khoa Tài nguyên và Môi trường</v>
          </cell>
          <cell r="I512" t="str">
            <v>PGS.TS. Giảng viên cao cấp, Trưởng BM</v>
          </cell>
          <cell r="J512">
            <v>5.42</v>
          </cell>
          <cell r="K512">
            <v>0</v>
          </cell>
          <cell r="L512" t="str">
            <v>01-Mar-25</v>
          </cell>
          <cell r="M512" t="str">
            <v>01-Apr-18</v>
          </cell>
          <cell r="N512">
            <v>2</v>
          </cell>
          <cell r="O512" t="str">
            <v>0315</v>
          </cell>
          <cell r="P512" t="str">
            <v>0315</v>
          </cell>
          <cell r="Q512" t="str">
            <v>15.110</v>
          </cell>
          <cell r="R512" t="str">
            <v>V.07.01.02</v>
          </cell>
          <cell r="S512" t="str">
            <v>STN07</v>
          </cell>
          <cell r="T512">
            <v>1</v>
          </cell>
          <cell r="U512" t="str">
            <v>Tiến sĩ</v>
          </cell>
          <cell r="V512" t="str">
            <v>001173013496</v>
          </cell>
        </row>
        <row r="513">
          <cell r="B513" t="str">
            <v>STN06</v>
          </cell>
          <cell r="C513" t="str">
            <v>3120215002903</v>
          </cell>
          <cell r="D513" t="str">
            <v>Đoàn Văn</v>
          </cell>
          <cell r="E513" t="str">
            <v>Điếm</v>
          </cell>
          <cell r="F513">
            <v>3</v>
          </cell>
          <cell r="G513" t="str">
            <v>Sinh thái nông nghiệp</v>
          </cell>
          <cell r="H513" t="str">
            <v>Khoa Tài nguyên và Môi trường</v>
          </cell>
          <cell r="I513" t="str">
            <v>PGS.TS. Giảng viên cao cấp, Bảo lưu PCCV</v>
          </cell>
          <cell r="J513">
            <v>7.64</v>
          </cell>
          <cell r="K513">
            <v>0</v>
          </cell>
          <cell r="L513" t="str">
            <v>30-Dec-16</v>
          </cell>
          <cell r="M513" t="str">
            <v>30-Dec-16</v>
          </cell>
          <cell r="N513">
            <v>2</v>
          </cell>
          <cell r="O513" t="str">
            <v>0315</v>
          </cell>
          <cell r="P513" t="str">
            <v>0315</v>
          </cell>
          <cell r="Q513" t="str">
            <v>15.109</v>
          </cell>
          <cell r="R513" t="str">
            <v>V.07.01.01</v>
          </cell>
          <cell r="S513" t="str">
            <v>TG443</v>
          </cell>
          <cell r="T513">
            <v>1</v>
          </cell>
          <cell r="U513" t="str">
            <v>Tiến sĩ</v>
          </cell>
          <cell r="V513" t="str">
            <v>031051000545</v>
          </cell>
        </row>
        <row r="514">
          <cell r="B514" t="str">
            <v>MOI16</v>
          </cell>
          <cell r="C514" t="str">
            <v/>
          </cell>
          <cell r="D514" t="str">
            <v>Phạm Văn</v>
          </cell>
          <cell r="E514" t="str">
            <v>Phê</v>
          </cell>
          <cell r="F514">
            <v>3</v>
          </cell>
          <cell r="G514" t="str">
            <v>Sinh thái nông nghiệp</v>
          </cell>
          <cell r="H514" t="str">
            <v>Khoa Tài nguyên và Môi trường</v>
          </cell>
          <cell r="I514" t="str">
            <v/>
          </cell>
          <cell r="J514">
            <v>6.78</v>
          </cell>
          <cell r="K514">
            <v>0</v>
          </cell>
          <cell r="L514" t="str">
            <v>01-Oct-04</v>
          </cell>
          <cell r="M514" t="str">
            <v>01-Nov-69</v>
          </cell>
          <cell r="N514">
            <v>2</v>
          </cell>
          <cell r="O514" t="str">
            <v>0315</v>
          </cell>
          <cell r="P514" t="str">
            <v>0315</v>
          </cell>
          <cell r="Q514" t="str">
            <v>15.110</v>
          </cell>
          <cell r="R514" t="str">
            <v>15.110</v>
          </cell>
          <cell r="S514" t="str">
            <v>MOI16</v>
          </cell>
          <cell r="T514">
            <v>0</v>
          </cell>
          <cell r="U514" t="str">
            <v>Tiến sĩ</v>
          </cell>
          <cell r="V514" t="str">
            <v>011582440</v>
          </cell>
        </row>
        <row r="515">
          <cell r="B515" t="str">
            <v>KMS07</v>
          </cell>
          <cell r="C515" t="str">
            <v>3120215002910</v>
          </cell>
          <cell r="D515" t="str">
            <v>Trần Danh</v>
          </cell>
          <cell r="E515" t="str">
            <v>Thìn</v>
          </cell>
          <cell r="F515">
            <v>3</v>
          </cell>
          <cell r="G515" t="str">
            <v>Sinh thái nông nghiệp</v>
          </cell>
          <cell r="H515" t="str">
            <v>Khoa Tài nguyên và Môi trường</v>
          </cell>
          <cell r="I515" t="str">
            <v/>
          </cell>
          <cell r="J515">
            <v>6.1</v>
          </cell>
          <cell r="K515">
            <v>0</v>
          </cell>
          <cell r="L515" t="str">
            <v>01-Nov-10</v>
          </cell>
          <cell r="M515" t="str">
            <v>01-Dec-78</v>
          </cell>
          <cell r="N515">
            <v>2</v>
          </cell>
          <cell r="O515" t="str">
            <v>0315</v>
          </cell>
          <cell r="P515" t="str">
            <v>0315</v>
          </cell>
          <cell r="Q515" t="str">
            <v>15.110</v>
          </cell>
          <cell r="R515" t="str">
            <v>15.110</v>
          </cell>
          <cell r="S515" t="str">
            <v>TG088</v>
          </cell>
          <cell r="T515">
            <v>0</v>
          </cell>
          <cell r="U515" t="str">
            <v>Tiến sĩ</v>
          </cell>
          <cell r="V515" t="str">
            <v>010812106</v>
          </cell>
        </row>
        <row r="516">
          <cell r="B516" t="str">
            <v>STN01</v>
          </cell>
          <cell r="C516" t="str">
            <v>3120215002984</v>
          </cell>
          <cell r="D516" t="str">
            <v>Trần Đức</v>
          </cell>
          <cell r="E516" t="str">
            <v>Viên</v>
          </cell>
          <cell r="F516">
            <v>3</v>
          </cell>
          <cell r="G516" t="str">
            <v>Sinh thái nông nghiệp</v>
          </cell>
          <cell r="H516" t="str">
            <v>Khoa Tài nguyên và Môi trường</v>
          </cell>
          <cell r="I516" t="str">
            <v>GS.TS. Giảng viên cao cấp, Phó Chủ tịch Hội đồng Học viện, GĐTT ĐMSTNN</v>
          </cell>
          <cell r="J516">
            <v>8</v>
          </cell>
          <cell r="K516">
            <v>0</v>
          </cell>
          <cell r="L516" t="str">
            <v>01-Jun-22</v>
          </cell>
          <cell r="M516" t="str">
            <v>15-Apr-14</v>
          </cell>
          <cell r="N516">
            <v>2</v>
          </cell>
          <cell r="O516" t="str">
            <v>0315</v>
          </cell>
          <cell r="P516" t="str">
            <v>0315</v>
          </cell>
          <cell r="Q516" t="str">
            <v>15.109</v>
          </cell>
          <cell r="R516" t="str">
            <v>V.07.01.01</v>
          </cell>
          <cell r="S516" t="str">
            <v>STN01</v>
          </cell>
          <cell r="T516">
            <v>2</v>
          </cell>
          <cell r="U516" t="str">
            <v>Tiến sĩ</v>
          </cell>
          <cell r="V516" t="str">
            <v>034054000013</v>
          </cell>
        </row>
        <row r="517">
          <cell r="B517" t="str">
            <v>STN04</v>
          </cell>
          <cell r="C517" t="str">
            <v/>
          </cell>
          <cell r="D517" t="str">
            <v>Nguyễn Thị Phương</v>
          </cell>
          <cell r="E517" t="str">
            <v>Mai</v>
          </cell>
          <cell r="F517">
            <v>3</v>
          </cell>
          <cell r="G517" t="str">
            <v>Sinh thái nông nghiệp</v>
          </cell>
          <cell r="H517" t="str">
            <v>Khoa Tài nguyên và Môi trường</v>
          </cell>
          <cell r="I517" t="str">
            <v/>
          </cell>
          <cell r="J517">
            <v>3</v>
          </cell>
          <cell r="K517">
            <v>0</v>
          </cell>
          <cell r="L517" t="str">
            <v>01-Jan-07</v>
          </cell>
          <cell r="M517" t="str">
            <v>01-Apr-95</v>
          </cell>
          <cell r="N517">
            <v>2</v>
          </cell>
          <cell r="O517" t="str">
            <v>0315</v>
          </cell>
          <cell r="P517" t="str">
            <v>0315</v>
          </cell>
          <cell r="Q517" t="str">
            <v>15.111</v>
          </cell>
          <cell r="R517" t="str">
            <v>15.111</v>
          </cell>
          <cell r="S517" t="str">
            <v>STN04</v>
          </cell>
          <cell r="T517">
            <v>0</v>
          </cell>
          <cell r="U517" t="str">
            <v>Tiến sĩ</v>
          </cell>
          <cell r="V517" t="str">
            <v>011679929</v>
          </cell>
        </row>
        <row r="518">
          <cell r="B518" t="str">
            <v>STN17</v>
          </cell>
          <cell r="C518" t="str">
            <v>3120215002926</v>
          </cell>
          <cell r="D518" t="str">
            <v>Ngô Thế</v>
          </cell>
          <cell r="E518" t="str">
            <v>Ân</v>
          </cell>
          <cell r="F518">
            <v>3</v>
          </cell>
          <cell r="G518" t="str">
            <v>Sinh thái nông nghiệp</v>
          </cell>
          <cell r="H518" t="str">
            <v>Khoa Tài nguyên và Môi trường</v>
          </cell>
          <cell r="I518" t="str">
            <v>PGS.TS. Giảng viên cao cấp</v>
          </cell>
          <cell r="J518">
            <v>6.92</v>
          </cell>
          <cell r="K518">
            <v>0</v>
          </cell>
          <cell r="L518" t="str">
            <v>30-Dec-22</v>
          </cell>
          <cell r="M518" t="str">
            <v>30-Dec-16</v>
          </cell>
          <cell r="N518">
            <v>2</v>
          </cell>
          <cell r="O518" t="str">
            <v>0315</v>
          </cell>
          <cell r="P518" t="str">
            <v>0315</v>
          </cell>
          <cell r="Q518" t="str">
            <v>15.109</v>
          </cell>
          <cell r="R518" t="str">
            <v>V.07.01.01</v>
          </cell>
          <cell r="S518" t="str">
            <v>STN17</v>
          </cell>
          <cell r="T518">
            <v>1</v>
          </cell>
          <cell r="U518" t="str">
            <v>Tiến sĩ</v>
          </cell>
          <cell r="V518" t="str">
            <v>036072021973</v>
          </cell>
        </row>
        <row r="519">
          <cell r="B519" t="str">
            <v>STN14</v>
          </cell>
          <cell r="C519" t="str">
            <v>3120215002978</v>
          </cell>
          <cell r="D519" t="str">
            <v>Nguyễn Xuân</v>
          </cell>
          <cell r="E519" t="str">
            <v>Xanh</v>
          </cell>
          <cell r="F519">
            <v>3</v>
          </cell>
          <cell r="G519" t="str">
            <v>Sinh thái nông nghiệp</v>
          </cell>
          <cell r="H519" t="str">
            <v>Khoa Tài nguyên và Môi trường</v>
          </cell>
          <cell r="I519" t="str">
            <v>Thạc sĩ, Kỹ sư</v>
          </cell>
          <cell r="J519">
            <v>3.99</v>
          </cell>
          <cell r="K519">
            <v>0</v>
          </cell>
          <cell r="L519" t="str">
            <v>01-Jun-24</v>
          </cell>
          <cell r="M519" t="str">
            <v>01-Jun-09</v>
          </cell>
          <cell r="N519">
            <v>3</v>
          </cell>
          <cell r="O519" t="str">
            <v>0315</v>
          </cell>
          <cell r="P519" t="str">
            <v>0315</v>
          </cell>
          <cell r="Q519" t="str">
            <v>13.095</v>
          </cell>
          <cell r="R519" t="str">
            <v>V.05.02.07</v>
          </cell>
          <cell r="S519" t="str">
            <v>STN14</v>
          </cell>
          <cell r="T519">
            <v>0</v>
          </cell>
          <cell r="U519" t="str">
            <v>Thạc sĩ</v>
          </cell>
          <cell r="V519" t="str">
            <v>034080007950</v>
          </cell>
        </row>
        <row r="520">
          <cell r="B520" t="str">
            <v>STN11</v>
          </cell>
          <cell r="C520" t="str">
            <v>3120215009659</v>
          </cell>
          <cell r="D520" t="str">
            <v>Dương Thị</v>
          </cell>
          <cell r="E520" t="str">
            <v>Huyền</v>
          </cell>
          <cell r="F520">
            <v>3</v>
          </cell>
          <cell r="G520" t="str">
            <v>Sinh thái nông nghiệp</v>
          </cell>
          <cell r="H520" t="str">
            <v>Khoa Tài nguyên và Môi trường</v>
          </cell>
          <cell r="I520" t="str">
            <v>Thạc sĩ, Giảng viên</v>
          </cell>
          <cell r="J520">
            <v>3.99</v>
          </cell>
          <cell r="K520">
            <v>0</v>
          </cell>
          <cell r="L520" t="str">
            <v>01-Oct-24</v>
          </cell>
          <cell r="M520" t="str">
            <v>01-Oct-09</v>
          </cell>
          <cell r="N520">
            <v>3</v>
          </cell>
          <cell r="O520" t="str">
            <v>0315</v>
          </cell>
          <cell r="P520" t="str">
            <v>0315</v>
          </cell>
          <cell r="Q520" t="str">
            <v>15.111</v>
          </cell>
          <cell r="R520" t="str">
            <v>V.07.01.03</v>
          </cell>
          <cell r="S520" t="str">
            <v>STN11</v>
          </cell>
          <cell r="T520">
            <v>0</v>
          </cell>
          <cell r="U520" t="str">
            <v>Thạc sĩ</v>
          </cell>
          <cell r="V520" t="str">
            <v>033185003681</v>
          </cell>
        </row>
        <row r="521">
          <cell r="B521" t="str">
            <v>STN03</v>
          </cell>
          <cell r="C521" t="str">
            <v>3120215028551</v>
          </cell>
          <cell r="D521" t="str">
            <v>Phan Thị</v>
          </cell>
          <cell r="E521" t="str">
            <v>Thúy</v>
          </cell>
          <cell r="F521">
            <v>3</v>
          </cell>
          <cell r="G521" t="str">
            <v>Sinh thái nông nghiệp</v>
          </cell>
          <cell r="H521" t="str">
            <v>Khoa Tài nguyên và Môi trường</v>
          </cell>
          <cell r="I521" t="str">
            <v>Tiến sĩ, Giảng viên chính, Phó BM</v>
          </cell>
          <cell r="J521">
            <v>4.74</v>
          </cell>
          <cell r="K521">
            <v>0</v>
          </cell>
          <cell r="L521" t="str">
            <v>01-Dec-23</v>
          </cell>
          <cell r="M521" t="str">
            <v>01-Dec-20</v>
          </cell>
          <cell r="N521">
            <v>2</v>
          </cell>
          <cell r="O521" t="str">
            <v>0315</v>
          </cell>
          <cell r="P521" t="str">
            <v>0315</v>
          </cell>
          <cell r="Q521" t="str">
            <v>15.110</v>
          </cell>
          <cell r="R521" t="str">
            <v>V.07.01.02</v>
          </cell>
          <cell r="S521" t="str">
            <v>STN03</v>
          </cell>
          <cell r="T521">
            <v>0</v>
          </cell>
          <cell r="U521" t="str">
            <v>Tiến sĩ</v>
          </cell>
          <cell r="V521" t="str">
            <v>025173010562</v>
          </cell>
        </row>
        <row r="522">
          <cell r="B522" t="str">
            <v>STN02</v>
          </cell>
          <cell r="C522" t="str">
            <v>3120215029321</v>
          </cell>
          <cell r="D522" t="str">
            <v>Phan Thị Hải</v>
          </cell>
          <cell r="E522" t="str">
            <v>Luyến</v>
          </cell>
          <cell r="F522">
            <v>3</v>
          </cell>
          <cell r="G522" t="str">
            <v>Sinh thái nông nghiệp</v>
          </cell>
          <cell r="H522" t="str">
            <v>Khoa Tài nguyên và Môi trường</v>
          </cell>
          <cell r="I522" t="str">
            <v>Tiến sĩ, Giảng viên</v>
          </cell>
          <cell r="J522">
            <v>3.99</v>
          </cell>
          <cell r="K522">
            <v>0</v>
          </cell>
          <cell r="L522" t="str">
            <v>01-Aug-24</v>
          </cell>
          <cell r="M522" t="str">
            <v>01-Aug-10</v>
          </cell>
          <cell r="N522">
            <v>2</v>
          </cell>
          <cell r="O522" t="str">
            <v>0315</v>
          </cell>
          <cell r="P522" t="str">
            <v>0315</v>
          </cell>
          <cell r="Q522" t="str">
            <v>15.111</v>
          </cell>
          <cell r="R522" t="str">
            <v>V.07.01.03</v>
          </cell>
          <cell r="S522" t="str">
            <v>STN02</v>
          </cell>
          <cell r="T522">
            <v>0</v>
          </cell>
          <cell r="U522" t="str">
            <v>Tiến sĩ</v>
          </cell>
          <cell r="V522" t="str">
            <v>015185002214</v>
          </cell>
        </row>
        <row r="523">
          <cell r="B523" t="str">
            <v>STN10</v>
          </cell>
          <cell r="C523" t="str">
            <v>3120215029061</v>
          </cell>
          <cell r="D523" t="str">
            <v>Nguyễn Tuyết</v>
          </cell>
          <cell r="E523" t="str">
            <v>Lan</v>
          </cell>
          <cell r="F523">
            <v>3</v>
          </cell>
          <cell r="G523" t="str">
            <v>Sinh thái nông nghiệp</v>
          </cell>
          <cell r="H523" t="str">
            <v>Khoa Tài nguyên và Môi trường</v>
          </cell>
          <cell r="I523" t="str">
            <v>Thạc sĩ, Giảng viên</v>
          </cell>
          <cell r="J523">
            <v>3.66</v>
          </cell>
          <cell r="K523">
            <v>0</v>
          </cell>
          <cell r="L523" t="str">
            <v>01-Aug-23</v>
          </cell>
          <cell r="M523" t="str">
            <v>01-Aug-11</v>
          </cell>
          <cell r="N523">
            <v>3</v>
          </cell>
          <cell r="O523" t="str">
            <v>0315</v>
          </cell>
          <cell r="P523" t="str">
            <v>0315</v>
          </cell>
          <cell r="Q523" t="str">
            <v>15.111</v>
          </cell>
          <cell r="R523" t="str">
            <v>V.07.01.03</v>
          </cell>
          <cell r="S523" t="str">
            <v>STN10</v>
          </cell>
          <cell r="T523">
            <v>0</v>
          </cell>
          <cell r="U523" t="str">
            <v>Thạc sĩ</v>
          </cell>
          <cell r="V523" t="str">
            <v>001185000348</v>
          </cell>
        </row>
        <row r="524">
          <cell r="B524" t="str">
            <v>STN16</v>
          </cell>
          <cell r="C524" t="str">
            <v>3120215045016</v>
          </cell>
          <cell r="D524" t="str">
            <v>Trần Thanh</v>
          </cell>
          <cell r="E524" t="str">
            <v>Vân</v>
          </cell>
          <cell r="F524">
            <v>3</v>
          </cell>
          <cell r="G524" t="str">
            <v>Sinh thái nông nghiệp</v>
          </cell>
          <cell r="H524" t="str">
            <v>Khoa Tài nguyên và Môi trường</v>
          </cell>
          <cell r="I524" t="str">
            <v>Tiến sĩ, Giảng viên</v>
          </cell>
          <cell r="J524">
            <v>3.99</v>
          </cell>
          <cell r="K524">
            <v>0</v>
          </cell>
          <cell r="L524" t="str">
            <v>01-Jul-20</v>
          </cell>
          <cell r="M524" t="str">
            <v>01-Jan-14</v>
          </cell>
          <cell r="N524">
            <v>2</v>
          </cell>
          <cell r="O524" t="str">
            <v>0315</v>
          </cell>
          <cell r="P524" t="str">
            <v>0315</v>
          </cell>
          <cell r="Q524" t="str">
            <v>15.111</v>
          </cell>
          <cell r="R524" t="str">
            <v>V.07.01.03</v>
          </cell>
          <cell r="S524" t="str">
            <v>STN16</v>
          </cell>
          <cell r="T524">
            <v>0</v>
          </cell>
          <cell r="U524" t="str">
            <v>Tiến sĩ</v>
          </cell>
          <cell r="V524" t="str">
            <v>001181005419</v>
          </cell>
        </row>
        <row r="525">
          <cell r="B525" t="str">
            <v>STN19</v>
          </cell>
          <cell r="C525" t="str">
            <v>3120215038952</v>
          </cell>
          <cell r="D525" t="str">
            <v>Trần Nguyên</v>
          </cell>
          <cell r="E525" t="str">
            <v>Bằng</v>
          </cell>
          <cell r="F525">
            <v>3</v>
          </cell>
          <cell r="G525" t="str">
            <v>Sinh thái nông nghiệp</v>
          </cell>
          <cell r="H525" t="str">
            <v>Khoa Tài nguyên và Môi trường</v>
          </cell>
          <cell r="I525" t="str">
            <v>Tiến sĩ, Giảng viên</v>
          </cell>
          <cell r="J525">
            <v>3.66</v>
          </cell>
          <cell r="K525">
            <v>0</v>
          </cell>
          <cell r="L525" t="str">
            <v>01-Jan-22</v>
          </cell>
          <cell r="M525" t="str">
            <v>01-Jan-13</v>
          </cell>
          <cell r="N525">
            <v>2</v>
          </cell>
          <cell r="O525" t="str">
            <v>0315</v>
          </cell>
          <cell r="P525" t="str">
            <v>0315</v>
          </cell>
          <cell r="Q525" t="str">
            <v>15.111</v>
          </cell>
          <cell r="R525" t="str">
            <v>V.07.01.03</v>
          </cell>
          <cell r="S525" t="str">
            <v>STN19</v>
          </cell>
          <cell r="T525">
            <v>0</v>
          </cell>
          <cell r="U525" t="str">
            <v>Tiến sĩ</v>
          </cell>
          <cell r="V525" t="str">
            <v>038082000265</v>
          </cell>
        </row>
        <row r="526">
          <cell r="B526" t="str">
            <v/>
          </cell>
          <cell r="C526" t="str">
            <v/>
          </cell>
          <cell r="D526" t="str">
            <v>Đoàn Thị Tố</v>
          </cell>
          <cell r="E526" t="str">
            <v>Uyên</v>
          </cell>
          <cell r="F526">
            <v>3</v>
          </cell>
          <cell r="G526" t="str">
            <v>Sinh thái nông nghiệp</v>
          </cell>
          <cell r="H526" t="str">
            <v>Khoa Tài nguyên và Môi trường</v>
          </cell>
          <cell r="I526" t="str">
            <v>Thạc sĩ, Nghiên cứu viên</v>
          </cell>
          <cell r="J526">
            <v>1.9890000000000001</v>
          </cell>
          <cell r="K526">
            <v>0</v>
          </cell>
          <cell r="L526" t="str">
            <v>01-Aug-17</v>
          </cell>
          <cell r="M526" t="str">
            <v>01-Aug-17</v>
          </cell>
          <cell r="N526">
            <v>3</v>
          </cell>
          <cell r="O526" t="str">
            <v>0315</v>
          </cell>
          <cell r="P526" t="str">
            <v>0315</v>
          </cell>
          <cell r="Q526" t="str">
            <v>13.092</v>
          </cell>
          <cell r="R526" t="str">
            <v>13.092</v>
          </cell>
          <cell r="S526" t="str">
            <v/>
          </cell>
          <cell r="T526">
            <v>0</v>
          </cell>
          <cell r="U526" t="str">
            <v>Thạc sĩ</v>
          </cell>
          <cell r="V526" t="str">
            <v>012925492</v>
          </cell>
        </row>
        <row r="527">
          <cell r="B527" t="str">
            <v>STN15</v>
          </cell>
          <cell r="C527" t="str">
            <v>3120215009239</v>
          </cell>
          <cell r="D527" t="str">
            <v>Nguyễn Đình</v>
          </cell>
          <cell r="E527" t="str">
            <v>Thi</v>
          </cell>
          <cell r="F527">
            <v>3</v>
          </cell>
          <cell r="G527" t="str">
            <v>Sinh thái nông nghiệp</v>
          </cell>
          <cell r="H527" t="str">
            <v>Ban Đảm bảo chất lượng và Pháp chế</v>
          </cell>
          <cell r="I527" t="str">
            <v>Tiến sĩ, Giảng viên chính, Phó Trưởng Ban</v>
          </cell>
          <cell r="J527">
            <v>5.76</v>
          </cell>
          <cell r="K527">
            <v>0</v>
          </cell>
          <cell r="L527" t="str">
            <v>01-Oct-23</v>
          </cell>
          <cell r="M527" t="str">
            <v>01-Dec-20</v>
          </cell>
          <cell r="N527">
            <v>2</v>
          </cell>
          <cell r="O527" t="str">
            <v>2802</v>
          </cell>
          <cell r="P527" t="str">
            <v>0315</v>
          </cell>
          <cell r="Q527" t="str">
            <v>15.110</v>
          </cell>
          <cell r="R527" t="str">
            <v>V.07.01.02</v>
          </cell>
          <cell r="S527" t="str">
            <v>STN15</v>
          </cell>
          <cell r="T527">
            <v>0</v>
          </cell>
          <cell r="U527" t="str">
            <v>Tiến sĩ</v>
          </cell>
          <cell r="V527" t="str">
            <v>034065009368</v>
          </cell>
        </row>
        <row r="528">
          <cell r="B528" t="str">
            <v>STN08</v>
          </cell>
          <cell r="C528" t="str">
            <v>3120215002932</v>
          </cell>
          <cell r="D528" t="str">
            <v>Phạm Văn</v>
          </cell>
          <cell r="E528" t="str">
            <v>Hội</v>
          </cell>
          <cell r="F528">
            <v>3</v>
          </cell>
          <cell r="G528" t="str">
            <v>Sinh thái nông nghiệp</v>
          </cell>
          <cell r="H528" t="str">
            <v>Khoa Tài nguyên và Môi trường</v>
          </cell>
          <cell r="I528" t="str">
            <v>Tiến sĩ, Giảng viên</v>
          </cell>
          <cell r="J528">
            <v>4.9800000000000004</v>
          </cell>
          <cell r="K528">
            <v>0</v>
          </cell>
          <cell r="L528" t="str">
            <v>01-Apr-25</v>
          </cell>
          <cell r="M528" t="str">
            <v>01-Apr-01</v>
          </cell>
          <cell r="N528">
            <v>2</v>
          </cell>
          <cell r="O528" t="str">
            <v>0315</v>
          </cell>
          <cell r="P528" t="str">
            <v>0315</v>
          </cell>
          <cell r="Q528" t="str">
            <v>15.111</v>
          </cell>
          <cell r="R528" t="str">
            <v>V.07.01.03</v>
          </cell>
          <cell r="S528" t="str">
            <v>STN08</v>
          </cell>
          <cell r="T528">
            <v>0</v>
          </cell>
          <cell r="U528" t="str">
            <v>Tiến sĩ</v>
          </cell>
          <cell r="V528" t="str">
            <v>036073000115</v>
          </cell>
        </row>
        <row r="529">
          <cell r="B529" t="str">
            <v/>
          </cell>
          <cell r="C529" t="str">
            <v/>
          </cell>
          <cell r="D529" t="str">
            <v>Nguyễn Việt</v>
          </cell>
          <cell r="E529" t="str">
            <v>Vương</v>
          </cell>
          <cell r="F529">
            <v>3</v>
          </cell>
          <cell r="G529" t="str">
            <v>Công nghệ môi trường</v>
          </cell>
          <cell r="H529" t="str">
            <v>Khoa Tài nguyên và Môi trường</v>
          </cell>
          <cell r="I529" t="str">
            <v>Kỹ thuật viên</v>
          </cell>
          <cell r="J529">
            <v>1.86</v>
          </cell>
          <cell r="K529">
            <v>0</v>
          </cell>
          <cell r="L529" t="str">
            <v>15-Jun-15</v>
          </cell>
          <cell r="M529" t="str">
            <v>15-Jun-15</v>
          </cell>
          <cell r="N529">
            <v>4</v>
          </cell>
          <cell r="O529" t="str">
            <v>0316</v>
          </cell>
          <cell r="P529" t="str">
            <v>0316</v>
          </cell>
          <cell r="Q529" t="str">
            <v>13.096</v>
          </cell>
          <cell r="R529" t="str">
            <v>13.096</v>
          </cell>
          <cell r="S529" t="str">
            <v/>
          </cell>
          <cell r="T529">
            <v>0</v>
          </cell>
          <cell r="U529" t="str">
            <v>Đại học</v>
          </cell>
          <cell r="V529" t="str">
            <v>142539445</v>
          </cell>
        </row>
        <row r="530">
          <cell r="B530" t="str">
            <v/>
          </cell>
          <cell r="C530" t="str">
            <v/>
          </cell>
          <cell r="D530" t="str">
            <v>Trần Minh</v>
          </cell>
          <cell r="E530" t="str">
            <v>Hoàng</v>
          </cell>
          <cell r="F530">
            <v>3</v>
          </cell>
          <cell r="G530" t="str">
            <v>Công nghệ môi trường</v>
          </cell>
          <cell r="H530" t="str">
            <v>Khoa Tài nguyên và Môi trường</v>
          </cell>
          <cell r="I530" t="str">
            <v>Kỹ thuật viên</v>
          </cell>
          <cell r="J530">
            <v>1.86</v>
          </cell>
          <cell r="K530">
            <v>0</v>
          </cell>
          <cell r="L530" t="str">
            <v>15-Jun-15</v>
          </cell>
          <cell r="M530" t="str">
            <v>15-Jun-15</v>
          </cell>
          <cell r="N530">
            <v>4</v>
          </cell>
          <cell r="O530" t="str">
            <v>0316</v>
          </cell>
          <cell r="P530" t="str">
            <v>0316</v>
          </cell>
          <cell r="Q530" t="str">
            <v>13.096</v>
          </cell>
          <cell r="R530" t="str">
            <v>13.096</v>
          </cell>
          <cell r="S530" t="str">
            <v/>
          </cell>
          <cell r="T530">
            <v>0</v>
          </cell>
          <cell r="U530" t="str">
            <v>Đại học</v>
          </cell>
          <cell r="V530" t="str">
            <v>012896007</v>
          </cell>
        </row>
        <row r="531">
          <cell r="B531" t="str">
            <v/>
          </cell>
          <cell r="C531" t="str">
            <v/>
          </cell>
          <cell r="D531" t="str">
            <v>Phạm Cẩm</v>
          </cell>
          <cell r="E531" t="str">
            <v>Vân</v>
          </cell>
          <cell r="F531">
            <v>3</v>
          </cell>
          <cell r="G531" t="str">
            <v>Công nghệ môi trường</v>
          </cell>
          <cell r="H531" t="str">
            <v>Khoa Tài nguyên và Môi trường</v>
          </cell>
          <cell r="I531" t="str">
            <v>Kỹ thuật viên</v>
          </cell>
          <cell r="J531">
            <v>1.86</v>
          </cell>
          <cell r="K531">
            <v>0</v>
          </cell>
          <cell r="L531" t="str">
            <v>01-Oct-15</v>
          </cell>
          <cell r="M531" t="str">
            <v>01-Oct-15</v>
          </cell>
          <cell r="N531">
            <v>4</v>
          </cell>
          <cell r="O531" t="str">
            <v>0316</v>
          </cell>
          <cell r="P531" t="str">
            <v>0316</v>
          </cell>
          <cell r="Q531" t="str">
            <v>13.096</v>
          </cell>
          <cell r="R531" t="str">
            <v>13.096</v>
          </cell>
          <cell r="S531" t="str">
            <v/>
          </cell>
          <cell r="T531">
            <v>0</v>
          </cell>
          <cell r="U531" t="str">
            <v>Đại học</v>
          </cell>
          <cell r="V531" t="str">
            <v>013226132</v>
          </cell>
        </row>
        <row r="532">
          <cell r="B532" t="str">
            <v>CMT04</v>
          </cell>
          <cell r="C532" t="str">
            <v/>
          </cell>
          <cell r="D532" t="str">
            <v>Nguyễn Đình</v>
          </cell>
          <cell r="E532" t="str">
            <v>Mạnh</v>
          </cell>
          <cell r="F532">
            <v>3</v>
          </cell>
          <cell r="G532" t="str">
            <v>Công nghệ môi trường</v>
          </cell>
          <cell r="H532" t="str">
            <v>Khoa Tài nguyên và Môi trường</v>
          </cell>
          <cell r="I532" t="str">
            <v/>
          </cell>
          <cell r="J532">
            <v>6.78</v>
          </cell>
          <cell r="K532">
            <v>0</v>
          </cell>
          <cell r="L532" t="str">
            <v>01-Dec-05</v>
          </cell>
          <cell r="M532" t="str">
            <v>05-Dec-66</v>
          </cell>
          <cell r="N532">
            <v>2</v>
          </cell>
          <cell r="O532" t="str">
            <v>0316</v>
          </cell>
          <cell r="P532" t="str">
            <v>0316</v>
          </cell>
          <cell r="Q532" t="str">
            <v>15.110</v>
          </cell>
          <cell r="R532" t="str">
            <v>15.110</v>
          </cell>
          <cell r="S532" t="str">
            <v>CMT04</v>
          </cell>
          <cell r="T532">
            <v>1</v>
          </cell>
          <cell r="U532" t="str">
            <v>Tiến sĩ</v>
          </cell>
          <cell r="V532" t="str">
            <v>010812172</v>
          </cell>
        </row>
        <row r="533">
          <cell r="B533" t="str">
            <v/>
          </cell>
          <cell r="C533" t="str">
            <v>3120215003068</v>
          </cell>
          <cell r="D533" t="str">
            <v>Nguyễn Thị</v>
          </cell>
          <cell r="E533" t="str">
            <v>Khánh</v>
          </cell>
          <cell r="F533">
            <v>3</v>
          </cell>
          <cell r="G533" t="str">
            <v>Công nghệ môi trường</v>
          </cell>
          <cell r="H533" t="str">
            <v>Khoa Tài nguyên và Môi trường</v>
          </cell>
          <cell r="I533" t="str">
            <v>Kỹ sư</v>
          </cell>
          <cell r="J533">
            <v>3.66</v>
          </cell>
          <cell r="K533">
            <v>0</v>
          </cell>
          <cell r="L533" t="str">
            <v>01-Feb-24</v>
          </cell>
          <cell r="M533" t="str">
            <v>01-Jan-14</v>
          </cell>
          <cell r="N533">
            <v>4</v>
          </cell>
          <cell r="O533" t="str">
            <v>0316</v>
          </cell>
          <cell r="P533" t="str">
            <v>0316</v>
          </cell>
          <cell r="Q533" t="str">
            <v>13.095</v>
          </cell>
          <cell r="R533" t="str">
            <v>V.05.02.07</v>
          </cell>
          <cell r="S533" t="str">
            <v/>
          </cell>
          <cell r="T533">
            <v>0</v>
          </cell>
          <cell r="U533" t="str">
            <v>Đại học</v>
          </cell>
          <cell r="V533" t="str">
            <v>030170007730</v>
          </cell>
        </row>
        <row r="534">
          <cell r="B534" t="str">
            <v>CMT05</v>
          </cell>
          <cell r="C534" t="str">
            <v>3120215003039</v>
          </cell>
          <cell r="D534" t="str">
            <v>Trịnh Quang</v>
          </cell>
          <cell r="E534" t="str">
            <v>Huy</v>
          </cell>
          <cell r="F534">
            <v>3</v>
          </cell>
          <cell r="G534" t="str">
            <v>Công nghệ môi trường</v>
          </cell>
          <cell r="H534" t="str">
            <v>Khoa Tài nguyên và Môi trường</v>
          </cell>
          <cell r="I534" t="str">
            <v>Tiến sĩ, Giảng viên chính, Trưởng BM</v>
          </cell>
          <cell r="J534">
            <v>5.42</v>
          </cell>
          <cell r="K534">
            <v>0</v>
          </cell>
          <cell r="L534" t="str">
            <v>01-Sep-23</v>
          </cell>
          <cell r="M534" t="str">
            <v>01-Apr-18</v>
          </cell>
          <cell r="N534">
            <v>2</v>
          </cell>
          <cell r="O534" t="str">
            <v>0316</v>
          </cell>
          <cell r="P534" t="str">
            <v>0316</v>
          </cell>
          <cell r="Q534" t="str">
            <v>15.110</v>
          </cell>
          <cell r="R534" t="str">
            <v>V.07.01.02</v>
          </cell>
          <cell r="S534" t="str">
            <v>CMT05</v>
          </cell>
          <cell r="T534">
            <v>0</v>
          </cell>
          <cell r="U534" t="str">
            <v>Tiến sĩ</v>
          </cell>
          <cell r="V534" t="str">
            <v>001075049454</v>
          </cell>
        </row>
        <row r="535">
          <cell r="B535" t="str">
            <v>CMT06</v>
          </cell>
          <cell r="C535" t="str">
            <v>3120215003016</v>
          </cell>
          <cell r="D535" t="str">
            <v>Lý Thị Thu</v>
          </cell>
          <cell r="E535" t="str">
            <v>Hà</v>
          </cell>
          <cell r="F535">
            <v>3</v>
          </cell>
          <cell r="G535" t="str">
            <v>Công nghệ môi trường</v>
          </cell>
          <cell r="H535" t="str">
            <v>Khoa Tài nguyên và Môi trường</v>
          </cell>
          <cell r="I535" t="str">
            <v>Tiến sĩ, Giảng viên</v>
          </cell>
          <cell r="J535">
            <v>4.32</v>
          </cell>
          <cell r="K535">
            <v>0</v>
          </cell>
          <cell r="L535" t="str">
            <v>01-Apr-24</v>
          </cell>
          <cell r="M535" t="str">
            <v>01-Oct-05</v>
          </cell>
          <cell r="N535">
            <v>2</v>
          </cell>
          <cell r="O535" t="str">
            <v>0316</v>
          </cell>
          <cell r="P535" t="str">
            <v>0316</v>
          </cell>
          <cell r="Q535" t="str">
            <v>15.111</v>
          </cell>
          <cell r="R535" t="str">
            <v>V.07.01.03</v>
          </cell>
          <cell r="S535" t="str">
            <v>CMT06</v>
          </cell>
          <cell r="T535">
            <v>0</v>
          </cell>
          <cell r="U535" t="str">
            <v>Tiến sĩ</v>
          </cell>
          <cell r="V535" t="str">
            <v>030180020231</v>
          </cell>
        </row>
        <row r="536">
          <cell r="B536" t="str">
            <v>CMT07</v>
          </cell>
          <cell r="C536" t="str">
            <v>3120215003045</v>
          </cell>
          <cell r="D536" t="str">
            <v>Phạm Châu</v>
          </cell>
          <cell r="E536" t="str">
            <v>Thùy</v>
          </cell>
          <cell r="F536">
            <v>3</v>
          </cell>
          <cell r="G536" t="str">
            <v>Công nghệ môi trường</v>
          </cell>
          <cell r="H536" t="str">
            <v>Khoa Tài nguyên và Môi trường</v>
          </cell>
          <cell r="I536" t="str">
            <v>Tiến sĩ, Giảng viên chính</v>
          </cell>
          <cell r="J536">
            <v>4.4000000000000004</v>
          </cell>
          <cell r="K536">
            <v>0</v>
          </cell>
          <cell r="L536" t="str">
            <v>01-Dec-20</v>
          </cell>
          <cell r="M536" t="str">
            <v>01-Dec-20</v>
          </cell>
          <cell r="N536">
            <v>2</v>
          </cell>
          <cell r="O536" t="str">
            <v>0316</v>
          </cell>
          <cell r="P536" t="str">
            <v>0316</v>
          </cell>
          <cell r="Q536" t="str">
            <v>15.110</v>
          </cell>
          <cell r="R536" t="str">
            <v>V.07.01.02</v>
          </cell>
          <cell r="S536" t="str">
            <v>HD343</v>
          </cell>
          <cell r="T536">
            <v>0</v>
          </cell>
          <cell r="U536" t="str">
            <v>Tiến sĩ</v>
          </cell>
          <cell r="V536" t="str">
            <v>013141336</v>
          </cell>
        </row>
        <row r="537">
          <cell r="B537" t="str">
            <v>CMT09</v>
          </cell>
          <cell r="C537" t="str">
            <v>3120215003074</v>
          </cell>
          <cell r="D537" t="str">
            <v>Nguyễn Ngọc</v>
          </cell>
          <cell r="E537" t="str">
            <v>Tú</v>
          </cell>
          <cell r="F537">
            <v>3</v>
          </cell>
          <cell r="G537" t="str">
            <v>Công nghệ môi trường</v>
          </cell>
          <cell r="H537" t="str">
            <v>Khoa Tài nguyên và Môi trường</v>
          </cell>
          <cell r="I537" t="str">
            <v>Tiến sĩ, Giảng viên chính, Phó BM, Bảo lưu PCCV</v>
          </cell>
          <cell r="J537">
            <v>4.4000000000000004</v>
          </cell>
          <cell r="K537">
            <v>0</v>
          </cell>
          <cell r="L537" t="str">
            <v>15-Jun-23</v>
          </cell>
          <cell r="M537" t="str">
            <v>01-May-09</v>
          </cell>
          <cell r="N537">
            <v>2</v>
          </cell>
          <cell r="O537" t="str">
            <v>0316</v>
          </cell>
          <cell r="P537" t="str">
            <v>0316</v>
          </cell>
          <cell r="Q537" t="str">
            <v>15.110</v>
          </cell>
          <cell r="R537" t="str">
            <v>V.07.01.02</v>
          </cell>
          <cell r="S537" t="str">
            <v>CMT09</v>
          </cell>
          <cell r="T537">
            <v>0</v>
          </cell>
          <cell r="U537" t="str">
            <v>Tiến sĩ</v>
          </cell>
          <cell r="V537" t="str">
            <v>040077000487</v>
          </cell>
        </row>
        <row r="538">
          <cell r="B538" t="str">
            <v>CMT12</v>
          </cell>
          <cell r="C538" t="str">
            <v>3120215009570</v>
          </cell>
          <cell r="D538" t="str">
            <v>Đỗ Thuỷ</v>
          </cell>
          <cell r="E538" t="str">
            <v>Nguyên</v>
          </cell>
          <cell r="F538">
            <v>3</v>
          </cell>
          <cell r="G538" t="str">
            <v>Công nghệ môi trường</v>
          </cell>
          <cell r="H538" t="str">
            <v>Khoa Tài nguyên và Môi trường</v>
          </cell>
          <cell r="I538" t="str">
            <v>Tiến sĩ, Giảng viên, Phó BM</v>
          </cell>
          <cell r="J538">
            <v>2.67</v>
          </cell>
          <cell r="K538">
            <v>0</v>
          </cell>
          <cell r="L538" t="str">
            <v>01-Oct-17</v>
          </cell>
          <cell r="M538" t="str">
            <v>01-Oct-14</v>
          </cell>
          <cell r="N538">
            <v>2</v>
          </cell>
          <cell r="O538" t="str">
            <v>0316</v>
          </cell>
          <cell r="P538" t="str">
            <v>0316</v>
          </cell>
          <cell r="Q538" t="str">
            <v>15.111</v>
          </cell>
          <cell r="R538" t="str">
            <v>V.07.01.03</v>
          </cell>
          <cell r="S538" t="str">
            <v>TG490</v>
          </cell>
          <cell r="T538">
            <v>0</v>
          </cell>
          <cell r="U538" t="str">
            <v>Tiến sĩ</v>
          </cell>
          <cell r="V538" t="str">
            <v>072296366</v>
          </cell>
        </row>
        <row r="539">
          <cell r="B539" t="str">
            <v>CMT10</v>
          </cell>
          <cell r="C539" t="str">
            <v>3120215033971</v>
          </cell>
          <cell r="D539" t="str">
            <v>Nguyễn Thị Thu</v>
          </cell>
          <cell r="E539" t="str">
            <v>Hà</v>
          </cell>
          <cell r="F539">
            <v>3</v>
          </cell>
          <cell r="G539" t="str">
            <v>Công nghệ môi trường</v>
          </cell>
          <cell r="H539" t="str">
            <v>Khoa Tài nguyên và Môi trường</v>
          </cell>
          <cell r="I539" t="str">
            <v>Thạc sĩ, Giảng viên chính</v>
          </cell>
          <cell r="J539">
            <v>4.4000000000000004</v>
          </cell>
          <cell r="K539">
            <v>0</v>
          </cell>
          <cell r="L539" t="str">
            <v>15-Jun-23</v>
          </cell>
          <cell r="M539" t="str">
            <v>01-Mar-11</v>
          </cell>
          <cell r="N539">
            <v>3</v>
          </cell>
          <cell r="O539" t="str">
            <v>0316</v>
          </cell>
          <cell r="P539" t="str">
            <v>0316</v>
          </cell>
          <cell r="Q539" t="str">
            <v>15.110</v>
          </cell>
          <cell r="R539" t="str">
            <v>V.07.01.02</v>
          </cell>
          <cell r="S539" t="str">
            <v>CMT10</v>
          </cell>
          <cell r="T539">
            <v>0</v>
          </cell>
          <cell r="U539" t="str">
            <v>Thạc sĩ</v>
          </cell>
          <cell r="V539" t="str">
            <v>030186001303</v>
          </cell>
        </row>
        <row r="540">
          <cell r="B540" t="str">
            <v>CMT11</v>
          </cell>
          <cell r="C540" t="str">
            <v>3120215036776</v>
          </cell>
          <cell r="D540" t="str">
            <v>Hồ Thị Thúy</v>
          </cell>
          <cell r="E540" t="str">
            <v>Hằng</v>
          </cell>
          <cell r="F540">
            <v>3</v>
          </cell>
          <cell r="G540" t="str">
            <v>Công nghệ môi trường</v>
          </cell>
          <cell r="H540" t="str">
            <v>Khoa Tài nguyên và Môi trường</v>
          </cell>
          <cell r="I540" t="str">
            <v>Thạc sĩ, Giảng viên chính</v>
          </cell>
          <cell r="J540">
            <v>4.4000000000000004</v>
          </cell>
          <cell r="K540">
            <v>0</v>
          </cell>
          <cell r="L540" t="str">
            <v>15-Jun-23</v>
          </cell>
          <cell r="M540" t="str">
            <v>01-Aug-12</v>
          </cell>
          <cell r="N540">
            <v>3</v>
          </cell>
          <cell r="O540" t="str">
            <v>0316</v>
          </cell>
          <cell r="P540" t="str">
            <v>0316</v>
          </cell>
          <cell r="Q540" t="str">
            <v>15.110</v>
          </cell>
          <cell r="R540" t="str">
            <v>V.07.01.02</v>
          </cell>
          <cell r="S540" t="str">
            <v>CMT11</v>
          </cell>
          <cell r="T540">
            <v>0</v>
          </cell>
          <cell r="U540" t="str">
            <v>Thạc sĩ</v>
          </cell>
          <cell r="V540" t="str">
            <v>031188016483</v>
          </cell>
        </row>
        <row r="541">
          <cell r="B541" t="str">
            <v>CMT08</v>
          </cell>
          <cell r="C541" t="str">
            <v>3120205138531</v>
          </cell>
          <cell r="D541" t="str">
            <v>Đào Thị Thùy</v>
          </cell>
          <cell r="E541" t="str">
            <v>Linh</v>
          </cell>
          <cell r="F541">
            <v>3</v>
          </cell>
          <cell r="G541" t="str">
            <v>Công nghệ môi trường</v>
          </cell>
          <cell r="H541" t="str">
            <v>Khoa Tài nguyên và Môi trường</v>
          </cell>
          <cell r="I541" t="str">
            <v>Tiến sĩ, Giảng viên</v>
          </cell>
          <cell r="J541">
            <v>3.33</v>
          </cell>
          <cell r="K541">
            <v>0</v>
          </cell>
          <cell r="L541" t="str">
            <v>01-May-23</v>
          </cell>
          <cell r="M541" t="str">
            <v>01-Dec-17</v>
          </cell>
          <cell r="N541">
            <v>2</v>
          </cell>
          <cell r="O541" t="str">
            <v>0316</v>
          </cell>
          <cell r="P541" t="str">
            <v>0316</v>
          </cell>
          <cell r="Q541" t="str">
            <v>15.111</v>
          </cell>
          <cell r="R541" t="str">
            <v>V.07.01.03</v>
          </cell>
          <cell r="S541" t="str">
            <v>CMT08</v>
          </cell>
          <cell r="T541">
            <v>0</v>
          </cell>
          <cell r="U541" t="str">
            <v>Tiến sĩ</v>
          </cell>
          <cell r="V541" t="str">
            <v>001186028668</v>
          </cell>
        </row>
        <row r="542">
          <cell r="B542" t="str">
            <v>QMT03</v>
          </cell>
          <cell r="C542" t="str">
            <v>3120215049364</v>
          </cell>
          <cell r="D542" t="str">
            <v>Võ Hữu</v>
          </cell>
          <cell r="E542" t="str">
            <v>Công</v>
          </cell>
          <cell r="F542">
            <v>3</v>
          </cell>
          <cell r="G542" t="str">
            <v>Công nghệ môi trường</v>
          </cell>
          <cell r="H542" t="str">
            <v>Khoa Tài nguyên và Môi trường</v>
          </cell>
          <cell r="I542" t="str">
            <v>PGS.TS, Giảng viên cao cấp, Phó Trưởng Khoa, Trưởng Phòng TN môi trường</v>
          </cell>
          <cell r="J542">
            <v>6.2</v>
          </cell>
          <cell r="K542">
            <v>0</v>
          </cell>
          <cell r="L542" t="str">
            <v>28-Feb-23</v>
          </cell>
          <cell r="M542" t="str">
            <v>28-Feb-23</v>
          </cell>
          <cell r="N542">
            <v>2</v>
          </cell>
          <cell r="O542" t="str">
            <v>0316</v>
          </cell>
          <cell r="P542" t="str">
            <v>0316</v>
          </cell>
          <cell r="Q542" t="str">
            <v>15.109</v>
          </cell>
          <cell r="R542" t="str">
            <v>V.07.01.01</v>
          </cell>
          <cell r="S542" t="str">
            <v>QMT03</v>
          </cell>
          <cell r="T542">
            <v>1</v>
          </cell>
          <cell r="U542" t="str">
            <v>Tiến sĩ</v>
          </cell>
          <cell r="V542" t="str">
            <v>042080009185</v>
          </cell>
        </row>
        <row r="543">
          <cell r="B543" t="str">
            <v>QMT05</v>
          </cell>
          <cell r="C543" t="str">
            <v>3120215036724</v>
          </cell>
          <cell r="D543" t="str">
            <v>Đinh Thị Hải</v>
          </cell>
          <cell r="E543" t="str">
            <v>Vân</v>
          </cell>
          <cell r="F543">
            <v>3</v>
          </cell>
          <cell r="G543" t="str">
            <v>Quản lý môi trường</v>
          </cell>
          <cell r="H543" t="str">
            <v>Khoa Tài nguyên và Môi trường</v>
          </cell>
          <cell r="I543" t="str">
            <v>PGS.TS. Giảng viên cao cấp, Trưởng BM</v>
          </cell>
          <cell r="J543">
            <v>4.74</v>
          </cell>
          <cell r="K543">
            <v>0</v>
          </cell>
          <cell r="L543" t="str">
            <v>01-Dec-23</v>
          </cell>
          <cell r="M543" t="str">
            <v>01-Dec-20</v>
          </cell>
          <cell r="N543">
            <v>2</v>
          </cell>
          <cell r="O543" t="str">
            <v>0317</v>
          </cell>
          <cell r="P543" t="str">
            <v>0317</v>
          </cell>
          <cell r="Q543" t="str">
            <v>15.110</v>
          </cell>
          <cell r="R543" t="str">
            <v>V.07.01.02</v>
          </cell>
          <cell r="S543" t="str">
            <v>QMT05</v>
          </cell>
          <cell r="T543">
            <v>1</v>
          </cell>
          <cell r="U543" t="str">
            <v>Tiến sĩ</v>
          </cell>
          <cell r="V543" t="str">
            <v>037175011247</v>
          </cell>
        </row>
        <row r="544">
          <cell r="B544" t="str">
            <v>STN09</v>
          </cell>
          <cell r="C544" t="str">
            <v>3120215002955</v>
          </cell>
          <cell r="D544" t="str">
            <v>Mai Văn</v>
          </cell>
          <cell r="E544" t="str">
            <v>Thành</v>
          </cell>
          <cell r="F544">
            <v>3</v>
          </cell>
          <cell r="G544" t="str">
            <v>Quản lý môi trường</v>
          </cell>
          <cell r="H544" t="str">
            <v>Khoa Tài nguyên và Môi trường</v>
          </cell>
          <cell r="I544" t="str">
            <v>Tiến sĩ, Giảng viên</v>
          </cell>
          <cell r="J544">
            <v>3.66</v>
          </cell>
          <cell r="K544">
            <v>0</v>
          </cell>
          <cell r="L544" t="str">
            <v>01-Sep-12</v>
          </cell>
          <cell r="M544" t="str">
            <v>01-Sep-00</v>
          </cell>
          <cell r="N544">
            <v>2</v>
          </cell>
          <cell r="O544" t="str">
            <v>0317</v>
          </cell>
          <cell r="P544" t="str">
            <v>0317</v>
          </cell>
          <cell r="Q544" t="str">
            <v>15.111</v>
          </cell>
          <cell r="R544" t="str">
            <v>15.111</v>
          </cell>
          <cell r="S544" t="str">
            <v>STN09</v>
          </cell>
          <cell r="T544">
            <v>0</v>
          </cell>
          <cell r="U544" t="str">
            <v>Tiến sĩ</v>
          </cell>
          <cell r="V544" t="str">
            <v/>
          </cell>
        </row>
        <row r="545">
          <cell r="B545" t="str">
            <v>QMT10</v>
          </cell>
          <cell r="C545" t="str">
            <v>3120215002990</v>
          </cell>
          <cell r="D545" t="str">
            <v>Nguyễn Thanh</v>
          </cell>
          <cell r="E545" t="str">
            <v>Lâm</v>
          </cell>
          <cell r="F545">
            <v>3</v>
          </cell>
          <cell r="G545" t="str">
            <v>Quản lý môi trường</v>
          </cell>
          <cell r="H545" t="str">
            <v>Khoa Tài nguyên và Môi trường</v>
          </cell>
          <cell r="I545" t="str">
            <v>PGS.TS, Giảng viên cao cấp</v>
          </cell>
          <cell r="J545">
            <v>6.92</v>
          </cell>
          <cell r="K545">
            <v>0</v>
          </cell>
          <cell r="L545" t="str">
            <v>24-Mar-23</v>
          </cell>
          <cell r="M545" t="str">
            <v>24-Mar-17</v>
          </cell>
          <cell r="N545">
            <v>2</v>
          </cell>
          <cell r="O545" t="str">
            <v>0317</v>
          </cell>
          <cell r="P545" t="str">
            <v>0317</v>
          </cell>
          <cell r="Q545" t="str">
            <v>15.109</v>
          </cell>
          <cell r="R545" t="str">
            <v>V.07.01.01</v>
          </cell>
          <cell r="S545" t="str">
            <v>QMT10</v>
          </cell>
          <cell r="T545">
            <v>1</v>
          </cell>
          <cell r="U545" t="str">
            <v>Tiến sĩ</v>
          </cell>
          <cell r="V545" t="str">
            <v>001068025652</v>
          </cell>
        </row>
        <row r="546">
          <cell r="B546" t="str">
            <v>QMT06</v>
          </cell>
          <cell r="C546" t="str">
            <v>3120215009983</v>
          </cell>
          <cell r="D546" t="str">
            <v>Nguyễn Thị Bích</v>
          </cell>
          <cell r="E546" t="str">
            <v>Hà</v>
          </cell>
          <cell r="F546">
            <v>3</v>
          </cell>
          <cell r="G546" t="str">
            <v>Quản lý môi trường</v>
          </cell>
          <cell r="H546" t="str">
            <v>Khoa Tài nguyên và Môi trường</v>
          </cell>
          <cell r="I546" t="str">
            <v>Thạc sĩ, Giảng viên chính</v>
          </cell>
          <cell r="J546">
            <v>4.4000000000000004</v>
          </cell>
          <cell r="K546">
            <v>0</v>
          </cell>
          <cell r="L546" t="str">
            <v>15-Jun-23</v>
          </cell>
          <cell r="M546" t="str">
            <v>01-Oct-07</v>
          </cell>
          <cell r="N546">
            <v>3</v>
          </cell>
          <cell r="O546" t="str">
            <v>0317</v>
          </cell>
          <cell r="P546" t="str">
            <v>0317</v>
          </cell>
          <cell r="Q546" t="str">
            <v>15.110</v>
          </cell>
          <cell r="R546" t="str">
            <v>V.07.01.02</v>
          </cell>
          <cell r="S546" t="str">
            <v>QMT06</v>
          </cell>
          <cell r="T546">
            <v>0</v>
          </cell>
          <cell r="U546" t="str">
            <v>Thạc sĩ</v>
          </cell>
          <cell r="V546" t="str">
            <v>001183043962</v>
          </cell>
        </row>
        <row r="547">
          <cell r="B547" t="str">
            <v>QMT04</v>
          </cell>
          <cell r="C547" t="str">
            <v>3120215002949</v>
          </cell>
          <cell r="D547" t="str">
            <v>Lương Đức</v>
          </cell>
          <cell r="E547" t="str">
            <v>Anh</v>
          </cell>
          <cell r="F547">
            <v>3</v>
          </cell>
          <cell r="G547" t="str">
            <v>Quản lý môi trường</v>
          </cell>
          <cell r="H547" t="str">
            <v>Khoa Tài nguyên và Môi trường</v>
          </cell>
          <cell r="I547" t="str">
            <v>Thạc sĩ, Giảng viên</v>
          </cell>
          <cell r="J547">
            <v>3.66</v>
          </cell>
          <cell r="K547">
            <v>0</v>
          </cell>
          <cell r="L547" t="str">
            <v>01-Apr-22</v>
          </cell>
          <cell r="M547" t="str">
            <v>01-Oct-08</v>
          </cell>
          <cell r="N547">
            <v>3</v>
          </cell>
          <cell r="O547" t="str">
            <v>0317</v>
          </cell>
          <cell r="P547" t="str">
            <v>0317</v>
          </cell>
          <cell r="Q547" t="str">
            <v>15.111</v>
          </cell>
          <cell r="R547" t="str">
            <v>V.07.01.03</v>
          </cell>
          <cell r="S547" t="str">
            <v>QMT04</v>
          </cell>
          <cell r="T547">
            <v>0</v>
          </cell>
          <cell r="U547" t="str">
            <v>Thạc sĩ</v>
          </cell>
          <cell r="V547" t="str">
            <v>001085040209</v>
          </cell>
        </row>
        <row r="548">
          <cell r="B548" t="str">
            <v>QMT01</v>
          </cell>
          <cell r="C548" t="str">
            <v>3120215011037</v>
          </cell>
          <cell r="D548" t="str">
            <v>Nguyễn Thị Hồng</v>
          </cell>
          <cell r="E548" t="str">
            <v>Ngọc</v>
          </cell>
          <cell r="F548">
            <v>3</v>
          </cell>
          <cell r="G548" t="str">
            <v>Quản lý môi trường</v>
          </cell>
          <cell r="H548" t="str">
            <v>Khoa Tài nguyên và Môi trường</v>
          </cell>
          <cell r="I548" t="str">
            <v>Tiến sĩ, Giảng viên chính</v>
          </cell>
          <cell r="J548">
            <v>4.4000000000000004</v>
          </cell>
          <cell r="K548">
            <v>0</v>
          </cell>
          <cell r="L548" t="str">
            <v>15-Jun-23</v>
          </cell>
          <cell r="M548" t="str">
            <v>01-Aug-09</v>
          </cell>
          <cell r="N548">
            <v>2</v>
          </cell>
          <cell r="O548" t="str">
            <v>0317</v>
          </cell>
          <cell r="P548" t="str">
            <v>0317</v>
          </cell>
          <cell r="Q548" t="str">
            <v>15.110</v>
          </cell>
          <cell r="R548" t="str">
            <v>V.07.01.02</v>
          </cell>
          <cell r="S548" t="str">
            <v>QMT01</v>
          </cell>
          <cell r="T548">
            <v>0</v>
          </cell>
          <cell r="U548" t="str">
            <v>Tiến sĩ</v>
          </cell>
          <cell r="V548" t="str">
            <v>001184034495</v>
          </cell>
        </row>
        <row r="549">
          <cell r="B549" t="str">
            <v>QMT02</v>
          </cell>
          <cell r="C549" t="str">
            <v>3120215023150</v>
          </cell>
          <cell r="D549" t="str">
            <v>Cao Trường</v>
          </cell>
          <cell r="E549" t="str">
            <v>Sơn</v>
          </cell>
          <cell r="F549">
            <v>3</v>
          </cell>
          <cell r="G549" t="str">
            <v>Quản lý môi trường</v>
          </cell>
          <cell r="H549" t="str">
            <v>Khoa Tài nguyên và Môi trường</v>
          </cell>
          <cell r="I549" t="str">
            <v>PGS.TS, Giảng viên cao cấp, Phó BM</v>
          </cell>
          <cell r="J549">
            <v>6.2</v>
          </cell>
          <cell r="K549">
            <v>0</v>
          </cell>
          <cell r="L549" t="str">
            <v>28-Feb-23</v>
          </cell>
          <cell r="M549" t="str">
            <v>28-Feb-23</v>
          </cell>
          <cell r="N549">
            <v>2</v>
          </cell>
          <cell r="O549" t="str">
            <v>0317</v>
          </cell>
          <cell r="P549" t="str">
            <v>0317</v>
          </cell>
          <cell r="Q549" t="str">
            <v>15.109</v>
          </cell>
          <cell r="R549" t="str">
            <v>V.07.01.01</v>
          </cell>
          <cell r="S549" t="str">
            <v>QMT02</v>
          </cell>
          <cell r="T549">
            <v>1</v>
          </cell>
          <cell r="U549" t="str">
            <v>Tiến sĩ</v>
          </cell>
          <cell r="V549" t="str">
            <v>033086008593</v>
          </cell>
        </row>
        <row r="550">
          <cell r="B550" t="str">
            <v>QMT08</v>
          </cell>
          <cell r="C550" t="str">
            <v>3120215038946</v>
          </cell>
          <cell r="D550" t="str">
            <v>Nguyễn Thị Hương</v>
          </cell>
          <cell r="E550" t="str">
            <v>Giang</v>
          </cell>
          <cell r="F550">
            <v>3</v>
          </cell>
          <cell r="G550" t="str">
            <v>Quản lý môi trường</v>
          </cell>
          <cell r="H550" t="str">
            <v>Khoa Tài nguyên và Môi trường</v>
          </cell>
          <cell r="I550" t="str">
            <v>Tiến sĩ, Giảng viên chính</v>
          </cell>
          <cell r="J550">
            <v>5.08</v>
          </cell>
          <cell r="K550">
            <v>0</v>
          </cell>
          <cell r="L550" t="str">
            <v>01-Apr-23</v>
          </cell>
          <cell r="M550" t="str">
            <v>01-Apr-18</v>
          </cell>
          <cell r="N550">
            <v>2</v>
          </cell>
          <cell r="O550" t="str">
            <v>0317</v>
          </cell>
          <cell r="P550" t="str">
            <v>0317</v>
          </cell>
          <cell r="Q550" t="str">
            <v>15.110</v>
          </cell>
          <cell r="R550" t="str">
            <v>V.07.01.02</v>
          </cell>
          <cell r="S550" t="str">
            <v>QMT08</v>
          </cell>
          <cell r="T550">
            <v>0</v>
          </cell>
          <cell r="U550" t="str">
            <v>Tiến sĩ</v>
          </cell>
          <cell r="V550" t="str">
            <v>024180000097</v>
          </cell>
        </row>
        <row r="551">
          <cell r="B551" t="str">
            <v/>
          </cell>
          <cell r="C551" t="str">
            <v/>
          </cell>
          <cell r="D551" t="str">
            <v>Nguyễn Thị Thùy</v>
          </cell>
          <cell r="E551" t="str">
            <v>Dung</v>
          </cell>
          <cell r="F551">
            <v>3</v>
          </cell>
          <cell r="G551" t="str">
            <v>Quản lý môi trường</v>
          </cell>
          <cell r="H551" t="str">
            <v>Khoa Tài nguyên và Môi trường</v>
          </cell>
          <cell r="I551" t="str">
            <v>Nghiên cứu viên</v>
          </cell>
          <cell r="J551">
            <v>2.34</v>
          </cell>
          <cell r="K551">
            <v>0</v>
          </cell>
          <cell r="L551" t="str">
            <v>01-Jan-15</v>
          </cell>
          <cell r="M551" t="str">
            <v>01-Jan-15</v>
          </cell>
          <cell r="N551">
            <v>3</v>
          </cell>
          <cell r="O551" t="str">
            <v>0317</v>
          </cell>
          <cell r="P551" t="str">
            <v>0317</v>
          </cell>
          <cell r="Q551" t="str">
            <v>13.092</v>
          </cell>
          <cell r="R551" t="str">
            <v>13.092</v>
          </cell>
          <cell r="S551" t="str">
            <v/>
          </cell>
          <cell r="T551">
            <v>0</v>
          </cell>
          <cell r="U551" t="str">
            <v>Thạc sĩ</v>
          </cell>
          <cell r="V551" t="str">
            <v>142638715</v>
          </cell>
        </row>
        <row r="552">
          <cell r="B552" t="str">
            <v/>
          </cell>
          <cell r="C552" t="str">
            <v/>
          </cell>
          <cell r="D552" t="str">
            <v>Đinh Thị</v>
          </cell>
          <cell r="E552" t="str">
            <v>Thu</v>
          </cell>
          <cell r="F552">
            <v>3</v>
          </cell>
          <cell r="G552" t="str">
            <v>Quản lý môi trường</v>
          </cell>
          <cell r="H552" t="str">
            <v>Khoa Tài nguyên và Môi trường</v>
          </cell>
          <cell r="I552" t="str">
            <v>Nghiên cứu viên</v>
          </cell>
          <cell r="J552">
            <v>2.34</v>
          </cell>
          <cell r="K552">
            <v>0</v>
          </cell>
          <cell r="L552" t="str">
            <v>04-May-16</v>
          </cell>
          <cell r="M552" t="str">
            <v>04-May-16</v>
          </cell>
          <cell r="N552">
            <v>4</v>
          </cell>
          <cell r="O552" t="str">
            <v>0317</v>
          </cell>
          <cell r="P552" t="str">
            <v>0317</v>
          </cell>
          <cell r="Q552" t="str">
            <v>13.092</v>
          </cell>
          <cell r="R552" t="str">
            <v>13.092</v>
          </cell>
          <cell r="S552" t="str">
            <v/>
          </cell>
          <cell r="T552">
            <v>0</v>
          </cell>
          <cell r="U552" t="str">
            <v>Đại học</v>
          </cell>
          <cell r="V552" t="str">
            <v>163265979</v>
          </cell>
        </row>
        <row r="553">
          <cell r="B553" t="str">
            <v/>
          </cell>
          <cell r="C553" t="str">
            <v/>
          </cell>
          <cell r="D553" t="str">
            <v>Đặng Thị Thanh</v>
          </cell>
          <cell r="E553" t="str">
            <v>Hương</v>
          </cell>
          <cell r="F553">
            <v>3</v>
          </cell>
          <cell r="G553" t="str">
            <v>Quản lý môi trường</v>
          </cell>
          <cell r="H553" t="str">
            <v>Khoa Tài nguyên và Môi trường</v>
          </cell>
          <cell r="I553" t="str">
            <v>Nghiên cứu viên</v>
          </cell>
          <cell r="J553">
            <v>2.34</v>
          </cell>
          <cell r="K553">
            <v>0</v>
          </cell>
          <cell r="L553" t="str">
            <v>01-May-16</v>
          </cell>
          <cell r="M553" t="str">
            <v>01-May-16</v>
          </cell>
          <cell r="N553">
            <v>4</v>
          </cell>
          <cell r="O553" t="str">
            <v>0317</v>
          </cell>
          <cell r="P553" t="str">
            <v>0317</v>
          </cell>
          <cell r="Q553" t="str">
            <v>13.092</v>
          </cell>
          <cell r="R553" t="str">
            <v>13.092</v>
          </cell>
          <cell r="S553" t="str">
            <v/>
          </cell>
          <cell r="T553">
            <v>0</v>
          </cell>
          <cell r="U553" t="str">
            <v>Đại học</v>
          </cell>
          <cell r="V553" t="str">
            <v>145593117</v>
          </cell>
        </row>
        <row r="554">
          <cell r="B554" t="str">
            <v>QMT11</v>
          </cell>
          <cell r="C554" t="str">
            <v>3120205022802</v>
          </cell>
          <cell r="D554" t="str">
            <v>Trần Công</v>
          </cell>
          <cell r="E554" t="str">
            <v>Chính</v>
          </cell>
          <cell r="F554">
            <v>3</v>
          </cell>
          <cell r="G554" t="str">
            <v>Quản lý môi trường</v>
          </cell>
          <cell r="H554" t="str">
            <v>Khoa Tài nguyên và Môi trường</v>
          </cell>
          <cell r="I554" t="str">
            <v>Tiến sĩ, Giảng viên</v>
          </cell>
          <cell r="J554">
            <v>3</v>
          </cell>
          <cell r="K554">
            <v>0</v>
          </cell>
          <cell r="L554" t="str">
            <v>01-Apr-20</v>
          </cell>
          <cell r="M554" t="str">
            <v>01-Apr-20</v>
          </cell>
          <cell r="N554">
            <v>2</v>
          </cell>
          <cell r="O554" t="str">
            <v>0317</v>
          </cell>
          <cell r="P554" t="str">
            <v>0317</v>
          </cell>
          <cell r="Q554" t="str">
            <v>15.111</v>
          </cell>
          <cell r="R554" t="str">
            <v>V.07.01.03</v>
          </cell>
          <cell r="S554" t="str">
            <v>QMT11</v>
          </cell>
          <cell r="T554">
            <v>0</v>
          </cell>
          <cell r="U554" t="str">
            <v>Tiến sĩ</v>
          </cell>
          <cell r="V554" t="str">
            <v>001083000183</v>
          </cell>
        </row>
        <row r="555">
          <cell r="B555" t="str">
            <v/>
          </cell>
          <cell r="C555" t="str">
            <v>3120215000030</v>
          </cell>
          <cell r="D555" t="str">
            <v>Nguyễn Đức</v>
          </cell>
          <cell r="E555" t="str">
            <v>Hùng</v>
          </cell>
          <cell r="F555">
            <v>3</v>
          </cell>
          <cell r="G555" t="str">
            <v>Văn phòng Khoa TN và MT</v>
          </cell>
          <cell r="H555" t="str">
            <v>Khoa Tài nguyên và Môi trường</v>
          </cell>
          <cell r="I555" t="str">
            <v>Tiến sĩ, Chuyên viên, Trưởng Phòng TN đánh giá CL đất và phân bón</v>
          </cell>
          <cell r="J555">
            <v>3.99</v>
          </cell>
          <cell r="K555">
            <v>0</v>
          </cell>
          <cell r="L555" t="str">
            <v>01-Apr-24</v>
          </cell>
          <cell r="M555" t="str">
            <v>01-Apr-09</v>
          </cell>
          <cell r="N555">
            <v>2</v>
          </cell>
          <cell r="O555" t="str">
            <v>0330</v>
          </cell>
          <cell r="P555" t="str">
            <v>0330</v>
          </cell>
          <cell r="Q555" t="str">
            <v>01.003</v>
          </cell>
          <cell r="R555" t="str">
            <v>01.003</v>
          </cell>
          <cell r="S555" t="str">
            <v/>
          </cell>
          <cell r="T555">
            <v>0</v>
          </cell>
          <cell r="U555" t="str">
            <v>Tiến sĩ</v>
          </cell>
          <cell r="V555" t="str">
            <v>024080002655</v>
          </cell>
        </row>
        <row r="556">
          <cell r="B556" t="str">
            <v>KHD08</v>
          </cell>
          <cell r="C556" t="str">
            <v>3120215002331</v>
          </cell>
          <cell r="D556" t="str">
            <v>Trần Thị Lệ</v>
          </cell>
          <cell r="E556" t="str">
            <v>Hà</v>
          </cell>
          <cell r="F556">
            <v>3</v>
          </cell>
          <cell r="G556" t="str">
            <v>Văn phòng Khoa TN và MT</v>
          </cell>
          <cell r="H556" t="str">
            <v>Khoa Tài nguyên và Môi trường</v>
          </cell>
          <cell r="I556" t="str">
            <v>Thạc sĩ, Chuyên viên</v>
          </cell>
          <cell r="J556">
            <v>4.6500000000000004</v>
          </cell>
          <cell r="K556">
            <v>0</v>
          </cell>
          <cell r="L556" t="str">
            <v>01-May-23</v>
          </cell>
          <cell r="M556" t="str">
            <v>01-Dec-01</v>
          </cell>
          <cell r="N556">
            <v>3</v>
          </cell>
          <cell r="O556" t="str">
            <v>0330</v>
          </cell>
          <cell r="P556" t="str">
            <v>0330</v>
          </cell>
          <cell r="Q556" t="str">
            <v>01.003</v>
          </cell>
          <cell r="R556" t="str">
            <v>01.003</v>
          </cell>
          <cell r="S556" t="str">
            <v>KHD08</v>
          </cell>
          <cell r="T556">
            <v>0</v>
          </cell>
          <cell r="U556" t="str">
            <v>Thạc sĩ</v>
          </cell>
          <cell r="V556" t="str">
            <v>001174023730</v>
          </cell>
        </row>
        <row r="557">
          <cell r="B557" t="str">
            <v>TBD04</v>
          </cell>
          <cell r="C557" t="str">
            <v>3120215002774</v>
          </cell>
          <cell r="D557" t="str">
            <v>Nguyễn Thị Kim</v>
          </cell>
          <cell r="E557" t="str">
            <v>Khánh</v>
          </cell>
          <cell r="F557">
            <v>3</v>
          </cell>
          <cell r="G557" t="str">
            <v>Văn phòng Khoa TN và MT</v>
          </cell>
          <cell r="H557" t="str">
            <v>Khoa Tài nguyên và Môi trường</v>
          </cell>
          <cell r="I557" t="str">
            <v>Chuyên viên</v>
          </cell>
          <cell r="J557">
            <v>4.9800000000000004</v>
          </cell>
          <cell r="K557">
            <v>0</v>
          </cell>
          <cell r="L557" t="str">
            <v>01-Jan-15</v>
          </cell>
          <cell r="M557" t="str">
            <v>01-Jan-08</v>
          </cell>
          <cell r="N557">
            <v>4</v>
          </cell>
          <cell r="O557" t="str">
            <v>0330</v>
          </cell>
          <cell r="P557" t="str">
            <v>0330</v>
          </cell>
          <cell r="Q557" t="str">
            <v>01.003</v>
          </cell>
          <cell r="R557" t="str">
            <v>01.003</v>
          </cell>
          <cell r="S557" t="str">
            <v>TBD04</v>
          </cell>
          <cell r="T557">
            <v>0</v>
          </cell>
          <cell r="U557" t="str">
            <v>Đại học</v>
          </cell>
          <cell r="V557" t="str">
            <v>010812325</v>
          </cell>
        </row>
        <row r="558">
          <cell r="B558" t="str">
            <v>TG335</v>
          </cell>
          <cell r="C558" t="str">
            <v>3120215007863</v>
          </cell>
          <cell r="D558" t="str">
            <v>Hoàng Thị</v>
          </cell>
          <cell r="E558" t="str">
            <v>Hương</v>
          </cell>
          <cell r="F558">
            <v>3</v>
          </cell>
          <cell r="G558" t="str">
            <v>Văn phòng Khoa TN và MT</v>
          </cell>
          <cell r="H558" t="str">
            <v>Khoa Tài nguyên và Môi trường</v>
          </cell>
          <cell r="I558" t="str">
            <v>Tiến sĩ, Chuyên viên</v>
          </cell>
          <cell r="J558">
            <v>3.33</v>
          </cell>
          <cell r="K558">
            <v>0</v>
          </cell>
          <cell r="L558" t="str">
            <v>01-Jan-16</v>
          </cell>
          <cell r="M558" t="str">
            <v>01-Jan-08</v>
          </cell>
          <cell r="N558">
            <v>2</v>
          </cell>
          <cell r="O558" t="str">
            <v>0330</v>
          </cell>
          <cell r="P558" t="str">
            <v>0330</v>
          </cell>
          <cell r="Q558" t="str">
            <v>01.003</v>
          </cell>
          <cell r="R558" t="str">
            <v>01.003</v>
          </cell>
          <cell r="S558" t="str">
            <v>TG335</v>
          </cell>
          <cell r="T558">
            <v>0</v>
          </cell>
          <cell r="U558" t="str">
            <v>Tiến sĩ</v>
          </cell>
          <cell r="V558" t="str">
            <v>013462402</v>
          </cell>
        </row>
        <row r="559">
          <cell r="B559" t="str">
            <v/>
          </cell>
          <cell r="C559" t="str">
            <v>3120215002853</v>
          </cell>
          <cell r="D559" t="str">
            <v>Phạm Bích</v>
          </cell>
          <cell r="E559" t="str">
            <v>Tuấn</v>
          </cell>
          <cell r="F559">
            <v>3</v>
          </cell>
          <cell r="G559" t="str">
            <v>Văn phòng Khoa TN và MT</v>
          </cell>
          <cell r="H559" t="str">
            <v>Khoa Tài nguyên và Môi trường</v>
          </cell>
          <cell r="I559" t="str">
            <v>Thạc sĩ, Chuyên viên</v>
          </cell>
          <cell r="J559">
            <v>4.6500000000000004</v>
          </cell>
          <cell r="K559">
            <v>0</v>
          </cell>
          <cell r="L559" t="str">
            <v>01-Jun-25</v>
          </cell>
          <cell r="M559" t="str">
            <v>01-Jun-09</v>
          </cell>
          <cell r="N559">
            <v>3</v>
          </cell>
          <cell r="O559" t="str">
            <v>0330</v>
          </cell>
          <cell r="P559" t="str">
            <v>0330</v>
          </cell>
          <cell r="Q559" t="str">
            <v>01.003</v>
          </cell>
          <cell r="R559" t="str">
            <v>01.003</v>
          </cell>
          <cell r="S559" t="str">
            <v/>
          </cell>
          <cell r="T559">
            <v>0</v>
          </cell>
          <cell r="U559" t="str">
            <v>Thạc sĩ</v>
          </cell>
          <cell r="V559" t="str">
            <v>001072092300</v>
          </cell>
        </row>
        <row r="560">
          <cell r="B560" t="str">
            <v/>
          </cell>
          <cell r="C560" t="str">
            <v>3120215002860</v>
          </cell>
          <cell r="D560" t="str">
            <v>Nguyễn Thị</v>
          </cell>
          <cell r="E560" t="str">
            <v>Lịch</v>
          </cell>
          <cell r="F560">
            <v>3</v>
          </cell>
          <cell r="G560" t="str">
            <v>Văn phòng Khoa TN và MT</v>
          </cell>
          <cell r="H560" t="str">
            <v>Khoa Tài nguyên và Môi trường</v>
          </cell>
          <cell r="I560" t="str">
            <v>Chuyên viên</v>
          </cell>
          <cell r="J560">
            <v>3.99</v>
          </cell>
          <cell r="K560">
            <v>0</v>
          </cell>
          <cell r="L560" t="str">
            <v>01-Jan-23</v>
          </cell>
          <cell r="M560" t="str">
            <v>01-Jun-09</v>
          </cell>
          <cell r="N560">
            <v>4</v>
          </cell>
          <cell r="O560" t="str">
            <v>0330</v>
          </cell>
          <cell r="P560" t="str">
            <v>0330</v>
          </cell>
          <cell r="Q560" t="str">
            <v>01.003</v>
          </cell>
          <cell r="R560" t="str">
            <v>01.003</v>
          </cell>
          <cell r="S560" t="str">
            <v/>
          </cell>
          <cell r="T560">
            <v>0</v>
          </cell>
          <cell r="U560" t="str">
            <v>Đại học</v>
          </cell>
          <cell r="V560" t="str">
            <v>030178006373</v>
          </cell>
        </row>
        <row r="561">
          <cell r="B561" t="str">
            <v/>
          </cell>
          <cell r="C561" t="str">
            <v/>
          </cell>
          <cell r="D561" t="str">
            <v>Nguyễn Thanh</v>
          </cell>
          <cell r="E561" t="str">
            <v>Tùng</v>
          </cell>
          <cell r="F561">
            <v>3</v>
          </cell>
          <cell r="G561" t="str">
            <v>Văn phòng Khoa TN và MT</v>
          </cell>
          <cell r="H561" t="str">
            <v>Khoa Tài nguyên và Môi trường</v>
          </cell>
          <cell r="I561" t="str">
            <v>Kỹ thuật viên</v>
          </cell>
          <cell r="J561">
            <v>1.86</v>
          </cell>
          <cell r="K561">
            <v>0</v>
          </cell>
          <cell r="L561" t="str">
            <v>02-Nov-15</v>
          </cell>
          <cell r="M561" t="str">
            <v>02-Nov-15</v>
          </cell>
          <cell r="N561">
            <v>4</v>
          </cell>
          <cell r="O561" t="str">
            <v>0330</v>
          </cell>
          <cell r="P561" t="str">
            <v>0330</v>
          </cell>
          <cell r="Q561" t="str">
            <v>13.096</v>
          </cell>
          <cell r="R561" t="str">
            <v>13.096</v>
          </cell>
          <cell r="S561" t="str">
            <v/>
          </cell>
          <cell r="T561">
            <v>0</v>
          </cell>
          <cell r="U561" t="str">
            <v>Đại học</v>
          </cell>
          <cell r="V561" t="str">
            <v>017187918</v>
          </cell>
        </row>
        <row r="562">
          <cell r="B562" t="str">
            <v/>
          </cell>
          <cell r="C562" t="str">
            <v>3120215009189</v>
          </cell>
          <cell r="D562" t="str">
            <v>Phạm Chí</v>
          </cell>
          <cell r="E562" t="str">
            <v>Chung</v>
          </cell>
          <cell r="F562">
            <v>3</v>
          </cell>
          <cell r="G562" t="str">
            <v>Văn phòng Khoa TN và MT</v>
          </cell>
          <cell r="H562" t="str">
            <v>Khoa Tài nguyên và Môi trường</v>
          </cell>
          <cell r="I562" t="str">
            <v>Chuyên viên</v>
          </cell>
          <cell r="J562">
            <v>4.9800000000000004</v>
          </cell>
          <cell r="K562">
            <v>0.08</v>
          </cell>
          <cell r="L562" t="str">
            <v>01-Feb-25</v>
          </cell>
          <cell r="M562" t="str">
            <v>01-Feb-08</v>
          </cell>
          <cell r="N562">
            <v>4</v>
          </cell>
          <cell r="O562" t="str">
            <v>0330</v>
          </cell>
          <cell r="P562" t="str">
            <v>0330</v>
          </cell>
          <cell r="Q562" t="str">
            <v>01.003</v>
          </cell>
          <cell r="R562" t="str">
            <v>01.003</v>
          </cell>
          <cell r="S562" t="str">
            <v/>
          </cell>
          <cell r="T562">
            <v>0</v>
          </cell>
          <cell r="U562" t="str">
            <v>Đại học</v>
          </cell>
          <cell r="V562" t="str">
            <v>037065001261</v>
          </cell>
        </row>
        <row r="563">
          <cell r="B563" t="str">
            <v/>
          </cell>
          <cell r="C563" t="str">
            <v>3120215044071</v>
          </cell>
          <cell r="D563" t="str">
            <v>Nguyễn Thị Bích</v>
          </cell>
          <cell r="E563" t="str">
            <v>Thuận</v>
          </cell>
          <cell r="F563">
            <v>3</v>
          </cell>
          <cell r="G563" t="str">
            <v>Văn phòng Khoa TN và MT</v>
          </cell>
          <cell r="H563" t="str">
            <v>Khoa Tài nguyên và Môi trường</v>
          </cell>
          <cell r="I563" t="str">
            <v>Thạc sĩ, Chuyên viên</v>
          </cell>
          <cell r="J563">
            <v>3.33</v>
          </cell>
          <cell r="K563">
            <v>0</v>
          </cell>
          <cell r="L563" t="str">
            <v>01-Jan-24</v>
          </cell>
          <cell r="M563" t="str">
            <v>01-Jan-16</v>
          </cell>
          <cell r="N563">
            <v>3</v>
          </cell>
          <cell r="O563" t="str">
            <v>0330</v>
          </cell>
          <cell r="P563" t="str">
            <v>0330</v>
          </cell>
          <cell r="Q563" t="str">
            <v>01.003</v>
          </cell>
          <cell r="R563" t="str">
            <v>01.003</v>
          </cell>
          <cell r="S563" t="str">
            <v/>
          </cell>
          <cell r="T563">
            <v>0</v>
          </cell>
          <cell r="U563" t="str">
            <v>Thạc sĩ</v>
          </cell>
          <cell r="V563" t="str">
            <v>001184013993</v>
          </cell>
        </row>
        <row r="564">
          <cell r="B564" t="str">
            <v/>
          </cell>
          <cell r="C564" t="str">
            <v>3120215048390</v>
          </cell>
          <cell r="D564" t="str">
            <v>Nguyễn Thị Vân</v>
          </cell>
          <cell r="E564" t="str">
            <v>Anh</v>
          </cell>
          <cell r="F564">
            <v>3</v>
          </cell>
          <cell r="G564" t="str">
            <v>Văn phòng Khoa TN và MT</v>
          </cell>
          <cell r="H564" t="str">
            <v>Khoa Tài nguyên và Môi trường</v>
          </cell>
          <cell r="I564" t="str">
            <v>Chuyên viên</v>
          </cell>
          <cell r="J564">
            <v>2.67</v>
          </cell>
          <cell r="K564">
            <v>0</v>
          </cell>
          <cell r="L564" t="str">
            <v>01-Jan-19</v>
          </cell>
          <cell r="M564" t="str">
            <v>01-Jan-16</v>
          </cell>
          <cell r="N564">
            <v>4</v>
          </cell>
          <cell r="O564" t="str">
            <v>0330</v>
          </cell>
          <cell r="P564" t="str">
            <v>0330</v>
          </cell>
          <cell r="Q564" t="str">
            <v>01.003</v>
          </cell>
          <cell r="R564" t="str">
            <v>01.003</v>
          </cell>
          <cell r="S564" t="str">
            <v/>
          </cell>
          <cell r="T564">
            <v>0</v>
          </cell>
          <cell r="U564" t="str">
            <v>Đại học</v>
          </cell>
          <cell r="V564" t="str">
            <v>013015927</v>
          </cell>
        </row>
        <row r="565">
          <cell r="B565" t="str">
            <v/>
          </cell>
          <cell r="C565" t="str">
            <v>3120215051967</v>
          </cell>
          <cell r="D565" t="str">
            <v>Phan Thị Ngọc</v>
          </cell>
          <cell r="E565" t="str">
            <v>Mai</v>
          </cell>
          <cell r="F565">
            <v>3</v>
          </cell>
          <cell r="G565" t="str">
            <v>Văn phòng Khoa TN và MT</v>
          </cell>
          <cell r="H565" t="str">
            <v>Khoa Tài nguyên và Môi trường</v>
          </cell>
          <cell r="I565" t="str">
            <v>Thạc sĩ, Chuyên viên</v>
          </cell>
          <cell r="J565">
            <v>1.9890000000000001</v>
          </cell>
          <cell r="K565">
            <v>0</v>
          </cell>
          <cell r="L565" t="str">
            <v>02-May-16</v>
          </cell>
          <cell r="M565" t="str">
            <v>02-May-16</v>
          </cell>
          <cell r="N565">
            <v>3</v>
          </cell>
          <cell r="O565" t="str">
            <v>0330</v>
          </cell>
          <cell r="P565" t="str">
            <v>0330</v>
          </cell>
          <cell r="Q565" t="str">
            <v>01.003</v>
          </cell>
          <cell r="R565" t="str">
            <v>01.003</v>
          </cell>
          <cell r="S565" t="str">
            <v/>
          </cell>
          <cell r="T565">
            <v>0</v>
          </cell>
          <cell r="U565" t="str">
            <v>Thạc sĩ</v>
          </cell>
          <cell r="V565" t="str">
            <v>012981892</v>
          </cell>
        </row>
        <row r="566">
          <cell r="B566" t="str">
            <v/>
          </cell>
          <cell r="C566" t="str">
            <v>3120215052629</v>
          </cell>
          <cell r="D566" t="str">
            <v>Đinh Thu</v>
          </cell>
          <cell r="E566" t="str">
            <v>Hằng</v>
          </cell>
          <cell r="F566">
            <v>3</v>
          </cell>
          <cell r="G566" t="str">
            <v>Văn phòng Khoa TN và MT</v>
          </cell>
          <cell r="H566" t="str">
            <v>Khoa Tài nguyên và Môi trường</v>
          </cell>
          <cell r="I566" t="str">
            <v>Thạc sĩ, Chuyên viên</v>
          </cell>
          <cell r="J566">
            <v>1.9890000000000001</v>
          </cell>
          <cell r="K566">
            <v>0</v>
          </cell>
          <cell r="L566" t="str">
            <v>01-Apr-17</v>
          </cell>
          <cell r="M566" t="str">
            <v>01-Apr-17</v>
          </cell>
          <cell r="N566">
            <v>3</v>
          </cell>
          <cell r="O566" t="str">
            <v>0330</v>
          </cell>
          <cell r="P566" t="str">
            <v>0330</v>
          </cell>
          <cell r="Q566" t="str">
            <v>01.003</v>
          </cell>
          <cell r="R566" t="str">
            <v>13.092</v>
          </cell>
          <cell r="S566" t="str">
            <v/>
          </cell>
          <cell r="T566">
            <v>0</v>
          </cell>
          <cell r="U566" t="str">
            <v>Thạc sĩ</v>
          </cell>
          <cell r="V566" t="str">
            <v>012426773</v>
          </cell>
        </row>
        <row r="567">
          <cell r="B567" t="str">
            <v/>
          </cell>
          <cell r="C567" t="str">
            <v/>
          </cell>
          <cell r="D567" t="str">
            <v>Đặng Thị Thanh</v>
          </cell>
          <cell r="E567" t="str">
            <v>Huệ</v>
          </cell>
          <cell r="F567">
            <v>3</v>
          </cell>
          <cell r="G567" t="str">
            <v>Phòng Phân tích trung tâm</v>
          </cell>
          <cell r="H567" t="str">
            <v>Khoa Tài nguyên và Môi trường</v>
          </cell>
          <cell r="I567" t="str">
            <v/>
          </cell>
          <cell r="J567">
            <v>2.67</v>
          </cell>
          <cell r="K567">
            <v>0</v>
          </cell>
          <cell r="L567" t="str">
            <v>01-May-12</v>
          </cell>
          <cell r="M567" t="str">
            <v>01-May-08</v>
          </cell>
          <cell r="N567">
            <v>3</v>
          </cell>
          <cell r="O567" t="str">
            <v>0399</v>
          </cell>
          <cell r="P567" t="str">
            <v>0399</v>
          </cell>
          <cell r="Q567" t="str">
            <v>13.092</v>
          </cell>
          <cell r="R567" t="str">
            <v>13.092</v>
          </cell>
          <cell r="S567" t="str">
            <v/>
          </cell>
          <cell r="T567">
            <v>0</v>
          </cell>
          <cell r="U567" t="str">
            <v>Thạc sĩ</v>
          </cell>
          <cell r="V567" t="str">
            <v>172040288</v>
          </cell>
        </row>
        <row r="568">
          <cell r="B568" t="str">
            <v/>
          </cell>
          <cell r="C568" t="str">
            <v/>
          </cell>
          <cell r="D568" t="str">
            <v>Tăng Thị Kim</v>
          </cell>
          <cell r="E568" t="str">
            <v>Dung</v>
          </cell>
          <cell r="F568">
            <v>3</v>
          </cell>
          <cell r="G568" t="str">
            <v>Phòng Phân tích trung tâm</v>
          </cell>
          <cell r="H568" t="str">
            <v>Khoa Tài nguyên và Môi trường</v>
          </cell>
          <cell r="I568" t="str">
            <v/>
          </cell>
          <cell r="J568">
            <v>2.34</v>
          </cell>
          <cell r="K568">
            <v>0</v>
          </cell>
          <cell r="L568" t="str">
            <v>01-May-08</v>
          </cell>
          <cell r="M568" t="str">
            <v>01-May-08</v>
          </cell>
          <cell r="N568">
            <v>4</v>
          </cell>
          <cell r="O568" t="str">
            <v>0399</v>
          </cell>
          <cell r="P568" t="str">
            <v>0399</v>
          </cell>
          <cell r="Q568" t="str">
            <v>13.092</v>
          </cell>
          <cell r="R568" t="str">
            <v>13.092</v>
          </cell>
          <cell r="S568" t="str">
            <v/>
          </cell>
          <cell r="T568">
            <v>0</v>
          </cell>
          <cell r="U568" t="str">
            <v>Đại học</v>
          </cell>
          <cell r="V568" t="str">
            <v>168032358</v>
          </cell>
        </row>
        <row r="569">
          <cell r="B569" t="str">
            <v/>
          </cell>
          <cell r="C569" t="str">
            <v/>
          </cell>
          <cell r="D569" t="str">
            <v>Trần Thị</v>
          </cell>
          <cell r="E569" t="str">
            <v>Yến</v>
          </cell>
          <cell r="F569">
            <v>3</v>
          </cell>
          <cell r="G569" t="str">
            <v>Phòng Phân tích Jica</v>
          </cell>
          <cell r="H569" t="str">
            <v>Khoa Tài nguyên và Môi trường</v>
          </cell>
          <cell r="I569" t="str">
            <v>Kỹ sư</v>
          </cell>
          <cell r="J569">
            <v>2.34</v>
          </cell>
          <cell r="K569">
            <v>0</v>
          </cell>
          <cell r="L569" t="str">
            <v>01-Jan-11</v>
          </cell>
          <cell r="M569" t="str">
            <v>01-Jan-11</v>
          </cell>
          <cell r="N569">
            <v>4</v>
          </cell>
          <cell r="O569" t="str">
            <v>0399</v>
          </cell>
          <cell r="P569" t="str">
            <v>0399</v>
          </cell>
          <cell r="Q569" t="str">
            <v>13.095</v>
          </cell>
          <cell r="R569" t="str">
            <v>13.095</v>
          </cell>
          <cell r="S569" t="str">
            <v/>
          </cell>
          <cell r="T569">
            <v>0</v>
          </cell>
          <cell r="U569" t="str">
            <v>Đại học</v>
          </cell>
          <cell r="V569" t="str">
            <v>183622176</v>
          </cell>
        </row>
        <row r="570">
          <cell r="B570" t="str">
            <v/>
          </cell>
          <cell r="C570" t="str">
            <v/>
          </cell>
          <cell r="D570" t="str">
            <v>Nguyễn Đức</v>
          </cell>
          <cell r="E570" t="str">
            <v>Anh</v>
          </cell>
          <cell r="F570">
            <v>3</v>
          </cell>
          <cell r="G570" t="str">
            <v>Phòng Phân tích Jica</v>
          </cell>
          <cell r="H570" t="str">
            <v>Khoa Tài nguyên và Môi trường</v>
          </cell>
          <cell r="I570" t="str">
            <v>Kỹ sư</v>
          </cell>
          <cell r="J570">
            <v>2.34</v>
          </cell>
          <cell r="K570">
            <v>0</v>
          </cell>
          <cell r="L570" t="str">
            <v>01-Nov-14</v>
          </cell>
          <cell r="M570" t="str">
            <v>01-Nov-14</v>
          </cell>
          <cell r="N570">
            <v>3</v>
          </cell>
          <cell r="O570" t="str">
            <v>0399</v>
          </cell>
          <cell r="P570" t="str">
            <v>0399</v>
          </cell>
          <cell r="Q570" t="str">
            <v>13.095</v>
          </cell>
          <cell r="R570" t="str">
            <v>13.095</v>
          </cell>
          <cell r="S570" t="str">
            <v/>
          </cell>
          <cell r="T570">
            <v>0</v>
          </cell>
          <cell r="U570" t="str">
            <v>Thạc sĩ</v>
          </cell>
          <cell r="V570" t="str">
            <v>001086000031</v>
          </cell>
        </row>
        <row r="571">
          <cell r="B571" t="str">
            <v/>
          </cell>
          <cell r="C571" t="str">
            <v/>
          </cell>
          <cell r="D571" t="str">
            <v>Tạ Thị</v>
          </cell>
          <cell r="E571" t="str">
            <v>Thúy</v>
          </cell>
          <cell r="F571">
            <v>3</v>
          </cell>
          <cell r="G571" t="str">
            <v>Phòng Phân tích Jica</v>
          </cell>
          <cell r="H571" t="str">
            <v>Khoa Tài nguyên và Môi trường</v>
          </cell>
          <cell r="I571" t="str">
            <v>Kỹ sư</v>
          </cell>
          <cell r="J571">
            <v>2.34</v>
          </cell>
          <cell r="K571">
            <v>0</v>
          </cell>
          <cell r="L571" t="str">
            <v>01-Mar-18</v>
          </cell>
          <cell r="M571" t="str">
            <v>01-Mar-18</v>
          </cell>
          <cell r="N571">
            <v>4</v>
          </cell>
          <cell r="O571" t="str">
            <v>0399</v>
          </cell>
          <cell r="P571" t="str">
            <v>0399</v>
          </cell>
          <cell r="Q571" t="str">
            <v>13.095</v>
          </cell>
          <cell r="R571" t="str">
            <v>13.095</v>
          </cell>
          <cell r="S571" t="str">
            <v/>
          </cell>
          <cell r="T571">
            <v>0</v>
          </cell>
          <cell r="U571" t="str">
            <v>Đại học</v>
          </cell>
          <cell r="V571" t="str">
            <v>001195002327</v>
          </cell>
        </row>
        <row r="572">
          <cell r="B572" t="str">
            <v/>
          </cell>
          <cell r="C572" t="str">
            <v/>
          </cell>
          <cell r="D572" t="str">
            <v>Phạm Thị</v>
          </cell>
          <cell r="E572" t="str">
            <v>Bình</v>
          </cell>
          <cell r="F572">
            <v>4</v>
          </cell>
          <cell r="G572" t="str">
            <v>Cơ học kỹ thuật</v>
          </cell>
          <cell r="H572" t="str">
            <v>Khoa Cơ Điện</v>
          </cell>
          <cell r="I572" t="str">
            <v/>
          </cell>
          <cell r="J572">
            <v>3.33</v>
          </cell>
          <cell r="K572">
            <v>0.16</v>
          </cell>
          <cell r="L572" t="str">
            <v>01-Dec-08</v>
          </cell>
          <cell r="M572" t="str">
            <v>01-Jun-81</v>
          </cell>
          <cell r="N572">
            <v>7</v>
          </cell>
          <cell r="O572" t="str">
            <v>0401</v>
          </cell>
          <cell r="P572" t="str">
            <v>0401</v>
          </cell>
          <cell r="Q572" t="str">
            <v>01.008</v>
          </cell>
          <cell r="R572" t="str">
            <v>01.008</v>
          </cell>
          <cell r="S572" t="str">
            <v/>
          </cell>
          <cell r="T572">
            <v>0</v>
          </cell>
          <cell r="U572" t="str">
            <v>CN-SơCấp</v>
          </cell>
          <cell r="V572" t="str">
            <v>010809864</v>
          </cell>
        </row>
        <row r="573">
          <cell r="B573" t="str">
            <v>CHO06</v>
          </cell>
          <cell r="C573" t="str">
            <v>3120215003199</v>
          </cell>
          <cell r="D573" t="str">
            <v>Trần Tuấn</v>
          </cell>
          <cell r="E573" t="str">
            <v>Hiệp</v>
          </cell>
          <cell r="F573">
            <v>4</v>
          </cell>
          <cell r="G573" t="str">
            <v>Cơ học kỹ thuật</v>
          </cell>
          <cell r="H573" t="str">
            <v>Khoa Cơ Điện</v>
          </cell>
          <cell r="I573" t="str">
            <v>Thạc sĩ, Giảng viên chính</v>
          </cell>
          <cell r="J573">
            <v>6.78</v>
          </cell>
          <cell r="K573">
            <v>0</v>
          </cell>
          <cell r="L573" t="str">
            <v>01-Dec-12</v>
          </cell>
          <cell r="M573" t="str">
            <v>01-Mar-78</v>
          </cell>
          <cell r="N573">
            <v>3</v>
          </cell>
          <cell r="O573" t="str">
            <v>0401</v>
          </cell>
          <cell r="P573" t="str">
            <v>0401</v>
          </cell>
          <cell r="Q573" t="str">
            <v>15.110</v>
          </cell>
          <cell r="R573" t="str">
            <v>15.110</v>
          </cell>
          <cell r="S573" t="str">
            <v>CHO06</v>
          </cell>
          <cell r="T573">
            <v>0</v>
          </cell>
          <cell r="U573" t="str">
            <v>Thạc sĩ</v>
          </cell>
          <cell r="V573" t="str">
            <v>010812564</v>
          </cell>
        </row>
        <row r="574">
          <cell r="B574" t="str">
            <v>CHO08</v>
          </cell>
          <cell r="C574" t="str">
            <v>3120215003118</v>
          </cell>
          <cell r="D574" t="str">
            <v>Lê Minh</v>
          </cell>
          <cell r="E574" t="str">
            <v>Lư</v>
          </cell>
          <cell r="F574">
            <v>4</v>
          </cell>
          <cell r="G574" t="str">
            <v>Cơ học kỹ thuật</v>
          </cell>
          <cell r="H574" t="str">
            <v>Khoa Cơ Điện</v>
          </cell>
          <cell r="I574" t="str">
            <v>PGS.TS. Giảng viên cao cấp, Bảo lưu PCCV</v>
          </cell>
          <cell r="J574">
            <v>7.28</v>
          </cell>
          <cell r="K574">
            <v>0</v>
          </cell>
          <cell r="L574" t="str">
            <v>01-Jul-23</v>
          </cell>
          <cell r="M574" t="str">
            <v>17-Jul-18</v>
          </cell>
          <cell r="N574">
            <v>2</v>
          </cell>
          <cell r="O574" t="str">
            <v>0401</v>
          </cell>
          <cell r="P574" t="str">
            <v>0401</v>
          </cell>
          <cell r="Q574" t="str">
            <v>15.109</v>
          </cell>
          <cell r="R574" t="str">
            <v>V.07.01.01</v>
          </cell>
          <cell r="S574" t="str">
            <v>CHO08</v>
          </cell>
          <cell r="T574">
            <v>1</v>
          </cell>
          <cell r="U574" t="str">
            <v>Tiến sĩ</v>
          </cell>
          <cell r="V574" t="str">
            <v>001061005295</v>
          </cell>
        </row>
        <row r="575">
          <cell r="B575" t="str">
            <v>CHO05</v>
          </cell>
          <cell r="C575" t="str">
            <v>3120215003080</v>
          </cell>
          <cell r="D575" t="str">
            <v>Hoàng Thị</v>
          </cell>
          <cell r="E575" t="str">
            <v>Chắt</v>
          </cell>
          <cell r="F575">
            <v>4</v>
          </cell>
          <cell r="G575" t="str">
            <v>Cơ học kỹ thuật</v>
          </cell>
          <cell r="H575" t="str">
            <v>Khoa Cơ Điện</v>
          </cell>
          <cell r="I575" t="str">
            <v/>
          </cell>
          <cell r="J575">
            <v>6.1</v>
          </cell>
          <cell r="K575">
            <v>0</v>
          </cell>
          <cell r="L575" t="str">
            <v>01-Dec-10</v>
          </cell>
          <cell r="M575" t="str">
            <v>01-Apr-81</v>
          </cell>
          <cell r="N575">
            <v>3</v>
          </cell>
          <cell r="O575" t="str">
            <v>0401</v>
          </cell>
          <cell r="P575" t="str">
            <v>0401</v>
          </cell>
          <cell r="Q575" t="str">
            <v>15.110</v>
          </cell>
          <cell r="R575" t="str">
            <v>15.110</v>
          </cell>
          <cell r="S575" t="str">
            <v>CHO05</v>
          </cell>
          <cell r="T575">
            <v>0</v>
          </cell>
          <cell r="U575" t="str">
            <v>Thạc sĩ</v>
          </cell>
          <cell r="V575" t="str">
            <v>010812391</v>
          </cell>
        </row>
        <row r="576">
          <cell r="B576" t="str">
            <v>CHO10</v>
          </cell>
          <cell r="C576" t="str">
            <v>3120215003160</v>
          </cell>
          <cell r="D576" t="str">
            <v>Đặng Đình</v>
          </cell>
          <cell r="E576" t="str">
            <v>Trình</v>
          </cell>
          <cell r="F576">
            <v>4</v>
          </cell>
          <cell r="G576" t="str">
            <v>Cơ học kỹ thuật</v>
          </cell>
          <cell r="H576" t="str">
            <v>Khoa Cơ Điện</v>
          </cell>
          <cell r="I576" t="str">
            <v>Thạc sĩ, Giảng viên chính, Phó BM</v>
          </cell>
          <cell r="J576">
            <v>6.78</v>
          </cell>
          <cell r="K576">
            <v>0</v>
          </cell>
          <cell r="L576" t="str">
            <v>01-Dec-15</v>
          </cell>
          <cell r="M576" t="str">
            <v>08-Nov-99</v>
          </cell>
          <cell r="N576">
            <v>3</v>
          </cell>
          <cell r="O576" t="str">
            <v>0401</v>
          </cell>
          <cell r="P576" t="str">
            <v>0401</v>
          </cell>
          <cell r="Q576" t="str">
            <v>15.110</v>
          </cell>
          <cell r="R576" t="str">
            <v>15.110</v>
          </cell>
          <cell r="S576" t="str">
            <v>TG319</v>
          </cell>
          <cell r="T576">
            <v>0</v>
          </cell>
          <cell r="U576" t="str">
            <v>Thạc sĩ</v>
          </cell>
          <cell r="V576" t="str">
            <v>036056000072</v>
          </cell>
        </row>
        <row r="577">
          <cell r="B577" t="str">
            <v>CHO14</v>
          </cell>
          <cell r="C577" t="str">
            <v>3120215003147</v>
          </cell>
          <cell r="D577" t="str">
            <v>Nguyễn Xuân</v>
          </cell>
          <cell r="E577" t="str">
            <v>Thiết</v>
          </cell>
          <cell r="F577">
            <v>4</v>
          </cell>
          <cell r="G577" t="str">
            <v>Cơ học kỹ thuật</v>
          </cell>
          <cell r="H577" t="str">
            <v>Khoa Cơ Điện</v>
          </cell>
          <cell r="I577" t="str">
            <v>PGS.TS, Giảng viên cao cấp, Trưởng BM</v>
          </cell>
          <cell r="J577">
            <v>6.56</v>
          </cell>
          <cell r="K577">
            <v>0</v>
          </cell>
          <cell r="L577" t="str">
            <v>27-Jun-25</v>
          </cell>
          <cell r="M577" t="str">
            <v>27-Jun-22</v>
          </cell>
          <cell r="N577">
            <v>2</v>
          </cell>
          <cell r="O577" t="str">
            <v>0401</v>
          </cell>
          <cell r="P577" t="str">
            <v>0401</v>
          </cell>
          <cell r="Q577" t="str">
            <v>15.109</v>
          </cell>
          <cell r="R577" t="str">
            <v>V.07.01.01</v>
          </cell>
          <cell r="S577" t="str">
            <v>CHO14</v>
          </cell>
          <cell r="T577">
            <v>1</v>
          </cell>
          <cell r="U577" t="str">
            <v>Tiến sĩ</v>
          </cell>
          <cell r="V577" t="str">
            <v>027075000531</v>
          </cell>
        </row>
        <row r="578">
          <cell r="B578" t="str">
            <v>CHO17</v>
          </cell>
          <cell r="C578" t="str">
            <v>3120215003182</v>
          </cell>
          <cell r="D578" t="str">
            <v>Trần Nhật</v>
          </cell>
          <cell r="E578" t="str">
            <v>Minh</v>
          </cell>
          <cell r="F578">
            <v>4</v>
          </cell>
          <cell r="G578" t="str">
            <v>Cơ học kỹ thuật</v>
          </cell>
          <cell r="H578" t="str">
            <v>Khoa Cơ Điện</v>
          </cell>
          <cell r="I578" t="str">
            <v>Thạc sĩ, Giảng viên</v>
          </cell>
          <cell r="J578">
            <v>3.66</v>
          </cell>
          <cell r="K578">
            <v>0</v>
          </cell>
          <cell r="L578" t="str">
            <v>01-Oct-16</v>
          </cell>
          <cell r="M578" t="str">
            <v>01-Oct-03</v>
          </cell>
          <cell r="N578">
            <v>3</v>
          </cell>
          <cell r="O578" t="str">
            <v>0401</v>
          </cell>
          <cell r="P578" t="str">
            <v>0401</v>
          </cell>
          <cell r="Q578" t="str">
            <v>15.111</v>
          </cell>
          <cell r="R578" t="str">
            <v>V.07.01.03</v>
          </cell>
          <cell r="S578" t="str">
            <v>CHO17</v>
          </cell>
          <cell r="T578">
            <v>0</v>
          </cell>
          <cell r="U578" t="str">
            <v>Thạc sĩ</v>
          </cell>
          <cell r="V578" t="str">
            <v>013055370</v>
          </cell>
        </row>
        <row r="579">
          <cell r="B579" t="str">
            <v>CHO13</v>
          </cell>
          <cell r="C579" t="str">
            <v>3120215003124</v>
          </cell>
          <cell r="D579" t="str">
            <v>Nguyễn Văn</v>
          </cell>
          <cell r="E579" t="str">
            <v>Năng</v>
          </cell>
          <cell r="F579">
            <v>4</v>
          </cell>
          <cell r="G579" t="str">
            <v>Cơ học kỹ thuật</v>
          </cell>
          <cell r="H579" t="str">
            <v>Khoa Cơ Điện</v>
          </cell>
          <cell r="I579" t="str">
            <v>Tiến sĩ, Giảng viên</v>
          </cell>
          <cell r="J579">
            <v>3.66</v>
          </cell>
          <cell r="K579">
            <v>0</v>
          </cell>
          <cell r="L579" t="str">
            <v>01-May-11</v>
          </cell>
          <cell r="M579" t="str">
            <v>01-May-99</v>
          </cell>
          <cell r="N579">
            <v>2</v>
          </cell>
          <cell r="O579" t="str">
            <v>0401</v>
          </cell>
          <cell r="P579" t="str">
            <v>0401</v>
          </cell>
          <cell r="Q579" t="str">
            <v>15.111</v>
          </cell>
          <cell r="R579" t="str">
            <v>15.111</v>
          </cell>
          <cell r="S579" t="str">
            <v>CHO13</v>
          </cell>
          <cell r="T579">
            <v>0</v>
          </cell>
          <cell r="U579" t="str">
            <v>Tiến sĩ</v>
          </cell>
          <cell r="V579" t="str">
            <v>151096187</v>
          </cell>
        </row>
        <row r="580">
          <cell r="B580" t="str">
            <v>CHO02</v>
          </cell>
          <cell r="C580" t="str">
            <v>3120215003153</v>
          </cell>
          <cell r="D580" t="str">
            <v>Nguyễn Chung</v>
          </cell>
          <cell r="E580" t="str">
            <v>Thông</v>
          </cell>
          <cell r="F580">
            <v>4</v>
          </cell>
          <cell r="G580" t="str">
            <v>Cơ học kỹ thuật</v>
          </cell>
          <cell r="H580" t="str">
            <v>Khoa Cơ Điện</v>
          </cell>
          <cell r="I580" t="str">
            <v>Tiến sĩ, Giảng viên chính, Phó Trưởng Khoa, Phó BM, Phụ trách BM Công nghệ cơ khí</v>
          </cell>
          <cell r="J580">
            <v>4.74</v>
          </cell>
          <cell r="K580">
            <v>0</v>
          </cell>
          <cell r="L580" t="str">
            <v>01-Jun-24</v>
          </cell>
          <cell r="M580" t="str">
            <v>01-Dec-20</v>
          </cell>
          <cell r="N580">
            <v>2</v>
          </cell>
          <cell r="O580" t="str">
            <v>0401</v>
          </cell>
          <cell r="P580" t="str">
            <v>0401</v>
          </cell>
          <cell r="Q580" t="str">
            <v>15.110</v>
          </cell>
          <cell r="R580" t="str">
            <v>V.07.01.02</v>
          </cell>
          <cell r="S580" t="str">
            <v>CHO02</v>
          </cell>
          <cell r="T580">
            <v>0</v>
          </cell>
          <cell r="U580" t="str">
            <v>Tiến sĩ</v>
          </cell>
          <cell r="V580" t="str">
            <v>019083000139</v>
          </cell>
        </row>
        <row r="581">
          <cell r="B581" t="str">
            <v>CHO04</v>
          </cell>
          <cell r="C581" t="str">
            <v>3120215033306</v>
          </cell>
          <cell r="D581" t="str">
            <v>Dương Thành</v>
          </cell>
          <cell r="E581" t="str">
            <v>Huân</v>
          </cell>
          <cell r="F581">
            <v>4</v>
          </cell>
          <cell r="G581" t="str">
            <v>Cơ học kỹ thuật</v>
          </cell>
          <cell r="H581" t="str">
            <v>Văn phòng Học viện</v>
          </cell>
          <cell r="I581" t="str">
            <v>PGS.TS. Giảng viên cao cấp, Chánh Văn phòng</v>
          </cell>
          <cell r="J581">
            <v>4.74</v>
          </cell>
          <cell r="K581">
            <v>0</v>
          </cell>
          <cell r="L581" t="str">
            <v>01-Dec-22</v>
          </cell>
          <cell r="M581" t="str">
            <v>01-Dec-20</v>
          </cell>
          <cell r="N581">
            <v>2</v>
          </cell>
          <cell r="O581" t="str">
            <v>2501</v>
          </cell>
          <cell r="P581" t="str">
            <v>0401</v>
          </cell>
          <cell r="Q581" t="str">
            <v>15.110</v>
          </cell>
          <cell r="R581" t="str">
            <v>V.07.01.02</v>
          </cell>
          <cell r="S581" t="str">
            <v>CHO04</v>
          </cell>
          <cell r="T581">
            <v>1</v>
          </cell>
          <cell r="U581" t="str">
            <v>Tiến sĩ</v>
          </cell>
          <cell r="V581" t="str">
            <v>019085000018</v>
          </cell>
        </row>
        <row r="582">
          <cell r="B582" t="str">
            <v>CHO16</v>
          </cell>
          <cell r="C582" t="str">
            <v>3120215044716</v>
          </cell>
          <cell r="D582" t="str">
            <v>Nguyễn Thị Hạnh</v>
          </cell>
          <cell r="E582" t="str">
            <v>Nguyên</v>
          </cell>
          <cell r="F582">
            <v>4</v>
          </cell>
          <cell r="G582" t="str">
            <v>Cơ học kỹ thuật</v>
          </cell>
          <cell r="H582" t="str">
            <v>Khoa Cơ Điện</v>
          </cell>
          <cell r="I582" t="str">
            <v>Thạc sĩ, Giảng viên</v>
          </cell>
          <cell r="J582">
            <v>3.33</v>
          </cell>
          <cell r="K582">
            <v>0</v>
          </cell>
          <cell r="L582" t="str">
            <v>01-Jan-23</v>
          </cell>
          <cell r="M582" t="str">
            <v>01-Jan-15</v>
          </cell>
          <cell r="N582">
            <v>3</v>
          </cell>
          <cell r="O582" t="str">
            <v>0401</v>
          </cell>
          <cell r="P582" t="str">
            <v>0401</v>
          </cell>
          <cell r="Q582" t="str">
            <v>15.111</v>
          </cell>
          <cell r="R582" t="str">
            <v>V.07.01.03</v>
          </cell>
          <cell r="S582" t="str">
            <v>CHO16</v>
          </cell>
          <cell r="T582">
            <v>0</v>
          </cell>
          <cell r="U582" t="str">
            <v>Thạc sĩ</v>
          </cell>
          <cell r="V582" t="str">
            <v>004189000013</v>
          </cell>
        </row>
        <row r="583">
          <cell r="B583" t="str">
            <v>CHO03</v>
          </cell>
          <cell r="C583" t="str">
            <v>3120215003101</v>
          </cell>
          <cell r="D583" t="str">
            <v>Lương Văn</v>
          </cell>
          <cell r="E583" t="str">
            <v>Vượt</v>
          </cell>
          <cell r="F583">
            <v>4</v>
          </cell>
          <cell r="G583" t="str">
            <v>Cơ học kỹ thuật</v>
          </cell>
          <cell r="H583" t="str">
            <v>Khoa Cơ Điện</v>
          </cell>
          <cell r="I583" t="str">
            <v>PGS.TS. Giảng viên cao cấp, Bảo lưu PCCV</v>
          </cell>
          <cell r="J583">
            <v>8</v>
          </cell>
          <cell r="K583">
            <v>0</v>
          </cell>
          <cell r="L583" t="str">
            <v>01-Dec-21</v>
          </cell>
          <cell r="M583" t="str">
            <v>30-Dec-16</v>
          </cell>
          <cell r="N583">
            <v>2</v>
          </cell>
          <cell r="O583" t="str">
            <v>0401</v>
          </cell>
          <cell r="P583" t="str">
            <v>0401</v>
          </cell>
          <cell r="Q583" t="str">
            <v>15.109</v>
          </cell>
          <cell r="R583" t="str">
            <v>V.07.01.01</v>
          </cell>
          <cell r="S583" t="str">
            <v>TG747</v>
          </cell>
          <cell r="T583">
            <v>1</v>
          </cell>
          <cell r="U583" t="str">
            <v>Tiến sĩ</v>
          </cell>
          <cell r="V583" t="str">
            <v>030056003154</v>
          </cell>
        </row>
        <row r="584">
          <cell r="B584" t="str">
            <v>TG150</v>
          </cell>
          <cell r="C584" t="str">
            <v/>
          </cell>
          <cell r="D584" t="str">
            <v>Phạm Văn</v>
          </cell>
          <cell r="E584" t="str">
            <v>Tờ</v>
          </cell>
          <cell r="F584">
            <v>4</v>
          </cell>
          <cell r="G584" t="str">
            <v>Cơ học kỹ thuật</v>
          </cell>
          <cell r="H584" t="str">
            <v>Khoa Cơ Điện</v>
          </cell>
          <cell r="I584" t="str">
            <v/>
          </cell>
          <cell r="J584">
            <v>7.64</v>
          </cell>
          <cell r="K584">
            <v>0</v>
          </cell>
          <cell r="L584" t="str">
            <v>01-Jun-04</v>
          </cell>
          <cell r="M584" t="str">
            <v>15-Jul-64</v>
          </cell>
          <cell r="N584">
            <v>2</v>
          </cell>
          <cell r="O584" t="str">
            <v>0401</v>
          </cell>
          <cell r="P584" t="str">
            <v>0401</v>
          </cell>
          <cell r="Q584" t="str">
            <v>15.109</v>
          </cell>
          <cell r="R584" t="str">
            <v>15.109</v>
          </cell>
          <cell r="S584" t="str">
            <v>TG150</v>
          </cell>
          <cell r="T584">
            <v>1</v>
          </cell>
          <cell r="U584" t="str">
            <v>Tiến sĩ</v>
          </cell>
          <cell r="V584" t="str">
            <v>010812372</v>
          </cell>
        </row>
        <row r="585">
          <cell r="B585" t="str">
            <v>CHO12</v>
          </cell>
          <cell r="C585" t="str">
            <v>3120215003580</v>
          </cell>
          <cell r="D585" t="str">
            <v>Đỗ Hữu</v>
          </cell>
          <cell r="E585" t="str">
            <v>Quyết</v>
          </cell>
          <cell r="F585">
            <v>4</v>
          </cell>
          <cell r="G585" t="str">
            <v>Cơ học kỹ thuật</v>
          </cell>
          <cell r="H585" t="str">
            <v>Khoa Cơ Điện</v>
          </cell>
          <cell r="I585" t="str">
            <v/>
          </cell>
          <cell r="J585">
            <v>6.1</v>
          </cell>
          <cell r="K585">
            <v>0</v>
          </cell>
          <cell r="L585" t="str">
            <v>01-Apr-11</v>
          </cell>
          <cell r="M585" t="str">
            <v>01-Jun-10</v>
          </cell>
          <cell r="N585">
            <v>2</v>
          </cell>
          <cell r="O585" t="str">
            <v>0401</v>
          </cell>
          <cell r="P585" t="str">
            <v>0401</v>
          </cell>
          <cell r="Q585" t="str">
            <v>15.110</v>
          </cell>
          <cell r="R585" t="str">
            <v>15.110</v>
          </cell>
          <cell r="S585" t="str">
            <v>CHO12</v>
          </cell>
          <cell r="T585">
            <v>1</v>
          </cell>
          <cell r="U585" t="str">
            <v>Tiến sĩ</v>
          </cell>
          <cell r="V585" t="str">
            <v>010812217</v>
          </cell>
        </row>
        <row r="586">
          <cell r="B586" t="str">
            <v>CHO15</v>
          </cell>
          <cell r="C586" t="str">
            <v>3120215003097</v>
          </cell>
          <cell r="D586" t="str">
            <v>Trần Huy</v>
          </cell>
          <cell r="E586" t="str">
            <v>Sùng</v>
          </cell>
          <cell r="F586">
            <v>4</v>
          </cell>
          <cell r="G586" t="str">
            <v>Cơ học kỹ thuật</v>
          </cell>
          <cell r="H586" t="str">
            <v>Trung tâm Dạy nghề Cơ Điện và Đào tạo lái xe</v>
          </cell>
          <cell r="I586" t="str">
            <v>Thạc sĩ, Giảng viên chính</v>
          </cell>
          <cell r="J586">
            <v>6.44</v>
          </cell>
          <cell r="K586">
            <v>0</v>
          </cell>
          <cell r="L586" t="str">
            <v>01-Dec-15</v>
          </cell>
          <cell r="M586" t="str">
            <v>01-Jan-01</v>
          </cell>
          <cell r="N586">
            <v>3</v>
          </cell>
          <cell r="O586" t="str">
            <v>6600</v>
          </cell>
          <cell r="P586" t="str">
            <v>0401</v>
          </cell>
          <cell r="Q586" t="str">
            <v>15.110</v>
          </cell>
          <cell r="R586" t="str">
            <v>V.07.01.02</v>
          </cell>
          <cell r="S586" t="str">
            <v>CHO15</v>
          </cell>
          <cell r="T586">
            <v>0</v>
          </cell>
          <cell r="U586" t="str">
            <v>Thạc sĩ</v>
          </cell>
          <cell r="V586" t="str">
            <v>010803785</v>
          </cell>
        </row>
        <row r="587">
          <cell r="B587" t="str">
            <v>CHO18</v>
          </cell>
          <cell r="C587" t="str">
            <v/>
          </cell>
          <cell r="D587" t="str">
            <v>Ngô Việt</v>
          </cell>
          <cell r="E587" t="str">
            <v>Đức</v>
          </cell>
          <cell r="F587">
            <v>4</v>
          </cell>
          <cell r="G587" t="str">
            <v>Cơ học kỹ thuật</v>
          </cell>
          <cell r="H587" t="str">
            <v>Khoa Cơ Điện</v>
          </cell>
          <cell r="I587" t="str">
            <v>Tiến sĩ, Giảng viên</v>
          </cell>
          <cell r="J587">
            <v>3.33</v>
          </cell>
          <cell r="K587">
            <v>0</v>
          </cell>
          <cell r="L587" t="str">
            <v>01-May-24</v>
          </cell>
          <cell r="M587" t="str">
            <v>01-May-24</v>
          </cell>
          <cell r="N587">
            <v>2</v>
          </cell>
          <cell r="O587" t="str">
            <v>0401</v>
          </cell>
          <cell r="P587" t="str">
            <v>0401</v>
          </cell>
          <cell r="Q587" t="str">
            <v>15.111</v>
          </cell>
          <cell r="R587" t="str">
            <v>V.07.01.03</v>
          </cell>
          <cell r="S587" t="str">
            <v>CHO18</v>
          </cell>
          <cell r="T587">
            <v>0</v>
          </cell>
          <cell r="U587" t="str">
            <v>Tiến sĩ</v>
          </cell>
          <cell r="V587" t="str">
            <v>001088004762</v>
          </cell>
        </row>
        <row r="588">
          <cell r="B588" t="str">
            <v>DIE08</v>
          </cell>
          <cell r="C588" t="str">
            <v>3120215003249</v>
          </cell>
          <cell r="D588" t="str">
            <v>Nguyễn Thị</v>
          </cell>
          <cell r="E588" t="str">
            <v>Hiên</v>
          </cell>
          <cell r="F588">
            <v>4</v>
          </cell>
          <cell r="G588" t="str">
            <v>Cơ sở kỹ thuật điện</v>
          </cell>
          <cell r="H588" t="str">
            <v>Khoa Cơ Điện</v>
          </cell>
          <cell r="I588" t="str">
            <v>Tiến sĩ, Giảng viên chính, Phó Trưởng Khoa, Trưởng BM</v>
          </cell>
          <cell r="J588">
            <v>5.08</v>
          </cell>
          <cell r="K588">
            <v>0</v>
          </cell>
          <cell r="L588" t="str">
            <v>01-May-24</v>
          </cell>
          <cell r="M588" t="str">
            <v>01-May-02</v>
          </cell>
          <cell r="N588">
            <v>2</v>
          </cell>
          <cell r="O588" t="str">
            <v>0402</v>
          </cell>
          <cell r="P588" t="str">
            <v>0402</v>
          </cell>
          <cell r="Q588" t="str">
            <v>15.110</v>
          </cell>
          <cell r="R588" t="str">
            <v>V.07.01.02</v>
          </cell>
          <cell r="S588" t="str">
            <v>DIE08</v>
          </cell>
          <cell r="T588">
            <v>0</v>
          </cell>
          <cell r="U588" t="str">
            <v>Tiến sĩ</v>
          </cell>
          <cell r="V588" t="str">
            <v>001177030959</v>
          </cell>
        </row>
        <row r="589">
          <cell r="B589" t="str">
            <v>DIE09</v>
          </cell>
          <cell r="C589" t="str">
            <v>3120215010352</v>
          </cell>
          <cell r="D589" t="str">
            <v>Phạm Việt</v>
          </cell>
          <cell r="E589" t="str">
            <v>Sơn</v>
          </cell>
          <cell r="F589">
            <v>4</v>
          </cell>
          <cell r="G589" t="str">
            <v>Cơ sở kỹ thuật điện</v>
          </cell>
          <cell r="H589" t="str">
            <v>Khoa Cơ Điện</v>
          </cell>
          <cell r="I589" t="str">
            <v>Thạc sĩ, Giảng viên chính</v>
          </cell>
          <cell r="J589">
            <v>6.1</v>
          </cell>
          <cell r="K589">
            <v>0</v>
          </cell>
          <cell r="L589" t="str">
            <v>01-Jan-19</v>
          </cell>
          <cell r="M589" t="str">
            <v>01-Mar-11</v>
          </cell>
          <cell r="N589">
            <v>3</v>
          </cell>
          <cell r="O589" t="str">
            <v>0402</v>
          </cell>
          <cell r="P589" t="str">
            <v>0402</v>
          </cell>
          <cell r="Q589" t="str">
            <v>15.110</v>
          </cell>
          <cell r="R589" t="str">
            <v>V.07.01.02</v>
          </cell>
          <cell r="S589" t="str">
            <v>DIE09</v>
          </cell>
          <cell r="T589">
            <v>0</v>
          </cell>
          <cell r="U589" t="str">
            <v>Thạc sĩ</v>
          </cell>
          <cell r="V589" t="str">
            <v>010427389</v>
          </cell>
        </row>
        <row r="590">
          <cell r="B590" t="str">
            <v>DIE05</v>
          </cell>
          <cell r="C590" t="str">
            <v>3120215003210</v>
          </cell>
          <cell r="D590" t="str">
            <v>Ngô Thị</v>
          </cell>
          <cell r="E590" t="str">
            <v>Tuyến</v>
          </cell>
          <cell r="F590">
            <v>4</v>
          </cell>
          <cell r="G590" t="str">
            <v>Cơ sở kỹ thuật điện</v>
          </cell>
          <cell r="H590" t="str">
            <v>Khoa Cơ Điện</v>
          </cell>
          <cell r="I590" t="str">
            <v/>
          </cell>
          <cell r="J590">
            <v>5.42</v>
          </cell>
          <cell r="K590">
            <v>0</v>
          </cell>
          <cell r="L590" t="str">
            <v>01-Sep-10</v>
          </cell>
          <cell r="M590" t="str">
            <v>16-Mar-82</v>
          </cell>
          <cell r="N590">
            <v>3</v>
          </cell>
          <cell r="O590" t="str">
            <v>0402</v>
          </cell>
          <cell r="P590" t="str">
            <v>0402</v>
          </cell>
          <cell r="Q590" t="str">
            <v>15.110</v>
          </cell>
          <cell r="R590" t="str">
            <v>15.110</v>
          </cell>
          <cell r="S590" t="str">
            <v>TG048</v>
          </cell>
          <cell r="T590">
            <v>0</v>
          </cell>
          <cell r="U590" t="str">
            <v>Thạc sĩ</v>
          </cell>
          <cell r="V590" t="str">
            <v>011319443</v>
          </cell>
        </row>
        <row r="591">
          <cell r="B591" t="str">
            <v>DIE07</v>
          </cell>
          <cell r="C591" t="str">
            <v>3120215003226</v>
          </cell>
          <cell r="D591" t="str">
            <v>Nguyễn Văn</v>
          </cell>
          <cell r="E591" t="str">
            <v>Đạt</v>
          </cell>
          <cell r="F591">
            <v>4</v>
          </cell>
          <cell r="G591" t="str">
            <v>Cơ sở kỹ thuật điện</v>
          </cell>
          <cell r="H591" t="str">
            <v>Khoa Cơ Điện</v>
          </cell>
          <cell r="I591" t="str">
            <v>Thạc sĩ, Giảng viên chính</v>
          </cell>
          <cell r="J591">
            <v>6.1</v>
          </cell>
          <cell r="K591">
            <v>0</v>
          </cell>
          <cell r="L591" t="str">
            <v>01-Oct-18</v>
          </cell>
          <cell r="M591" t="str">
            <v>01-Oct-04</v>
          </cell>
          <cell r="N591">
            <v>3</v>
          </cell>
          <cell r="O591" t="str">
            <v>0402</v>
          </cell>
          <cell r="P591" t="str">
            <v>0402</v>
          </cell>
          <cell r="Q591" t="str">
            <v>15.110</v>
          </cell>
          <cell r="R591" t="str">
            <v>V.07.01.02</v>
          </cell>
          <cell r="S591" t="str">
            <v>TG549</v>
          </cell>
          <cell r="T591">
            <v>0</v>
          </cell>
          <cell r="U591" t="str">
            <v>Thạc sĩ</v>
          </cell>
          <cell r="V591" t="str">
            <v>012575668</v>
          </cell>
        </row>
        <row r="592">
          <cell r="B592" t="str">
            <v/>
          </cell>
          <cell r="C592" t="str">
            <v/>
          </cell>
          <cell r="D592" t="str">
            <v>Nguyễn Văn</v>
          </cell>
          <cell r="E592" t="str">
            <v>Đường</v>
          </cell>
          <cell r="F592">
            <v>4</v>
          </cell>
          <cell r="G592" t="str">
            <v>Cơ sở kỹ thuật điện</v>
          </cell>
          <cell r="H592" t="str">
            <v>Khoa Cơ Điện</v>
          </cell>
          <cell r="I592" t="str">
            <v/>
          </cell>
          <cell r="J592">
            <v>4.6500000000000004</v>
          </cell>
          <cell r="K592">
            <v>0</v>
          </cell>
          <cell r="L592" t="str">
            <v>01-Sep-05</v>
          </cell>
          <cell r="M592" t="str">
            <v>01-Jun-80</v>
          </cell>
          <cell r="N592">
            <v>4</v>
          </cell>
          <cell r="O592" t="str">
            <v>0402</v>
          </cell>
          <cell r="P592" t="str">
            <v>0402</v>
          </cell>
          <cell r="Q592" t="str">
            <v>15.111</v>
          </cell>
          <cell r="R592" t="str">
            <v>15.111</v>
          </cell>
          <cell r="S592" t="str">
            <v/>
          </cell>
          <cell r="T592">
            <v>0</v>
          </cell>
          <cell r="U592" t="str">
            <v>Đại học</v>
          </cell>
          <cell r="V592" t="str">
            <v>011083880</v>
          </cell>
        </row>
        <row r="593">
          <cell r="B593" t="str">
            <v>DIE14</v>
          </cell>
          <cell r="C593" t="str">
            <v>3120215035120</v>
          </cell>
          <cell r="D593" t="str">
            <v>Nguyễn Thị Tuyết</v>
          </cell>
          <cell r="E593" t="str">
            <v>Nhung</v>
          </cell>
          <cell r="F593">
            <v>4</v>
          </cell>
          <cell r="G593" t="str">
            <v>Cơ sở kỹ thuật điện</v>
          </cell>
          <cell r="H593" t="str">
            <v>Khoa Cơ Điện</v>
          </cell>
          <cell r="I593" t="str">
            <v>Thạc sĩ, Giảng viên</v>
          </cell>
          <cell r="J593">
            <v>3.33</v>
          </cell>
          <cell r="K593">
            <v>0</v>
          </cell>
          <cell r="L593" t="str">
            <v>01-Aug-20</v>
          </cell>
          <cell r="M593" t="str">
            <v>01-Aug-11</v>
          </cell>
          <cell r="N593">
            <v>3</v>
          </cell>
          <cell r="O593" t="str">
            <v>0402</v>
          </cell>
          <cell r="P593" t="str">
            <v>0402</v>
          </cell>
          <cell r="Q593" t="str">
            <v>15.111</v>
          </cell>
          <cell r="R593" t="str">
            <v>V.07.01.03</v>
          </cell>
          <cell r="S593" t="str">
            <v>DIE14</v>
          </cell>
          <cell r="T593">
            <v>0</v>
          </cell>
          <cell r="U593" t="str">
            <v>Thạc sĩ</v>
          </cell>
          <cell r="V593" t="str">
            <v>001186037988</v>
          </cell>
        </row>
        <row r="594">
          <cell r="B594" t="str">
            <v>DIE13</v>
          </cell>
          <cell r="C594" t="str">
            <v>3120215035251</v>
          </cell>
          <cell r="D594" t="str">
            <v>Mai Thị Thanh</v>
          </cell>
          <cell r="E594" t="str">
            <v>Thủy</v>
          </cell>
          <cell r="F594">
            <v>4</v>
          </cell>
          <cell r="G594" t="str">
            <v>Cơ sở kỹ thuật điện</v>
          </cell>
          <cell r="H594" t="str">
            <v>Khoa Cơ Điện</v>
          </cell>
          <cell r="I594" t="str">
            <v>Thạc sĩ, Giảng viên, Phó BM</v>
          </cell>
          <cell r="J594">
            <v>4.32</v>
          </cell>
          <cell r="K594">
            <v>0</v>
          </cell>
          <cell r="L594" t="str">
            <v>01-Nov-23</v>
          </cell>
          <cell r="M594" t="str">
            <v>01-Apr-05</v>
          </cell>
          <cell r="N594">
            <v>3</v>
          </cell>
          <cell r="O594" t="str">
            <v>0402</v>
          </cell>
          <cell r="P594" t="str">
            <v>0402</v>
          </cell>
          <cell r="Q594" t="str">
            <v>15.111</v>
          </cell>
          <cell r="R594" t="str">
            <v>V.07.01.03</v>
          </cell>
          <cell r="S594" t="str">
            <v>DIE13</v>
          </cell>
          <cell r="T594">
            <v>0</v>
          </cell>
          <cell r="U594" t="str">
            <v>Thạc sĩ</v>
          </cell>
          <cell r="V594" t="str">
            <v>036180009368</v>
          </cell>
        </row>
        <row r="595">
          <cell r="B595" t="str">
            <v>DIE15</v>
          </cell>
          <cell r="C595" t="str">
            <v>3120215048440</v>
          </cell>
          <cell r="D595" t="str">
            <v>Ngô Phương</v>
          </cell>
          <cell r="E595" t="str">
            <v>Thủy</v>
          </cell>
          <cell r="F595">
            <v>4</v>
          </cell>
          <cell r="G595" t="str">
            <v>Cơ sở kỹ thuật điện</v>
          </cell>
          <cell r="H595" t="str">
            <v>Khoa Cơ Điện</v>
          </cell>
          <cell r="I595" t="str">
            <v>Thạc sĩ, Giảng viên</v>
          </cell>
          <cell r="J595">
            <v>3</v>
          </cell>
          <cell r="K595">
            <v>0</v>
          </cell>
          <cell r="L595" t="str">
            <v>01-Mar-23</v>
          </cell>
          <cell r="M595" t="str">
            <v>01-Sep-16</v>
          </cell>
          <cell r="N595">
            <v>3</v>
          </cell>
          <cell r="O595" t="str">
            <v>0402</v>
          </cell>
          <cell r="P595" t="str">
            <v>0402</v>
          </cell>
          <cell r="Q595" t="str">
            <v>15.111</v>
          </cell>
          <cell r="R595" t="str">
            <v>V.07.01.03</v>
          </cell>
          <cell r="S595" t="str">
            <v>DIE15</v>
          </cell>
          <cell r="T595">
            <v>0</v>
          </cell>
          <cell r="U595" t="str">
            <v>Thạc sĩ</v>
          </cell>
          <cell r="V595" t="str">
            <v>001191034809</v>
          </cell>
        </row>
        <row r="596">
          <cell r="B596" t="str">
            <v>DIE06</v>
          </cell>
          <cell r="C596" t="str">
            <v>3120215058030</v>
          </cell>
          <cell r="D596" t="str">
            <v>Nguyễn Đức</v>
          </cell>
          <cell r="E596" t="str">
            <v>Dương</v>
          </cell>
          <cell r="F596">
            <v>4</v>
          </cell>
          <cell r="G596" t="str">
            <v>Cơ sở kỹ thuật điện</v>
          </cell>
          <cell r="H596" t="str">
            <v>Khoa Cơ Điện</v>
          </cell>
          <cell r="I596" t="str">
            <v>Thạc sĩ, Giảng viên</v>
          </cell>
          <cell r="J596">
            <v>3.33</v>
          </cell>
          <cell r="K596">
            <v>0</v>
          </cell>
          <cell r="L596" t="str">
            <v>01-Sep-22</v>
          </cell>
          <cell r="M596" t="str">
            <v>01-Mar-14</v>
          </cell>
          <cell r="N596">
            <v>3</v>
          </cell>
          <cell r="O596" t="str">
            <v>0402</v>
          </cell>
          <cell r="P596" t="str">
            <v>0402</v>
          </cell>
          <cell r="Q596" t="str">
            <v>15.111</v>
          </cell>
          <cell r="R596" t="str">
            <v>V.07.01.03</v>
          </cell>
          <cell r="S596" t="str">
            <v>DIE06</v>
          </cell>
          <cell r="T596">
            <v>0</v>
          </cell>
          <cell r="U596" t="str">
            <v>Thạc sĩ</v>
          </cell>
          <cell r="V596" t="str">
            <v>024089017023</v>
          </cell>
        </row>
        <row r="597">
          <cell r="B597" t="str">
            <v>MG417</v>
          </cell>
          <cell r="C597" t="str">
            <v>3120205184660</v>
          </cell>
          <cell r="D597" t="str">
            <v>Nguyễn Quốc</v>
          </cell>
          <cell r="E597" t="str">
            <v>Việt</v>
          </cell>
          <cell r="F597">
            <v>4</v>
          </cell>
          <cell r="G597" t="str">
            <v>Cơ sở kỹ thuật điện</v>
          </cell>
          <cell r="H597" t="str">
            <v>Khoa Cơ Điện</v>
          </cell>
          <cell r="I597" t="str">
            <v>Kỹ sư</v>
          </cell>
          <cell r="J597">
            <v>2.34</v>
          </cell>
          <cell r="K597">
            <v>0</v>
          </cell>
          <cell r="L597" t="str">
            <v>03-Apr-24</v>
          </cell>
          <cell r="M597" t="str">
            <v>01-Jan-23</v>
          </cell>
          <cell r="N597">
            <v>4</v>
          </cell>
          <cell r="O597" t="str">
            <v>0402</v>
          </cell>
          <cell r="P597" t="str">
            <v>0402</v>
          </cell>
          <cell r="Q597" t="str">
            <v>13.095</v>
          </cell>
          <cell r="R597" t="str">
            <v>V.05.02.07</v>
          </cell>
          <cell r="S597" t="str">
            <v>MG417</v>
          </cell>
          <cell r="T597">
            <v>0</v>
          </cell>
          <cell r="U597" t="str">
            <v>Đại học</v>
          </cell>
          <cell r="V597" t="str">
            <v>034096006678</v>
          </cell>
        </row>
        <row r="598">
          <cell r="B598" t="str">
            <v>TG020</v>
          </cell>
          <cell r="C598" t="str">
            <v/>
          </cell>
          <cell r="D598" t="str">
            <v>Hoàng Đình</v>
          </cell>
          <cell r="E598" t="str">
            <v>Hiếu</v>
          </cell>
          <cell r="F598">
            <v>4</v>
          </cell>
          <cell r="G598" t="str">
            <v>Công nghệ cơ khí</v>
          </cell>
          <cell r="H598" t="str">
            <v>Khoa Cơ Điện</v>
          </cell>
          <cell r="I598" t="str">
            <v/>
          </cell>
          <cell r="J598">
            <v>6.78</v>
          </cell>
          <cell r="K598">
            <v>0.05</v>
          </cell>
          <cell r="L598" t="str">
            <v>01-Nov-05</v>
          </cell>
          <cell r="M598" t="str">
            <v>01-Aug-65</v>
          </cell>
          <cell r="N598">
            <v>2</v>
          </cell>
          <cell r="O598" t="str">
            <v>0403</v>
          </cell>
          <cell r="P598" t="str">
            <v>0403</v>
          </cell>
          <cell r="Q598" t="str">
            <v>15.110</v>
          </cell>
          <cell r="R598" t="str">
            <v>15.110</v>
          </cell>
          <cell r="S598" t="str">
            <v>TG020</v>
          </cell>
          <cell r="T598">
            <v>1</v>
          </cell>
          <cell r="U598" t="str">
            <v>Tiến sĩ</v>
          </cell>
          <cell r="V598" t="str">
            <v>011608182</v>
          </cell>
        </row>
        <row r="599">
          <cell r="B599" t="str">
            <v>MOI56</v>
          </cell>
          <cell r="C599" t="str">
            <v/>
          </cell>
          <cell r="D599" t="str">
            <v>Nguyễn Văn</v>
          </cell>
          <cell r="E599" t="str">
            <v>Nghĩa</v>
          </cell>
          <cell r="F599">
            <v>4</v>
          </cell>
          <cell r="G599" t="str">
            <v>Công nghệ cơ khí</v>
          </cell>
          <cell r="H599" t="str">
            <v>Khoa Cơ Điện</v>
          </cell>
          <cell r="I599" t="str">
            <v/>
          </cell>
          <cell r="J599">
            <v>6.44</v>
          </cell>
          <cell r="K599">
            <v>0</v>
          </cell>
          <cell r="L599" t="str">
            <v>01-Dec-08</v>
          </cell>
          <cell r="M599" t="str">
            <v>01-May-79</v>
          </cell>
          <cell r="N599">
            <v>3</v>
          </cell>
          <cell r="O599" t="str">
            <v>0403</v>
          </cell>
          <cell r="P599" t="str">
            <v>0403</v>
          </cell>
          <cell r="Q599" t="str">
            <v>15.110</v>
          </cell>
          <cell r="R599" t="str">
            <v>15.110</v>
          </cell>
          <cell r="S599" t="str">
            <v>MOI56</v>
          </cell>
          <cell r="T599">
            <v>0</v>
          </cell>
          <cell r="U599" t="str">
            <v>Thạc sĩ</v>
          </cell>
          <cell r="V599" t="str">
            <v>011037466</v>
          </cell>
        </row>
        <row r="600">
          <cell r="B600" t="str">
            <v>KLS08</v>
          </cell>
          <cell r="C600" t="str">
            <v>3120215003261</v>
          </cell>
          <cell r="D600" t="str">
            <v>Đào Quang</v>
          </cell>
          <cell r="E600" t="str">
            <v>Kế</v>
          </cell>
          <cell r="F600">
            <v>4</v>
          </cell>
          <cell r="G600" t="str">
            <v>Công nghệ cơ khí</v>
          </cell>
          <cell r="H600" t="str">
            <v>Khoa Cơ Điện</v>
          </cell>
          <cell r="I600" t="str">
            <v>PGS.TS. Giảng viên cao cấp, Bảo lưu PCCV</v>
          </cell>
          <cell r="J600">
            <v>8</v>
          </cell>
          <cell r="K600">
            <v>0</v>
          </cell>
          <cell r="L600" t="str">
            <v>30-Dec-18</v>
          </cell>
          <cell r="M600" t="str">
            <v>30-Dec-16</v>
          </cell>
          <cell r="N600">
            <v>2</v>
          </cell>
          <cell r="O600" t="str">
            <v>0403</v>
          </cell>
          <cell r="P600" t="str">
            <v>0403</v>
          </cell>
          <cell r="Q600" t="str">
            <v>15.109</v>
          </cell>
          <cell r="R600" t="str">
            <v>V.07.01.01</v>
          </cell>
          <cell r="S600" t="str">
            <v>TG513</v>
          </cell>
          <cell r="T600">
            <v>1</v>
          </cell>
          <cell r="U600" t="str">
            <v>Tiến sĩ</v>
          </cell>
          <cell r="V600" t="str">
            <v>042052000269</v>
          </cell>
        </row>
        <row r="601">
          <cell r="B601" t="str">
            <v>KLS02</v>
          </cell>
          <cell r="C601" t="str">
            <v>3120215003311</v>
          </cell>
          <cell r="D601" t="str">
            <v>Phạm Thanh</v>
          </cell>
          <cell r="E601" t="str">
            <v>Cường</v>
          </cell>
          <cell r="F601">
            <v>4</v>
          </cell>
          <cell r="G601" t="str">
            <v>Công nghệ cơ khí</v>
          </cell>
          <cell r="H601" t="str">
            <v>Khoa Cơ Điện</v>
          </cell>
          <cell r="I601" t="str">
            <v>Thạc sĩ, Giảng viên</v>
          </cell>
          <cell r="J601">
            <v>4.9800000000000004</v>
          </cell>
          <cell r="K601">
            <v>7.0000000000000007E-2</v>
          </cell>
          <cell r="L601" t="str">
            <v>01-Nov-20</v>
          </cell>
          <cell r="M601" t="str">
            <v>01-Nov-03</v>
          </cell>
          <cell r="N601">
            <v>3</v>
          </cell>
          <cell r="O601" t="str">
            <v>0403</v>
          </cell>
          <cell r="P601" t="str">
            <v>0403</v>
          </cell>
          <cell r="Q601" t="str">
            <v>15.111</v>
          </cell>
          <cell r="R601" t="str">
            <v>V.07.01.03</v>
          </cell>
          <cell r="S601" t="str">
            <v>KLS02</v>
          </cell>
          <cell r="T601">
            <v>0</v>
          </cell>
          <cell r="U601" t="str">
            <v>Thạc sĩ</v>
          </cell>
          <cell r="V601" t="str">
            <v>030060003543</v>
          </cell>
        </row>
        <row r="602">
          <cell r="B602" t="str">
            <v>KLS04</v>
          </cell>
          <cell r="C602" t="str">
            <v/>
          </cell>
          <cell r="D602" t="str">
            <v>Nguyên Khắc</v>
          </cell>
          <cell r="E602" t="str">
            <v>Thông</v>
          </cell>
          <cell r="F602">
            <v>4</v>
          </cell>
          <cell r="G602" t="str">
            <v>Công nghệ cơ khí</v>
          </cell>
          <cell r="H602" t="str">
            <v>Khoa Cơ Điện</v>
          </cell>
          <cell r="I602" t="str">
            <v/>
          </cell>
          <cell r="J602">
            <v>4.9800000000000004</v>
          </cell>
          <cell r="K602">
            <v>0</v>
          </cell>
          <cell r="L602" t="str">
            <v>01-May-06</v>
          </cell>
          <cell r="M602" t="str">
            <v>01-May-98</v>
          </cell>
          <cell r="N602">
            <v>2</v>
          </cell>
          <cell r="O602" t="str">
            <v>0403</v>
          </cell>
          <cell r="P602" t="str">
            <v>0403</v>
          </cell>
          <cell r="Q602" t="str">
            <v>15.111</v>
          </cell>
          <cell r="R602" t="str">
            <v>15.111</v>
          </cell>
          <cell r="S602" t="str">
            <v>TG095</v>
          </cell>
          <cell r="T602">
            <v>0</v>
          </cell>
          <cell r="U602" t="str">
            <v>Tiến sĩ</v>
          </cell>
          <cell r="V602" t="str">
            <v>010412488</v>
          </cell>
        </row>
        <row r="603">
          <cell r="B603" t="str">
            <v>TG270</v>
          </cell>
          <cell r="C603" t="str">
            <v>3120215003290</v>
          </cell>
          <cell r="D603" t="str">
            <v>Nguyễn Đình</v>
          </cell>
          <cell r="E603" t="str">
            <v>Tùng</v>
          </cell>
          <cell r="F603">
            <v>4</v>
          </cell>
          <cell r="G603" t="str">
            <v>Công nghệ cơ khí</v>
          </cell>
          <cell r="H603" t="str">
            <v>Khoa Cơ Điện</v>
          </cell>
          <cell r="I603" t="str">
            <v/>
          </cell>
          <cell r="J603">
            <v>3</v>
          </cell>
          <cell r="K603">
            <v>0</v>
          </cell>
          <cell r="L603" t="str">
            <v>01-May-09</v>
          </cell>
          <cell r="M603" t="str">
            <v>01-May-03</v>
          </cell>
          <cell r="N603">
            <v>2</v>
          </cell>
          <cell r="O603" t="str">
            <v>0403</v>
          </cell>
          <cell r="P603" t="str">
            <v>0403</v>
          </cell>
          <cell r="Q603" t="str">
            <v>15.111</v>
          </cell>
          <cell r="R603" t="str">
            <v>15.111</v>
          </cell>
          <cell r="S603" t="str">
            <v>TG270</v>
          </cell>
          <cell r="T603">
            <v>0</v>
          </cell>
          <cell r="U603" t="str">
            <v>Tiến sĩ</v>
          </cell>
          <cell r="V603" t="str">
            <v>111247505</v>
          </cell>
        </row>
        <row r="604">
          <cell r="B604" t="str">
            <v>MG462</v>
          </cell>
          <cell r="C604" t="str">
            <v>3120215003305</v>
          </cell>
          <cell r="D604" t="str">
            <v>Nguyễn Thị Thuý</v>
          </cell>
          <cell r="E604" t="str">
            <v>Hằng</v>
          </cell>
          <cell r="F604">
            <v>4</v>
          </cell>
          <cell r="G604" t="str">
            <v>Công nghệ cơ khí</v>
          </cell>
          <cell r="H604" t="str">
            <v>Khoa Cơ Điện</v>
          </cell>
          <cell r="I604" t="str">
            <v>Thạc sĩ, Kỹ sư</v>
          </cell>
          <cell r="J604">
            <v>3.66</v>
          </cell>
          <cell r="K604">
            <v>0</v>
          </cell>
          <cell r="L604" t="str">
            <v>01-Oct-22</v>
          </cell>
          <cell r="M604" t="str">
            <v>01-Jan-14</v>
          </cell>
          <cell r="N604">
            <v>3</v>
          </cell>
          <cell r="O604" t="str">
            <v>0403</v>
          </cell>
          <cell r="P604" t="str">
            <v>0403</v>
          </cell>
          <cell r="Q604" t="str">
            <v>13.095</v>
          </cell>
          <cell r="R604" t="str">
            <v>V.05.02.07</v>
          </cell>
          <cell r="S604" t="str">
            <v>MG462</v>
          </cell>
          <cell r="T604">
            <v>0</v>
          </cell>
          <cell r="U604" t="str">
            <v>Thạc sĩ</v>
          </cell>
          <cell r="V604" t="str">
            <v>001182051191</v>
          </cell>
        </row>
        <row r="605">
          <cell r="B605" t="str">
            <v>KLS03</v>
          </cell>
          <cell r="C605" t="str">
            <v>3120215003328</v>
          </cell>
          <cell r="D605" t="str">
            <v>Phạm Thị</v>
          </cell>
          <cell r="E605" t="str">
            <v>Hằng</v>
          </cell>
          <cell r="F605">
            <v>4</v>
          </cell>
          <cell r="G605" t="str">
            <v>Công nghệ cơ khí</v>
          </cell>
          <cell r="H605" t="str">
            <v>Khoa Cơ Điện</v>
          </cell>
          <cell r="I605" t="str">
            <v>Tiến sĩ, Giảng viên chính, Xưởng trưởng Xưởng Cơ Điện</v>
          </cell>
          <cell r="J605">
            <v>4.4000000000000004</v>
          </cell>
          <cell r="K605">
            <v>0</v>
          </cell>
          <cell r="L605" t="str">
            <v>01-Dec-20</v>
          </cell>
          <cell r="M605" t="str">
            <v>01-Dec-20</v>
          </cell>
          <cell r="N605">
            <v>2</v>
          </cell>
          <cell r="O605" t="str">
            <v>0415</v>
          </cell>
          <cell r="P605" t="str">
            <v>0403</v>
          </cell>
          <cell r="Q605" t="str">
            <v>15.110</v>
          </cell>
          <cell r="R605" t="str">
            <v>V.07.01.02</v>
          </cell>
          <cell r="S605" t="str">
            <v>MG442</v>
          </cell>
          <cell r="T605">
            <v>0</v>
          </cell>
          <cell r="U605" t="str">
            <v>Tiến sĩ</v>
          </cell>
          <cell r="V605" t="str">
            <v>034184025840</v>
          </cell>
        </row>
        <row r="606">
          <cell r="B606" t="str">
            <v/>
          </cell>
          <cell r="C606" t="str">
            <v/>
          </cell>
          <cell r="D606" t="str">
            <v>Trần Xuân</v>
          </cell>
          <cell r="E606" t="str">
            <v>Chiến</v>
          </cell>
          <cell r="F606">
            <v>4</v>
          </cell>
          <cell r="G606" t="str">
            <v>Công nghệ cơ khí</v>
          </cell>
          <cell r="H606" t="str">
            <v>Khoa Cơ Điện</v>
          </cell>
          <cell r="I606" t="str">
            <v/>
          </cell>
          <cell r="J606">
            <v>1.99</v>
          </cell>
          <cell r="K606">
            <v>0</v>
          </cell>
          <cell r="L606" t="str">
            <v>02-Feb-09</v>
          </cell>
          <cell r="M606" t="str">
            <v>02-Feb-09</v>
          </cell>
          <cell r="N606">
            <v>4</v>
          </cell>
          <cell r="O606" t="str">
            <v>0403</v>
          </cell>
          <cell r="P606" t="str">
            <v>0403</v>
          </cell>
          <cell r="Q606" t="str">
            <v>15.111</v>
          </cell>
          <cell r="R606" t="str">
            <v>15.111</v>
          </cell>
          <cell r="S606" t="str">
            <v/>
          </cell>
          <cell r="T606">
            <v>0</v>
          </cell>
          <cell r="U606" t="str">
            <v>Đại học</v>
          </cell>
          <cell r="V606" t="str">
            <v>012482099</v>
          </cell>
        </row>
        <row r="607">
          <cell r="B607" t="str">
            <v>KLS01</v>
          </cell>
          <cell r="C607" t="str">
            <v>3120215011197</v>
          </cell>
          <cell r="D607" t="str">
            <v>Ngô Đăng</v>
          </cell>
          <cell r="E607" t="str">
            <v>Huỳnh</v>
          </cell>
          <cell r="F607">
            <v>4</v>
          </cell>
          <cell r="G607" t="str">
            <v>Công nghệ cơ khí</v>
          </cell>
          <cell r="H607" t="str">
            <v>Khoa Cơ Điện</v>
          </cell>
          <cell r="I607" t="str">
            <v>Thạc sĩ, Giảng viên</v>
          </cell>
          <cell r="J607">
            <v>2.67</v>
          </cell>
          <cell r="K607">
            <v>0</v>
          </cell>
          <cell r="L607" t="str">
            <v>01-Apr-16</v>
          </cell>
          <cell r="M607" t="str">
            <v>01-Apr-13</v>
          </cell>
          <cell r="N607">
            <v>3</v>
          </cell>
          <cell r="O607" t="str">
            <v>0403</v>
          </cell>
          <cell r="P607" t="str">
            <v>0403</v>
          </cell>
          <cell r="Q607" t="str">
            <v>15.111</v>
          </cell>
          <cell r="R607" t="str">
            <v>V.07.01.03</v>
          </cell>
          <cell r="S607" t="str">
            <v>TG546</v>
          </cell>
          <cell r="T607">
            <v>0</v>
          </cell>
          <cell r="U607" t="str">
            <v>Thạc sĩ</v>
          </cell>
          <cell r="V607" t="str">
            <v>012293535</v>
          </cell>
        </row>
        <row r="608">
          <cell r="B608" t="str">
            <v>KLS07</v>
          </cell>
          <cell r="C608" t="str">
            <v>3120215039013</v>
          </cell>
          <cell r="D608" t="str">
            <v>Nguyễn Thị Thu</v>
          </cell>
          <cell r="E608" t="str">
            <v>Trang</v>
          </cell>
          <cell r="F608">
            <v>4</v>
          </cell>
          <cell r="G608" t="str">
            <v>Công nghệ cơ khí</v>
          </cell>
          <cell r="H608" t="str">
            <v>Khoa Cơ Điện</v>
          </cell>
          <cell r="I608" t="str">
            <v>Thạc sĩ, Giảng viên</v>
          </cell>
          <cell r="J608">
            <v>3.33</v>
          </cell>
          <cell r="K608">
            <v>0</v>
          </cell>
          <cell r="L608" t="str">
            <v>01-Feb-23</v>
          </cell>
          <cell r="M608" t="str">
            <v>01-Feb-14</v>
          </cell>
          <cell r="N608">
            <v>3</v>
          </cell>
          <cell r="O608" t="str">
            <v>0403</v>
          </cell>
          <cell r="P608" t="str">
            <v>0403</v>
          </cell>
          <cell r="Q608" t="str">
            <v>15.111</v>
          </cell>
          <cell r="R608" t="str">
            <v>V.07.01.03</v>
          </cell>
          <cell r="S608" t="str">
            <v>KLS07</v>
          </cell>
          <cell r="T608">
            <v>0</v>
          </cell>
          <cell r="U608" t="str">
            <v>Thạc sĩ</v>
          </cell>
          <cell r="V608" t="str">
            <v>025187001402</v>
          </cell>
        </row>
        <row r="609">
          <cell r="B609" t="str">
            <v>KLS11</v>
          </cell>
          <cell r="C609" t="str">
            <v>3120215041957</v>
          </cell>
          <cell r="D609" t="str">
            <v>Nguyễn Hữu</v>
          </cell>
          <cell r="E609" t="str">
            <v>Hưởng</v>
          </cell>
          <cell r="F609">
            <v>4</v>
          </cell>
          <cell r="G609" t="str">
            <v>Công nghệ cơ khí</v>
          </cell>
          <cell r="H609" t="str">
            <v>Khoa Cơ Điện</v>
          </cell>
          <cell r="I609" t="str">
            <v>Thạc sĩ, Giảng viên</v>
          </cell>
          <cell r="J609">
            <v>3.66</v>
          </cell>
          <cell r="K609">
            <v>0</v>
          </cell>
          <cell r="L609" t="str">
            <v>01-Jan-24</v>
          </cell>
          <cell r="M609" t="str">
            <v>01-Jan-14</v>
          </cell>
          <cell r="N609">
            <v>3</v>
          </cell>
          <cell r="O609" t="str">
            <v>0403</v>
          </cell>
          <cell r="P609" t="str">
            <v>0403</v>
          </cell>
          <cell r="Q609" t="str">
            <v>15.111</v>
          </cell>
          <cell r="R609" t="str">
            <v>V.07.01.03</v>
          </cell>
          <cell r="S609" t="str">
            <v>KLS11</v>
          </cell>
          <cell r="T609">
            <v>0</v>
          </cell>
          <cell r="U609" t="str">
            <v>Thạc sĩ</v>
          </cell>
          <cell r="V609" t="str">
            <v>030085007351</v>
          </cell>
        </row>
        <row r="610">
          <cell r="B610" t="str">
            <v>KLS12</v>
          </cell>
          <cell r="C610" t="str">
            <v>3120215044978</v>
          </cell>
          <cell r="D610" t="str">
            <v>Nguyễn Ngọc</v>
          </cell>
          <cell r="E610" t="str">
            <v>Cường</v>
          </cell>
          <cell r="F610">
            <v>4</v>
          </cell>
          <cell r="G610" t="str">
            <v>Công nghệ cơ khí</v>
          </cell>
          <cell r="H610" t="str">
            <v>Khoa Cơ Điện</v>
          </cell>
          <cell r="I610" t="str">
            <v>Thạc sĩ, Giảng viên, Phó BM</v>
          </cell>
          <cell r="J610">
            <v>3.66</v>
          </cell>
          <cell r="K610">
            <v>0</v>
          </cell>
          <cell r="L610" t="str">
            <v>01-Jan-24</v>
          </cell>
          <cell r="M610" t="str">
            <v>01-Jan-15</v>
          </cell>
          <cell r="N610">
            <v>3</v>
          </cell>
          <cell r="O610" t="str">
            <v>0403</v>
          </cell>
          <cell r="P610" t="str">
            <v>0403</v>
          </cell>
          <cell r="Q610" t="str">
            <v>15.111</v>
          </cell>
          <cell r="R610" t="str">
            <v>V.07.01.03</v>
          </cell>
          <cell r="S610" t="str">
            <v>KLS12</v>
          </cell>
          <cell r="T610">
            <v>0</v>
          </cell>
          <cell r="U610" t="str">
            <v>Thạc sĩ</v>
          </cell>
          <cell r="V610" t="str">
            <v>001074010364</v>
          </cell>
        </row>
        <row r="611">
          <cell r="B611" t="str">
            <v>KLS09</v>
          </cell>
          <cell r="C611" t="str">
            <v>3120215003284</v>
          </cell>
          <cell r="D611" t="str">
            <v>Tống Ngọc</v>
          </cell>
          <cell r="E611" t="str">
            <v>Tuấn</v>
          </cell>
          <cell r="F611">
            <v>4</v>
          </cell>
          <cell r="G611" t="str">
            <v>Công nghệ cơ khí</v>
          </cell>
          <cell r="H611" t="str">
            <v>Khoa Cơ Điện</v>
          </cell>
          <cell r="I611" t="str">
            <v>TS. Giảng viên chính, Trưởng BM</v>
          </cell>
          <cell r="J611">
            <v>6.1</v>
          </cell>
          <cell r="K611">
            <v>0</v>
          </cell>
          <cell r="L611" t="str">
            <v>01-Jan-22</v>
          </cell>
          <cell r="M611" t="str">
            <v>01-Jan-09</v>
          </cell>
          <cell r="N611">
            <v>2</v>
          </cell>
          <cell r="O611" t="str">
            <v>0403</v>
          </cell>
          <cell r="P611" t="str">
            <v>0403</v>
          </cell>
          <cell r="Q611" t="str">
            <v>15.110</v>
          </cell>
          <cell r="R611" t="str">
            <v>V.07.01.02</v>
          </cell>
          <cell r="S611" t="str">
            <v>MG411</v>
          </cell>
          <cell r="T611">
            <v>0</v>
          </cell>
          <cell r="U611" t="str">
            <v>Tiến sĩ</v>
          </cell>
          <cell r="V611" t="str">
            <v>027062000130</v>
          </cell>
        </row>
        <row r="612">
          <cell r="B612" t="str">
            <v>KLS13</v>
          </cell>
          <cell r="C612" t="str">
            <v/>
          </cell>
          <cell r="D612" t="str">
            <v>Hoàng Thị</v>
          </cell>
          <cell r="E612" t="str">
            <v>Hiệp</v>
          </cell>
          <cell r="F612">
            <v>4</v>
          </cell>
          <cell r="G612" t="str">
            <v>Công nghệ cơ khí</v>
          </cell>
          <cell r="H612" t="str">
            <v>Khoa Cơ Điện</v>
          </cell>
          <cell r="I612" t="str">
            <v>Thạc sĩ, Giảng viên</v>
          </cell>
          <cell r="J612">
            <v>2.27</v>
          </cell>
          <cell r="K612">
            <v>0</v>
          </cell>
          <cell r="L612" t="str">
            <v>01-Jan-26</v>
          </cell>
          <cell r="M612" t="str">
            <v>01-Jan-26</v>
          </cell>
          <cell r="N612">
            <v>3</v>
          </cell>
          <cell r="O612" t="str">
            <v>0403</v>
          </cell>
          <cell r="P612" t="str">
            <v>0403</v>
          </cell>
          <cell r="Q612" t="str">
            <v>15.111</v>
          </cell>
          <cell r="R612" t="str">
            <v>V.07.01.03</v>
          </cell>
          <cell r="S612" t="str">
            <v>KLS13</v>
          </cell>
          <cell r="T612">
            <v>0</v>
          </cell>
          <cell r="U612" t="str">
            <v>Thạc sĩ</v>
          </cell>
          <cell r="V612" t="str">
            <v>030196002580</v>
          </cell>
        </row>
        <row r="613">
          <cell r="B613" t="str">
            <v/>
          </cell>
          <cell r="C613" t="str">
            <v/>
          </cell>
          <cell r="D613" t="str">
            <v>Võ Văn</v>
          </cell>
          <cell r="E613" t="str">
            <v>Mão</v>
          </cell>
          <cell r="F613">
            <v>4</v>
          </cell>
          <cell r="G613" t="str">
            <v>Máy nông nghiệp và thực phẩm</v>
          </cell>
          <cell r="H613" t="str">
            <v>Khoa Cơ Điện</v>
          </cell>
          <cell r="I613" t="str">
            <v/>
          </cell>
          <cell r="J613">
            <v>3.14</v>
          </cell>
          <cell r="K613">
            <v>0</v>
          </cell>
          <cell r="L613" t="str">
            <v>01-Dec-99</v>
          </cell>
          <cell r="M613" t="str">
            <v>01-Jan-08</v>
          </cell>
          <cell r="N613">
            <v>6</v>
          </cell>
          <cell r="O613" t="str">
            <v>0404</v>
          </cell>
          <cell r="P613" t="str">
            <v>0404</v>
          </cell>
          <cell r="Q613" t="str">
            <v>01.007</v>
          </cell>
          <cell r="R613" t="str">
            <v>01.007</v>
          </cell>
          <cell r="S613" t="str">
            <v/>
          </cell>
          <cell r="T613">
            <v>0</v>
          </cell>
          <cell r="U613" t="str">
            <v>Trung cấp</v>
          </cell>
          <cell r="V613" t="str">
            <v/>
          </cell>
        </row>
        <row r="614">
          <cell r="B614" t="str">
            <v/>
          </cell>
          <cell r="C614" t="str">
            <v/>
          </cell>
          <cell r="D614" t="str">
            <v>Lưu Tuấn</v>
          </cell>
          <cell r="E614" t="str">
            <v>Lễ</v>
          </cell>
          <cell r="F614">
            <v>4</v>
          </cell>
          <cell r="G614" t="str">
            <v>Máy nông nghiệp và thực phẩm</v>
          </cell>
          <cell r="H614" t="str">
            <v>Khoa Cơ Điện</v>
          </cell>
          <cell r="I614" t="str">
            <v/>
          </cell>
          <cell r="J614">
            <v>3.63</v>
          </cell>
          <cell r="K614">
            <v>0.21</v>
          </cell>
          <cell r="L614" t="str">
            <v>01-Dec-08</v>
          </cell>
          <cell r="M614" t="str">
            <v>01-Jun-74</v>
          </cell>
          <cell r="N614">
            <v>7</v>
          </cell>
          <cell r="O614" t="str">
            <v>0404</v>
          </cell>
          <cell r="P614" t="str">
            <v>0404</v>
          </cell>
          <cell r="Q614" t="str">
            <v>01.007</v>
          </cell>
          <cell r="R614" t="str">
            <v>01.007</v>
          </cell>
          <cell r="S614" t="str">
            <v/>
          </cell>
          <cell r="T614">
            <v>0</v>
          </cell>
          <cell r="U614" t="str">
            <v>CN-SơCấp</v>
          </cell>
          <cell r="V614" t="str">
            <v/>
          </cell>
        </row>
        <row r="615">
          <cell r="B615" t="str">
            <v/>
          </cell>
          <cell r="C615" t="str">
            <v/>
          </cell>
          <cell r="D615" t="str">
            <v>Trần Văn</v>
          </cell>
          <cell r="E615" t="str">
            <v>Nghiễn</v>
          </cell>
          <cell r="F615">
            <v>4</v>
          </cell>
          <cell r="G615" t="str">
            <v>Máy nông nghiệp và thực phẩm</v>
          </cell>
          <cell r="H615" t="str">
            <v>Khoa Cơ Điện</v>
          </cell>
          <cell r="I615" t="str">
            <v/>
          </cell>
          <cell r="J615">
            <v>6.78</v>
          </cell>
          <cell r="K615">
            <v>0</v>
          </cell>
          <cell r="L615" t="str">
            <v>01-Jul-03</v>
          </cell>
          <cell r="M615" t="str">
            <v>01-Sep-68</v>
          </cell>
          <cell r="N615">
            <v>4</v>
          </cell>
          <cell r="O615" t="str">
            <v>0404</v>
          </cell>
          <cell r="P615" t="str">
            <v>0404</v>
          </cell>
          <cell r="Q615" t="str">
            <v>15.110</v>
          </cell>
          <cell r="R615" t="str">
            <v>15.110</v>
          </cell>
          <cell r="S615" t="str">
            <v/>
          </cell>
          <cell r="T615">
            <v>0</v>
          </cell>
          <cell r="U615" t="str">
            <v>Đại học</v>
          </cell>
          <cell r="V615" t="str">
            <v>010812563</v>
          </cell>
        </row>
        <row r="616">
          <cell r="B616" t="str">
            <v>MNN06</v>
          </cell>
          <cell r="C616" t="str">
            <v>3120215009297</v>
          </cell>
          <cell r="D616" t="str">
            <v>Nguyễn Văn</v>
          </cell>
          <cell r="E616" t="str">
            <v>Muốn</v>
          </cell>
          <cell r="F616">
            <v>4</v>
          </cell>
          <cell r="G616" t="str">
            <v>Máy nông nghiệp và thực phẩm</v>
          </cell>
          <cell r="H616" t="str">
            <v>Khoa Cơ Điện</v>
          </cell>
          <cell r="I616" t="str">
            <v>PGS.TS. Giảng viên chính, Bảo lưu PCCV</v>
          </cell>
          <cell r="J616">
            <v>6.78</v>
          </cell>
          <cell r="K616">
            <v>0.06</v>
          </cell>
          <cell r="L616" t="str">
            <v>01-Oct-13</v>
          </cell>
          <cell r="M616" t="str">
            <v>01-Jan-82</v>
          </cell>
          <cell r="N616">
            <v>2</v>
          </cell>
          <cell r="O616" t="str">
            <v>0404</v>
          </cell>
          <cell r="P616" t="str">
            <v>0404</v>
          </cell>
          <cell r="Q616" t="str">
            <v>15.110</v>
          </cell>
          <cell r="R616" t="str">
            <v>15.110</v>
          </cell>
          <cell r="S616" t="str">
            <v>MNN06</v>
          </cell>
          <cell r="T616">
            <v>1</v>
          </cell>
          <cell r="U616" t="str">
            <v>Tiến sĩ</v>
          </cell>
          <cell r="V616" t="str">
            <v>011157425</v>
          </cell>
        </row>
        <row r="617">
          <cell r="B617" t="str">
            <v>MNN03</v>
          </cell>
          <cell r="C617" t="str">
            <v>3120215003334</v>
          </cell>
          <cell r="D617" t="str">
            <v>Nguyễn Viết</v>
          </cell>
          <cell r="E617" t="str">
            <v>Lầu</v>
          </cell>
          <cell r="F617">
            <v>4</v>
          </cell>
          <cell r="G617" t="str">
            <v>Máy nông nghiệp và thực phẩm</v>
          </cell>
          <cell r="H617" t="str">
            <v>Khoa Cơ Điện</v>
          </cell>
          <cell r="I617" t="str">
            <v/>
          </cell>
          <cell r="J617">
            <v>6.78</v>
          </cell>
          <cell r="K617">
            <v>0</v>
          </cell>
          <cell r="L617" t="str">
            <v>01-Dec-11</v>
          </cell>
          <cell r="M617" t="str">
            <v>01-Mar-81</v>
          </cell>
          <cell r="N617">
            <v>3</v>
          </cell>
          <cell r="O617" t="str">
            <v>0404</v>
          </cell>
          <cell r="P617" t="str">
            <v>0404</v>
          </cell>
          <cell r="Q617" t="str">
            <v>15.110</v>
          </cell>
          <cell r="R617" t="str">
            <v>15.110</v>
          </cell>
          <cell r="S617" t="str">
            <v>MNN03</v>
          </cell>
          <cell r="T617">
            <v>0</v>
          </cell>
          <cell r="U617" t="str">
            <v>Thạc sĩ</v>
          </cell>
          <cell r="V617" t="str">
            <v>011679931</v>
          </cell>
        </row>
        <row r="618">
          <cell r="B618" t="str">
            <v/>
          </cell>
          <cell r="C618" t="str">
            <v/>
          </cell>
          <cell r="D618" t="str">
            <v>Nguyễn Văn</v>
          </cell>
          <cell r="E618" t="str">
            <v>Hựu</v>
          </cell>
          <cell r="F618">
            <v>4</v>
          </cell>
          <cell r="G618" t="str">
            <v>Máy nông nghiệp và thực phẩm</v>
          </cell>
          <cell r="H618" t="str">
            <v>Khoa Cơ Điện</v>
          </cell>
          <cell r="I618" t="str">
            <v/>
          </cell>
          <cell r="J618">
            <v>4.74</v>
          </cell>
          <cell r="K618">
            <v>0</v>
          </cell>
          <cell r="L618" t="str">
            <v>01-Apr-04</v>
          </cell>
          <cell r="M618" t="str">
            <v>01-Jun-80</v>
          </cell>
          <cell r="N618">
            <v>2</v>
          </cell>
          <cell r="O618" t="str">
            <v>0404</v>
          </cell>
          <cell r="P618" t="str">
            <v>0404</v>
          </cell>
          <cell r="Q618" t="str">
            <v>15.110</v>
          </cell>
          <cell r="R618" t="str">
            <v>15.110</v>
          </cell>
          <cell r="S618" t="str">
            <v/>
          </cell>
          <cell r="T618">
            <v>0</v>
          </cell>
          <cell r="U618" t="str">
            <v>Tiến sĩ</v>
          </cell>
          <cell r="V618" t="str">
            <v>010803845</v>
          </cell>
        </row>
        <row r="619">
          <cell r="B619" t="str">
            <v>MNN05</v>
          </cell>
          <cell r="C619" t="str">
            <v>3120215003340</v>
          </cell>
          <cell r="D619" t="str">
            <v>Hà Đức</v>
          </cell>
          <cell r="E619" t="str">
            <v>Thái</v>
          </cell>
          <cell r="F619">
            <v>4</v>
          </cell>
          <cell r="G619" t="str">
            <v>Máy nông nghiệp và thực phẩm</v>
          </cell>
          <cell r="H619" t="str">
            <v>Khoa Cơ Điện</v>
          </cell>
          <cell r="I619" t="str">
            <v/>
          </cell>
          <cell r="J619">
            <v>6.1</v>
          </cell>
          <cell r="K619">
            <v>0</v>
          </cell>
          <cell r="L619" t="str">
            <v>01-Sep-10</v>
          </cell>
          <cell r="M619" t="str">
            <v>01-Dec-78</v>
          </cell>
          <cell r="N619">
            <v>2</v>
          </cell>
          <cell r="O619" t="str">
            <v>0404</v>
          </cell>
          <cell r="P619" t="str">
            <v>0404</v>
          </cell>
          <cell r="Q619" t="str">
            <v>15.110</v>
          </cell>
          <cell r="R619" t="str">
            <v>15.110</v>
          </cell>
          <cell r="S619" t="str">
            <v>TG172</v>
          </cell>
          <cell r="T619">
            <v>0</v>
          </cell>
          <cell r="U619" t="str">
            <v>Tiến sĩ</v>
          </cell>
          <cell r="V619" t="str">
            <v>010812205</v>
          </cell>
        </row>
        <row r="620">
          <cell r="B620" t="str">
            <v>MOI27</v>
          </cell>
          <cell r="C620" t="str">
            <v/>
          </cell>
          <cell r="D620" t="str">
            <v>Phạm Xuân</v>
          </cell>
          <cell r="E620" t="str">
            <v>Vượng</v>
          </cell>
          <cell r="F620">
            <v>4</v>
          </cell>
          <cell r="G620" t="str">
            <v>Máy nông nghiệp và thực phẩm</v>
          </cell>
          <cell r="H620" t="str">
            <v>Khoa Cơ Điện</v>
          </cell>
          <cell r="I620" t="str">
            <v/>
          </cell>
          <cell r="J620">
            <v>7.64</v>
          </cell>
          <cell r="K620">
            <v>0</v>
          </cell>
          <cell r="L620" t="str">
            <v>21-Dec-05</v>
          </cell>
          <cell r="M620" t="str">
            <v>01-Jul-63</v>
          </cell>
          <cell r="N620">
            <v>2</v>
          </cell>
          <cell r="O620" t="str">
            <v>0404</v>
          </cell>
          <cell r="P620" t="str">
            <v>0404</v>
          </cell>
          <cell r="Q620" t="str">
            <v>15.109</v>
          </cell>
          <cell r="R620" t="str">
            <v>15.109</v>
          </cell>
          <cell r="S620" t="str">
            <v>MOI27</v>
          </cell>
          <cell r="T620">
            <v>2</v>
          </cell>
          <cell r="U620" t="str">
            <v>Tiến sĩ</v>
          </cell>
          <cell r="V620" t="str">
            <v>010807511</v>
          </cell>
        </row>
        <row r="621">
          <cell r="B621" t="str">
            <v>MNN01</v>
          </cell>
          <cell r="C621" t="str">
            <v>3120215003357</v>
          </cell>
          <cell r="D621" t="str">
            <v>Lê Văn</v>
          </cell>
          <cell r="E621" t="str">
            <v>Bích</v>
          </cell>
          <cell r="F621">
            <v>4</v>
          </cell>
          <cell r="G621" t="str">
            <v>Máy nông nghiệp và thực phẩm</v>
          </cell>
          <cell r="H621" t="str">
            <v>Khoa Cơ Điện</v>
          </cell>
          <cell r="I621" t="str">
            <v>Tiến sĩ, Giảng viên chính</v>
          </cell>
          <cell r="J621">
            <v>6.78</v>
          </cell>
          <cell r="K621">
            <v>0</v>
          </cell>
          <cell r="L621" t="str">
            <v>01-Oct-20</v>
          </cell>
          <cell r="M621" t="str">
            <v>01-Oct-04</v>
          </cell>
          <cell r="N621">
            <v>2</v>
          </cell>
          <cell r="O621" t="str">
            <v>0404</v>
          </cell>
          <cell r="P621" t="str">
            <v>0404</v>
          </cell>
          <cell r="Q621" t="str">
            <v>15.110</v>
          </cell>
          <cell r="R621" t="str">
            <v>V.07.01.02</v>
          </cell>
          <cell r="S621" t="str">
            <v>MNN01</v>
          </cell>
          <cell r="T621">
            <v>0</v>
          </cell>
          <cell r="U621" t="str">
            <v>Tiến sĩ</v>
          </cell>
          <cell r="V621" t="str">
            <v>037058001649</v>
          </cell>
        </row>
        <row r="622">
          <cell r="B622" t="str">
            <v>MNN04</v>
          </cell>
          <cell r="C622" t="str">
            <v/>
          </cell>
          <cell r="D622" t="str">
            <v>Đặng Thị Việt</v>
          </cell>
          <cell r="E622" t="str">
            <v>Hoa</v>
          </cell>
          <cell r="F622">
            <v>4</v>
          </cell>
          <cell r="G622" t="str">
            <v>Máy nông nghiệp và thực phẩm</v>
          </cell>
          <cell r="H622" t="str">
            <v>Khoa Cơ Điện</v>
          </cell>
          <cell r="I622" t="str">
            <v/>
          </cell>
          <cell r="J622">
            <v>4.9800000000000004</v>
          </cell>
          <cell r="K622">
            <v>0</v>
          </cell>
          <cell r="L622" t="str">
            <v>01-May-08</v>
          </cell>
          <cell r="M622" t="str">
            <v>01-Apr-93</v>
          </cell>
          <cell r="N622">
            <v>4</v>
          </cell>
          <cell r="O622" t="str">
            <v>0404</v>
          </cell>
          <cell r="P622" t="str">
            <v>0404</v>
          </cell>
          <cell r="Q622" t="str">
            <v>15.111</v>
          </cell>
          <cell r="R622" t="str">
            <v>15.111</v>
          </cell>
          <cell r="S622" t="str">
            <v>MNN04</v>
          </cell>
          <cell r="T622">
            <v>0</v>
          </cell>
          <cell r="U622" t="str">
            <v>Đại học</v>
          </cell>
          <cell r="V622" t="str">
            <v>010812224</v>
          </cell>
        </row>
        <row r="623">
          <cell r="B623" t="str">
            <v/>
          </cell>
          <cell r="C623" t="str">
            <v/>
          </cell>
          <cell r="D623" t="str">
            <v>Bùi Hữu</v>
          </cell>
          <cell r="E623" t="str">
            <v>Toàn</v>
          </cell>
          <cell r="F623">
            <v>4</v>
          </cell>
          <cell r="G623" t="str">
            <v>Máy nông nghiệp và thực phẩm</v>
          </cell>
          <cell r="H623" t="str">
            <v>Khoa Cơ Điện</v>
          </cell>
          <cell r="I623" t="str">
            <v/>
          </cell>
          <cell r="J623">
            <v>4.9800000000000004</v>
          </cell>
          <cell r="K623">
            <v>0.06</v>
          </cell>
          <cell r="L623" t="str">
            <v>01-Dec-06</v>
          </cell>
          <cell r="M623" t="str">
            <v>01-Aug-80</v>
          </cell>
          <cell r="N623">
            <v>4</v>
          </cell>
          <cell r="O623" t="str">
            <v>0404</v>
          </cell>
          <cell r="P623" t="str">
            <v>0404</v>
          </cell>
          <cell r="Q623" t="str">
            <v>15.111</v>
          </cell>
          <cell r="R623" t="str">
            <v>15.111</v>
          </cell>
          <cell r="S623" t="str">
            <v/>
          </cell>
          <cell r="T623">
            <v>0</v>
          </cell>
          <cell r="U623" t="str">
            <v>Đại học</v>
          </cell>
          <cell r="V623" t="str">
            <v>011600512</v>
          </cell>
        </row>
        <row r="624">
          <cell r="B624" t="str">
            <v>MNN07</v>
          </cell>
          <cell r="C624" t="str">
            <v>3120215003392</v>
          </cell>
          <cell r="D624" t="str">
            <v>Lương Thị Minh</v>
          </cell>
          <cell r="E624" t="str">
            <v>Châu</v>
          </cell>
          <cell r="F624">
            <v>4</v>
          </cell>
          <cell r="G624" t="str">
            <v>Máy nông nghiệp và thực phẩm</v>
          </cell>
          <cell r="H624" t="str">
            <v>Khoa Cơ Điện</v>
          </cell>
          <cell r="I624" t="str">
            <v>Thạc sĩ, Giảng viên</v>
          </cell>
          <cell r="J624">
            <v>4.6500000000000004</v>
          </cell>
          <cell r="K624">
            <v>0</v>
          </cell>
          <cell r="L624" t="str">
            <v>01-Jun-24</v>
          </cell>
          <cell r="M624" t="str">
            <v>01-Dec-06</v>
          </cell>
          <cell r="N624">
            <v>3</v>
          </cell>
          <cell r="O624" t="str">
            <v>0404</v>
          </cell>
          <cell r="P624" t="str">
            <v>0404</v>
          </cell>
          <cell r="Q624" t="str">
            <v>15.111</v>
          </cell>
          <cell r="R624" t="str">
            <v>V.07.01.03</v>
          </cell>
          <cell r="S624" t="str">
            <v>MNN07</v>
          </cell>
          <cell r="T624">
            <v>0</v>
          </cell>
          <cell r="U624" t="str">
            <v>Thạc sĩ</v>
          </cell>
          <cell r="V624" t="str">
            <v>001178033117</v>
          </cell>
        </row>
        <row r="625">
          <cell r="B625" t="str">
            <v>MG690</v>
          </cell>
          <cell r="C625" t="str">
            <v>3120215029344</v>
          </cell>
          <cell r="D625" t="str">
            <v>Lê Văn</v>
          </cell>
          <cell r="E625" t="str">
            <v>Dũng</v>
          </cell>
          <cell r="F625">
            <v>4</v>
          </cell>
          <cell r="G625" t="str">
            <v>Máy nông nghiệp và thực phẩm</v>
          </cell>
          <cell r="H625" t="str">
            <v>Khoa Cơ Điện</v>
          </cell>
          <cell r="I625" t="str">
            <v>Thạc sĩ, Kỹ sư</v>
          </cell>
          <cell r="J625">
            <v>3.66</v>
          </cell>
          <cell r="K625">
            <v>0</v>
          </cell>
          <cell r="L625" t="str">
            <v>01-Aug-22</v>
          </cell>
          <cell r="M625" t="str">
            <v>01-Aug-10</v>
          </cell>
          <cell r="N625">
            <v>3</v>
          </cell>
          <cell r="O625" t="str">
            <v>0404</v>
          </cell>
          <cell r="P625" t="str">
            <v>0404</v>
          </cell>
          <cell r="Q625" t="str">
            <v>13.095</v>
          </cell>
          <cell r="R625" t="str">
            <v>V.05.02.07</v>
          </cell>
          <cell r="S625" t="str">
            <v>MG690</v>
          </cell>
          <cell r="T625">
            <v>0</v>
          </cell>
          <cell r="U625" t="str">
            <v>Thạc sĩ</v>
          </cell>
          <cell r="V625" t="str">
            <v>001082002075</v>
          </cell>
        </row>
        <row r="626">
          <cell r="B626" t="str">
            <v>MNN10</v>
          </cell>
          <cell r="C626" t="str">
            <v>3120215033443</v>
          </cell>
          <cell r="D626" t="str">
            <v>Lưu Văn</v>
          </cell>
          <cell r="E626" t="str">
            <v>Chiến</v>
          </cell>
          <cell r="F626">
            <v>4</v>
          </cell>
          <cell r="G626" t="str">
            <v>Máy nông nghiệp và thực phẩm</v>
          </cell>
          <cell r="H626" t="str">
            <v>Khoa Cơ Điện</v>
          </cell>
          <cell r="I626" t="str">
            <v>Thạc sĩ, Giảng viên, Phó BM</v>
          </cell>
          <cell r="J626">
            <v>3</v>
          </cell>
          <cell r="K626">
            <v>0</v>
          </cell>
          <cell r="L626" t="str">
            <v>01-Mar-18</v>
          </cell>
          <cell r="M626" t="str">
            <v>01-Mar-12</v>
          </cell>
          <cell r="N626">
            <v>3</v>
          </cell>
          <cell r="O626" t="str">
            <v>0404</v>
          </cell>
          <cell r="P626" t="str">
            <v>0404</v>
          </cell>
          <cell r="Q626" t="str">
            <v>15.111</v>
          </cell>
          <cell r="R626" t="str">
            <v>V.07.01.03</v>
          </cell>
          <cell r="S626" t="str">
            <v>MNN10</v>
          </cell>
          <cell r="T626">
            <v>0</v>
          </cell>
          <cell r="U626" t="str">
            <v>Thạc sĩ</v>
          </cell>
          <cell r="V626" t="str">
            <v>013658726</v>
          </cell>
        </row>
        <row r="627">
          <cell r="B627" t="str">
            <v>MNN02</v>
          </cell>
          <cell r="C627" t="str">
            <v>3120215008519</v>
          </cell>
          <cell r="D627" t="str">
            <v>Hoàng Đức</v>
          </cell>
          <cell r="E627" t="str">
            <v>Liên</v>
          </cell>
          <cell r="F627">
            <v>4</v>
          </cell>
          <cell r="G627" t="str">
            <v>Máy nông nghiệp và thực phẩm</v>
          </cell>
          <cell r="H627" t="str">
            <v>Khoa Cơ Điện</v>
          </cell>
          <cell r="I627" t="str">
            <v>PGS.TS, Giảng viên cao cấp, Bảo lưu PCCV</v>
          </cell>
          <cell r="J627">
            <v>7.64</v>
          </cell>
          <cell r="K627">
            <v>0</v>
          </cell>
          <cell r="L627" t="str">
            <v>01-Apr-22</v>
          </cell>
          <cell r="M627" t="str">
            <v>01-Jan-12</v>
          </cell>
          <cell r="N627">
            <v>2</v>
          </cell>
          <cell r="O627" t="str">
            <v>0404</v>
          </cell>
          <cell r="P627" t="str">
            <v>0404</v>
          </cell>
          <cell r="Q627" t="str">
            <v>15.109</v>
          </cell>
          <cell r="R627" t="str">
            <v>V.07.01.01</v>
          </cell>
          <cell r="S627" t="str">
            <v>MG437</v>
          </cell>
          <cell r="T627">
            <v>1</v>
          </cell>
          <cell r="U627" t="str">
            <v>Tiến sĩ</v>
          </cell>
          <cell r="V627" t="str">
            <v>024056000136</v>
          </cell>
        </row>
        <row r="628">
          <cell r="B628" t="str">
            <v>TBI07</v>
          </cell>
          <cell r="C628" t="str">
            <v>3120215003459</v>
          </cell>
          <cell r="D628" t="str">
            <v>Lê Huy</v>
          </cell>
          <cell r="E628" t="str">
            <v>Thương</v>
          </cell>
          <cell r="F628">
            <v>4</v>
          </cell>
          <cell r="G628" t="str">
            <v>Máy nông nghiệp và thực phẩm</v>
          </cell>
          <cell r="H628" t="str">
            <v>Khoa Cơ Điện</v>
          </cell>
          <cell r="I628" t="str">
            <v>Giảng viên</v>
          </cell>
          <cell r="J628">
            <v>4.9800000000000004</v>
          </cell>
          <cell r="K628">
            <v>0.05</v>
          </cell>
          <cell r="L628" t="str">
            <v>01-Sep-15</v>
          </cell>
          <cell r="M628" t="str">
            <v>01-Sep-76</v>
          </cell>
          <cell r="N628">
            <v>4</v>
          </cell>
          <cell r="O628" t="str">
            <v>0404</v>
          </cell>
          <cell r="P628" t="str">
            <v>0404</v>
          </cell>
          <cell r="Q628" t="str">
            <v>15.111</v>
          </cell>
          <cell r="R628" t="str">
            <v>15.111</v>
          </cell>
          <cell r="S628" t="str">
            <v>TG271</v>
          </cell>
          <cell r="T628">
            <v>0</v>
          </cell>
          <cell r="U628" t="str">
            <v>Đại học</v>
          </cell>
          <cell r="V628" t="str">
            <v>013060785</v>
          </cell>
        </row>
        <row r="629">
          <cell r="B629" t="str">
            <v>TBI01</v>
          </cell>
          <cell r="C629" t="str">
            <v>3120215003442</v>
          </cell>
          <cell r="D629" t="str">
            <v>Trần Như</v>
          </cell>
          <cell r="E629" t="str">
            <v>Khuyên</v>
          </cell>
          <cell r="F629">
            <v>4</v>
          </cell>
          <cell r="G629" t="str">
            <v>Máy nông nghiệp và thực phẩm</v>
          </cell>
          <cell r="H629" t="str">
            <v>Khoa Cơ Điện</v>
          </cell>
          <cell r="I629" t="str">
            <v>PGS.TS. Giảng viên cao cấp</v>
          </cell>
          <cell r="J629">
            <v>7.64</v>
          </cell>
          <cell r="K629">
            <v>0</v>
          </cell>
          <cell r="L629" t="str">
            <v>01-Oct-19</v>
          </cell>
          <cell r="M629" t="str">
            <v>30-Dec-16</v>
          </cell>
          <cell r="N629">
            <v>2</v>
          </cell>
          <cell r="O629" t="str">
            <v>0404</v>
          </cell>
          <cell r="P629" t="str">
            <v>0404</v>
          </cell>
          <cell r="Q629" t="str">
            <v>15.109</v>
          </cell>
          <cell r="R629" t="str">
            <v>V.07.01.01</v>
          </cell>
          <cell r="S629" t="str">
            <v>TG593</v>
          </cell>
          <cell r="T629">
            <v>1</v>
          </cell>
          <cell r="U629" t="str">
            <v>Tiến sĩ</v>
          </cell>
          <cell r="V629" t="str">
            <v>037054002300</v>
          </cell>
        </row>
        <row r="630">
          <cell r="B630" t="str">
            <v>TBI02</v>
          </cell>
          <cell r="C630" t="str">
            <v>3120215003407</v>
          </cell>
          <cell r="D630" t="str">
            <v>Nguyễn Thanh</v>
          </cell>
          <cell r="E630" t="str">
            <v>Hải</v>
          </cell>
          <cell r="F630">
            <v>4</v>
          </cell>
          <cell r="G630" t="str">
            <v>Máy nông nghiệp và thực phẩm</v>
          </cell>
          <cell r="H630" t="str">
            <v>Ban Quản lý đào tạo</v>
          </cell>
          <cell r="I630" t="str">
            <v>Tiến sĩ, Giảng viên chính, Trưởng Ban, Trưởng BM</v>
          </cell>
          <cell r="J630">
            <v>5.42</v>
          </cell>
          <cell r="K630">
            <v>0</v>
          </cell>
          <cell r="L630" t="str">
            <v>01-Nov-24</v>
          </cell>
          <cell r="M630" t="str">
            <v>01-Dec-20</v>
          </cell>
          <cell r="N630">
            <v>2</v>
          </cell>
          <cell r="O630" t="str">
            <v>2300</v>
          </cell>
          <cell r="P630" t="str">
            <v>0404</v>
          </cell>
          <cell r="Q630" t="str">
            <v>15.110</v>
          </cell>
          <cell r="R630" t="str">
            <v>V.07.01.02</v>
          </cell>
          <cell r="S630" t="str">
            <v>TBI02</v>
          </cell>
          <cell r="T630">
            <v>0</v>
          </cell>
          <cell r="U630" t="str">
            <v>Tiến sĩ</v>
          </cell>
          <cell r="V630" t="str">
            <v>034074000539</v>
          </cell>
        </row>
        <row r="631">
          <cell r="B631" t="str">
            <v>TBI05</v>
          </cell>
          <cell r="C631" t="str">
            <v>3120215003413</v>
          </cell>
          <cell r="D631" t="str">
            <v>Hoàng Xuân</v>
          </cell>
          <cell r="E631" t="str">
            <v>Anh</v>
          </cell>
          <cell r="F631">
            <v>4</v>
          </cell>
          <cell r="G631" t="str">
            <v>Máy nông nghiệp và thực phẩm</v>
          </cell>
          <cell r="H631" t="str">
            <v>Khoa Cơ Điện</v>
          </cell>
          <cell r="I631" t="str">
            <v>Thạc sĩ, Giảng viên chính, Phó BM</v>
          </cell>
          <cell r="J631">
            <v>5.76</v>
          </cell>
          <cell r="K631">
            <v>0</v>
          </cell>
          <cell r="L631" t="str">
            <v>01-Sep-23</v>
          </cell>
          <cell r="M631" t="str">
            <v>01-Mar-11</v>
          </cell>
          <cell r="N631">
            <v>3</v>
          </cell>
          <cell r="O631" t="str">
            <v>0404</v>
          </cell>
          <cell r="P631" t="str">
            <v>0404</v>
          </cell>
          <cell r="Q631" t="str">
            <v>15.110</v>
          </cell>
          <cell r="R631" t="str">
            <v>V.07.01.02</v>
          </cell>
          <cell r="S631" t="str">
            <v>TBI05</v>
          </cell>
          <cell r="T631">
            <v>0</v>
          </cell>
          <cell r="U631" t="str">
            <v>Thạc sĩ</v>
          </cell>
          <cell r="V631" t="str">
            <v>035074000758</v>
          </cell>
        </row>
        <row r="632">
          <cell r="B632" t="str">
            <v>TBI03</v>
          </cell>
          <cell r="C632" t="str">
            <v>3120215003420</v>
          </cell>
          <cell r="D632" t="str">
            <v>Nguyễn Thị Thanh</v>
          </cell>
          <cell r="E632" t="str">
            <v>Loan</v>
          </cell>
          <cell r="F632">
            <v>4</v>
          </cell>
          <cell r="G632" t="str">
            <v>Máy nông nghiệp và thực phẩm</v>
          </cell>
          <cell r="H632" t="str">
            <v>Khoa Cơ Điện</v>
          </cell>
          <cell r="I632" t="str">
            <v>Tiến sĩ, Giảng viên</v>
          </cell>
          <cell r="J632">
            <v>3.33</v>
          </cell>
          <cell r="K632">
            <v>0</v>
          </cell>
          <cell r="L632" t="str">
            <v>01-May-12</v>
          </cell>
          <cell r="M632" t="str">
            <v>01-May-03</v>
          </cell>
          <cell r="N632">
            <v>2</v>
          </cell>
          <cell r="O632" t="str">
            <v>0404</v>
          </cell>
          <cell r="P632" t="str">
            <v>0404</v>
          </cell>
          <cell r="Q632" t="str">
            <v>15.111</v>
          </cell>
          <cell r="R632" t="str">
            <v>15.111</v>
          </cell>
          <cell r="S632" t="str">
            <v>TBI03</v>
          </cell>
          <cell r="T632">
            <v>0</v>
          </cell>
          <cell r="U632" t="str">
            <v>Tiến sĩ</v>
          </cell>
          <cell r="V632" t="str">
            <v>168143525</v>
          </cell>
        </row>
        <row r="633">
          <cell r="B633" t="str">
            <v>TBI04</v>
          </cell>
          <cell r="C633" t="str">
            <v>3120215003436</v>
          </cell>
          <cell r="D633" t="str">
            <v>Ngô Thị</v>
          </cell>
          <cell r="E633" t="str">
            <v>Hiền</v>
          </cell>
          <cell r="F633">
            <v>4</v>
          </cell>
          <cell r="G633" t="str">
            <v>Máy nông nghiệp và thực phẩm</v>
          </cell>
          <cell r="H633" t="str">
            <v>Khoa Cơ Điện</v>
          </cell>
          <cell r="I633" t="str">
            <v>Tiến sĩ, Giảng viên</v>
          </cell>
          <cell r="J633">
            <v>3.99</v>
          </cell>
          <cell r="K633">
            <v>0</v>
          </cell>
          <cell r="L633" t="str">
            <v>01-Sep-24</v>
          </cell>
          <cell r="M633" t="str">
            <v>01-Oct-06</v>
          </cell>
          <cell r="N633">
            <v>2</v>
          </cell>
          <cell r="O633" t="str">
            <v>0404</v>
          </cell>
          <cell r="P633" t="str">
            <v>0404</v>
          </cell>
          <cell r="Q633" t="str">
            <v>15.111</v>
          </cell>
          <cell r="R633" t="str">
            <v>V.07.01.03</v>
          </cell>
          <cell r="S633" t="str">
            <v>TBI04</v>
          </cell>
          <cell r="T633">
            <v>0</v>
          </cell>
          <cell r="U633" t="str">
            <v>Tiến sĩ</v>
          </cell>
          <cell r="V633" t="str">
            <v>001182032721</v>
          </cell>
        </row>
        <row r="634">
          <cell r="B634" t="str">
            <v>TBI08</v>
          </cell>
          <cell r="C634" t="str">
            <v>3120215010708</v>
          </cell>
          <cell r="D634" t="str">
            <v>Phạm Đức</v>
          </cell>
          <cell r="E634" t="str">
            <v>Nghĩa</v>
          </cell>
          <cell r="F634">
            <v>4</v>
          </cell>
          <cell r="G634" t="str">
            <v>Máy nông nghiệp và thực phẩm</v>
          </cell>
          <cell r="H634" t="str">
            <v>Khoa Cơ Điện</v>
          </cell>
          <cell r="I634" t="str">
            <v>Tiến sĩ, Giảng viên</v>
          </cell>
          <cell r="J634">
            <v>3.99</v>
          </cell>
          <cell r="K634">
            <v>0</v>
          </cell>
          <cell r="L634" t="str">
            <v>01-May-20</v>
          </cell>
          <cell r="M634" t="str">
            <v>01-May-08</v>
          </cell>
          <cell r="N634">
            <v>2</v>
          </cell>
          <cell r="O634" t="str">
            <v>0404</v>
          </cell>
          <cell r="P634" t="str">
            <v>0404</v>
          </cell>
          <cell r="Q634" t="str">
            <v>15.111</v>
          </cell>
          <cell r="R634" t="str">
            <v>V.07.01.03</v>
          </cell>
          <cell r="S634" t="str">
            <v>TBI08</v>
          </cell>
          <cell r="T634">
            <v>0</v>
          </cell>
          <cell r="U634" t="str">
            <v>Tiến sĩ</v>
          </cell>
          <cell r="V634" t="str">
            <v>011989168</v>
          </cell>
        </row>
        <row r="635">
          <cell r="B635" t="str">
            <v>TBI09</v>
          </cell>
          <cell r="C635" t="str">
            <v>3120215033387</v>
          </cell>
          <cell r="D635" t="str">
            <v>Trần Như</v>
          </cell>
          <cell r="E635" t="str">
            <v>Khánh</v>
          </cell>
          <cell r="F635">
            <v>4</v>
          </cell>
          <cell r="G635" t="str">
            <v>Máy nông nghiệp và thực phẩm</v>
          </cell>
          <cell r="H635" t="str">
            <v>Khoa Cơ Điện</v>
          </cell>
          <cell r="I635" t="str">
            <v>Tiến sĩ, Giảng viên</v>
          </cell>
          <cell r="J635">
            <v>3.66</v>
          </cell>
          <cell r="K635">
            <v>0</v>
          </cell>
          <cell r="L635" t="str">
            <v>01-Mar-23</v>
          </cell>
          <cell r="M635" t="str">
            <v>01-Mar-11</v>
          </cell>
          <cell r="N635">
            <v>2</v>
          </cell>
          <cell r="O635" t="str">
            <v>0404</v>
          </cell>
          <cell r="P635" t="str">
            <v>0404</v>
          </cell>
          <cell r="Q635" t="str">
            <v>15.111</v>
          </cell>
          <cell r="R635" t="str">
            <v>V.07.01.03</v>
          </cell>
          <cell r="S635" t="str">
            <v>TBI09</v>
          </cell>
          <cell r="T635">
            <v>0</v>
          </cell>
          <cell r="U635" t="str">
            <v>Tiến sĩ</v>
          </cell>
          <cell r="V635" t="str">
            <v>001083023532</v>
          </cell>
        </row>
        <row r="636">
          <cell r="B636" t="str">
            <v>MNN11</v>
          </cell>
          <cell r="C636" t="str">
            <v>3120215003130</v>
          </cell>
          <cell r="D636" t="str">
            <v>Lê Vũ</v>
          </cell>
          <cell r="E636" t="str">
            <v>Quân</v>
          </cell>
          <cell r="F636">
            <v>4</v>
          </cell>
          <cell r="G636" t="str">
            <v>Máy nông nghiệp và thực phẩm</v>
          </cell>
          <cell r="H636" t="str">
            <v>Ban Cơ sở vật chất và Đầu tư</v>
          </cell>
          <cell r="I636" t="str">
            <v>Tiến sĩ, Giảng viên chính, Trưởng Ban</v>
          </cell>
          <cell r="J636">
            <v>5.42</v>
          </cell>
          <cell r="K636">
            <v>0</v>
          </cell>
          <cell r="L636" t="str">
            <v>01-May-24</v>
          </cell>
          <cell r="M636" t="str">
            <v>15-Jun-23</v>
          </cell>
          <cell r="N636">
            <v>2</v>
          </cell>
          <cell r="O636" t="str">
            <v>2601</v>
          </cell>
          <cell r="P636" t="str">
            <v>0404</v>
          </cell>
          <cell r="Q636" t="str">
            <v>15.110</v>
          </cell>
          <cell r="R636" t="str">
            <v>V.07.01.02</v>
          </cell>
          <cell r="S636" t="str">
            <v>MNN11</v>
          </cell>
          <cell r="T636">
            <v>0</v>
          </cell>
          <cell r="U636" t="str">
            <v>Tiến sĩ</v>
          </cell>
          <cell r="V636" t="str">
            <v>001073025075</v>
          </cell>
        </row>
        <row r="637">
          <cell r="B637" t="str">
            <v/>
          </cell>
          <cell r="C637" t="str">
            <v/>
          </cell>
          <cell r="D637" t="str">
            <v>Phạm Văn</v>
          </cell>
          <cell r="E637" t="str">
            <v>Học</v>
          </cell>
          <cell r="F637">
            <v>4</v>
          </cell>
          <cell r="G637" t="str">
            <v>Động lực</v>
          </cell>
          <cell r="H637" t="str">
            <v>Khoa Cơ Điện</v>
          </cell>
          <cell r="I637" t="str">
            <v/>
          </cell>
          <cell r="J637">
            <v>3.63</v>
          </cell>
          <cell r="K637">
            <v>0.16</v>
          </cell>
          <cell r="L637" t="str">
            <v>01-Sep-06</v>
          </cell>
          <cell r="M637" t="str">
            <v>01-Dec-65</v>
          </cell>
          <cell r="N637">
            <v>7</v>
          </cell>
          <cell r="O637" t="str">
            <v>0405</v>
          </cell>
          <cell r="P637" t="str">
            <v>0405</v>
          </cell>
          <cell r="Q637" t="str">
            <v>01.007</v>
          </cell>
          <cell r="R637" t="str">
            <v>01.007</v>
          </cell>
          <cell r="S637" t="str">
            <v/>
          </cell>
          <cell r="T637">
            <v>0</v>
          </cell>
          <cell r="U637" t="str">
            <v>CN-SơCấp</v>
          </cell>
          <cell r="V637" t="str">
            <v>010779696</v>
          </cell>
        </row>
        <row r="638">
          <cell r="B638" t="str">
            <v/>
          </cell>
          <cell r="C638" t="str">
            <v/>
          </cell>
          <cell r="D638" t="str">
            <v>Cáp Sĩ</v>
          </cell>
          <cell r="E638" t="str">
            <v>Việt</v>
          </cell>
          <cell r="F638">
            <v>4</v>
          </cell>
          <cell r="G638" t="str">
            <v>Động lực</v>
          </cell>
          <cell r="H638" t="str">
            <v>Khoa Cơ Điện</v>
          </cell>
          <cell r="I638" t="str">
            <v/>
          </cell>
          <cell r="J638">
            <v>3.63</v>
          </cell>
          <cell r="K638">
            <v>0.14000000000000001</v>
          </cell>
          <cell r="L638" t="str">
            <v>01-Dec-08</v>
          </cell>
          <cell r="M638" t="str">
            <v>01-Sep-74</v>
          </cell>
          <cell r="N638">
            <v>7</v>
          </cell>
          <cell r="O638" t="str">
            <v>0405</v>
          </cell>
          <cell r="P638" t="str">
            <v>0405</v>
          </cell>
          <cell r="Q638" t="str">
            <v>01.007</v>
          </cell>
          <cell r="R638" t="str">
            <v>01.007</v>
          </cell>
          <cell r="S638" t="str">
            <v/>
          </cell>
          <cell r="T638">
            <v>0</v>
          </cell>
          <cell r="U638" t="str">
            <v>CN-SơCấp</v>
          </cell>
          <cell r="V638" t="str">
            <v>010812444</v>
          </cell>
        </row>
        <row r="639">
          <cell r="B639" t="str">
            <v>DLU17</v>
          </cell>
          <cell r="C639" t="str">
            <v>3120215010005</v>
          </cell>
          <cell r="D639" t="str">
            <v>Nông Văn</v>
          </cell>
          <cell r="E639" t="str">
            <v>Nam</v>
          </cell>
          <cell r="F639">
            <v>4</v>
          </cell>
          <cell r="G639" t="str">
            <v>Động lực</v>
          </cell>
          <cell r="H639" t="str">
            <v>Khoa Cơ Điện</v>
          </cell>
          <cell r="I639" t="str">
            <v>Thạc sĩ, Kỹ thuật viên, Hướng dẫn thực hành, thực tập</v>
          </cell>
          <cell r="J639">
            <v>3.46</v>
          </cell>
          <cell r="K639">
            <v>0</v>
          </cell>
          <cell r="L639" t="str">
            <v>01-Nov-23</v>
          </cell>
          <cell r="M639" t="str">
            <v>01-May-07</v>
          </cell>
          <cell r="N639">
            <v>3</v>
          </cell>
          <cell r="O639" t="str">
            <v>0405</v>
          </cell>
          <cell r="P639" t="str">
            <v>0405</v>
          </cell>
          <cell r="Q639" t="str">
            <v>13.096</v>
          </cell>
          <cell r="R639" t="str">
            <v>V.05.02.08</v>
          </cell>
          <cell r="S639" t="str">
            <v>TG551</v>
          </cell>
          <cell r="T639">
            <v>0</v>
          </cell>
          <cell r="U639" t="str">
            <v>Thạc sĩ</v>
          </cell>
          <cell r="V639" t="str">
            <v>004081000013</v>
          </cell>
        </row>
        <row r="640">
          <cell r="B640" t="str">
            <v>DLU05</v>
          </cell>
          <cell r="C640" t="str">
            <v>3120215003550</v>
          </cell>
          <cell r="D640" t="str">
            <v>Nguyễn Ngọc</v>
          </cell>
          <cell r="E640" t="str">
            <v>Quế</v>
          </cell>
          <cell r="F640">
            <v>4</v>
          </cell>
          <cell r="G640" t="str">
            <v>Động lực</v>
          </cell>
          <cell r="H640" t="str">
            <v>Khoa Cơ Điện</v>
          </cell>
          <cell r="I640" t="str">
            <v>PGS.TS. Giảng viên cao cấp</v>
          </cell>
          <cell r="J640">
            <v>6.92</v>
          </cell>
          <cell r="K640">
            <v>0</v>
          </cell>
          <cell r="L640" t="str">
            <v>01-Oct-19</v>
          </cell>
          <cell r="M640" t="str">
            <v>30-Dec-16</v>
          </cell>
          <cell r="N640">
            <v>2</v>
          </cell>
          <cell r="O640" t="str">
            <v>0405</v>
          </cell>
          <cell r="P640" t="str">
            <v>0405</v>
          </cell>
          <cell r="Q640" t="str">
            <v>15.109</v>
          </cell>
          <cell r="R640" t="str">
            <v>V.07.01.01</v>
          </cell>
          <cell r="S640" t="str">
            <v>TG561</v>
          </cell>
          <cell r="T640">
            <v>1</v>
          </cell>
          <cell r="U640" t="str">
            <v>Tiến sĩ</v>
          </cell>
          <cell r="V640" t="str">
            <v>024053003797</v>
          </cell>
        </row>
        <row r="641">
          <cell r="B641" t="str">
            <v>DLU13</v>
          </cell>
          <cell r="C641" t="str">
            <v>3120215003471</v>
          </cell>
          <cell r="D641" t="str">
            <v>Hoàng Thị Thanh</v>
          </cell>
          <cell r="E641" t="str">
            <v>Xuân</v>
          </cell>
          <cell r="F641">
            <v>4</v>
          </cell>
          <cell r="G641" t="str">
            <v>Động lực</v>
          </cell>
          <cell r="H641" t="str">
            <v>Khoa Cơ Điện</v>
          </cell>
          <cell r="I641" t="str">
            <v>Kỹ sư</v>
          </cell>
          <cell r="J641">
            <v>4.6500000000000004</v>
          </cell>
          <cell r="K641">
            <v>0</v>
          </cell>
          <cell r="L641" t="str">
            <v>01-Jan-13</v>
          </cell>
          <cell r="M641" t="str">
            <v>01-Jan-08</v>
          </cell>
          <cell r="N641">
            <v>4</v>
          </cell>
          <cell r="O641" t="str">
            <v>0405</v>
          </cell>
          <cell r="P641" t="str">
            <v>0405</v>
          </cell>
          <cell r="Q641" t="str">
            <v>13.095</v>
          </cell>
          <cell r="R641" t="str">
            <v>13.095</v>
          </cell>
          <cell r="S641" t="str">
            <v>DLU13</v>
          </cell>
          <cell r="T641">
            <v>0</v>
          </cell>
          <cell r="U641" t="str">
            <v>Đại học</v>
          </cell>
          <cell r="V641" t="str">
            <v>011157255</v>
          </cell>
        </row>
        <row r="642">
          <cell r="B642" t="str">
            <v/>
          </cell>
          <cell r="C642" t="str">
            <v/>
          </cell>
          <cell r="D642" t="str">
            <v>Lê</v>
          </cell>
          <cell r="E642" t="str">
            <v>Thính</v>
          </cell>
          <cell r="F642">
            <v>4</v>
          </cell>
          <cell r="G642" t="str">
            <v>Động lực</v>
          </cell>
          <cell r="H642" t="str">
            <v>Khoa Cơ Điện</v>
          </cell>
          <cell r="I642" t="str">
            <v/>
          </cell>
          <cell r="J642">
            <v>6.44</v>
          </cell>
          <cell r="K642">
            <v>0</v>
          </cell>
          <cell r="L642" t="str">
            <v>01-Dec-01</v>
          </cell>
          <cell r="M642" t="str">
            <v>01-Oct-67</v>
          </cell>
          <cell r="N642">
            <v>3</v>
          </cell>
          <cell r="O642" t="str">
            <v>0405</v>
          </cell>
          <cell r="P642" t="str">
            <v>0405</v>
          </cell>
          <cell r="Q642" t="str">
            <v>15.110</v>
          </cell>
          <cell r="R642" t="str">
            <v>15.110</v>
          </cell>
          <cell r="S642" t="str">
            <v/>
          </cell>
          <cell r="T642">
            <v>0</v>
          </cell>
          <cell r="U642" t="str">
            <v>Thạc sĩ</v>
          </cell>
          <cell r="V642" t="str">
            <v>010812443</v>
          </cell>
        </row>
        <row r="643">
          <cell r="B643" t="str">
            <v/>
          </cell>
          <cell r="C643" t="str">
            <v/>
          </cell>
          <cell r="D643" t="str">
            <v>Hồ Đăng</v>
          </cell>
          <cell r="E643" t="str">
            <v>Tiến</v>
          </cell>
          <cell r="F643">
            <v>4</v>
          </cell>
          <cell r="G643" t="str">
            <v>Động lực</v>
          </cell>
          <cell r="H643" t="str">
            <v>Khoa Cơ Điện</v>
          </cell>
          <cell r="I643" t="str">
            <v/>
          </cell>
          <cell r="J643">
            <v>5.76</v>
          </cell>
          <cell r="K643">
            <v>0</v>
          </cell>
          <cell r="L643" t="str">
            <v>01-Jan-02</v>
          </cell>
          <cell r="M643" t="str">
            <v>01-Jun-69</v>
          </cell>
          <cell r="N643">
            <v>4</v>
          </cell>
          <cell r="O643" t="str">
            <v>0405</v>
          </cell>
          <cell r="P643" t="str">
            <v>0405</v>
          </cell>
          <cell r="Q643" t="str">
            <v>15.110</v>
          </cell>
          <cell r="R643" t="str">
            <v>15.110</v>
          </cell>
          <cell r="S643" t="str">
            <v/>
          </cell>
          <cell r="T643">
            <v>0</v>
          </cell>
          <cell r="U643" t="str">
            <v>Đại học</v>
          </cell>
          <cell r="V643" t="str">
            <v>010812197</v>
          </cell>
        </row>
        <row r="644">
          <cell r="B644" t="str">
            <v>DLU10</v>
          </cell>
          <cell r="C644" t="str">
            <v>3120215008808</v>
          </cell>
          <cell r="D644" t="str">
            <v>Dương Mạnh</v>
          </cell>
          <cell r="E644" t="str">
            <v>Đức</v>
          </cell>
          <cell r="F644">
            <v>4</v>
          </cell>
          <cell r="G644" t="str">
            <v>Động lực</v>
          </cell>
          <cell r="H644" t="str">
            <v>Khoa Cơ Điện</v>
          </cell>
          <cell r="I644" t="str">
            <v>Thạc sĩ, Giảng viên chính</v>
          </cell>
          <cell r="J644">
            <v>6.78</v>
          </cell>
          <cell r="K644">
            <v>0</v>
          </cell>
          <cell r="L644" t="str">
            <v>01-Dec-11</v>
          </cell>
          <cell r="M644" t="str">
            <v>01-Mar-82</v>
          </cell>
          <cell r="N644">
            <v>3</v>
          </cell>
          <cell r="O644" t="str">
            <v>0405</v>
          </cell>
          <cell r="P644" t="str">
            <v>0405</v>
          </cell>
          <cell r="Q644" t="str">
            <v>15.110</v>
          </cell>
          <cell r="R644" t="str">
            <v>15.110</v>
          </cell>
          <cell r="S644" t="str">
            <v>DLU10</v>
          </cell>
          <cell r="T644">
            <v>0</v>
          </cell>
          <cell r="U644" t="str">
            <v>Thạc sĩ</v>
          </cell>
          <cell r="V644" t="str">
            <v>011748351</v>
          </cell>
        </row>
        <row r="645">
          <cell r="B645" t="str">
            <v>DLU04</v>
          </cell>
          <cell r="C645" t="str">
            <v>3120215003488</v>
          </cell>
          <cell r="D645" t="str">
            <v>Bùi Hải</v>
          </cell>
          <cell r="E645" t="str">
            <v>Triều</v>
          </cell>
          <cell r="F645">
            <v>4</v>
          </cell>
          <cell r="G645" t="str">
            <v>Động lực</v>
          </cell>
          <cell r="H645" t="str">
            <v>Khoa Cơ Điện</v>
          </cell>
          <cell r="I645" t="str">
            <v>PGS.TS. Giảng viên cao cấp</v>
          </cell>
          <cell r="J645">
            <v>7.64</v>
          </cell>
          <cell r="K645">
            <v>0</v>
          </cell>
          <cell r="L645" t="str">
            <v>30-Dec-16</v>
          </cell>
          <cell r="M645" t="str">
            <v>30-Dec-16</v>
          </cell>
          <cell r="N645">
            <v>2</v>
          </cell>
          <cell r="O645" t="str">
            <v>0405</v>
          </cell>
          <cell r="P645" t="str">
            <v>0405</v>
          </cell>
          <cell r="Q645" t="str">
            <v>15.109</v>
          </cell>
          <cell r="R645" t="str">
            <v>V.07.01.01</v>
          </cell>
          <cell r="S645" t="str">
            <v>MG345</v>
          </cell>
          <cell r="T645">
            <v>1</v>
          </cell>
          <cell r="U645" t="str">
            <v>Tiến sĩ</v>
          </cell>
          <cell r="V645" t="str">
            <v>034053003901</v>
          </cell>
        </row>
        <row r="646">
          <cell r="B646" t="str">
            <v>DLU03</v>
          </cell>
          <cell r="C646" t="str">
            <v>3120215003538</v>
          </cell>
          <cell r="D646" t="str">
            <v>Trương Thị</v>
          </cell>
          <cell r="E646" t="str">
            <v>Toàn</v>
          </cell>
          <cell r="F646">
            <v>4</v>
          </cell>
          <cell r="G646" t="str">
            <v>Động lực</v>
          </cell>
          <cell r="H646" t="str">
            <v>Khoa Cơ Điện</v>
          </cell>
          <cell r="I646" t="str">
            <v/>
          </cell>
          <cell r="J646">
            <v>5.42</v>
          </cell>
          <cell r="K646">
            <v>0</v>
          </cell>
          <cell r="L646" t="str">
            <v>01-Jul-11</v>
          </cell>
          <cell r="M646" t="str">
            <v>01-Jan-84</v>
          </cell>
          <cell r="N646">
            <v>3</v>
          </cell>
          <cell r="O646" t="str">
            <v>0405</v>
          </cell>
          <cell r="P646" t="str">
            <v>0405</v>
          </cell>
          <cell r="Q646" t="str">
            <v>15.110</v>
          </cell>
          <cell r="R646" t="str">
            <v>15.110</v>
          </cell>
          <cell r="S646" t="str">
            <v>TG246</v>
          </cell>
          <cell r="T646">
            <v>0</v>
          </cell>
          <cell r="U646" t="str">
            <v>Thạc sĩ</v>
          </cell>
          <cell r="V646" t="str">
            <v>035157000277</v>
          </cell>
        </row>
        <row r="647">
          <cell r="B647" t="str">
            <v>DLU06</v>
          </cell>
          <cell r="C647" t="str">
            <v>3120215003494</v>
          </cell>
          <cell r="D647" t="str">
            <v>Nông Văn</v>
          </cell>
          <cell r="E647" t="str">
            <v>Vìn</v>
          </cell>
          <cell r="F647">
            <v>4</v>
          </cell>
          <cell r="G647" t="str">
            <v>Động lực</v>
          </cell>
          <cell r="H647" t="str">
            <v>Khoa Cơ Điện</v>
          </cell>
          <cell r="I647" t="str">
            <v>Giảng viên chính</v>
          </cell>
          <cell r="J647">
            <v>6.78</v>
          </cell>
          <cell r="K647">
            <v>0</v>
          </cell>
          <cell r="L647" t="str">
            <v>01-Dec-09</v>
          </cell>
          <cell r="M647" t="str">
            <v>01-Mar-78</v>
          </cell>
          <cell r="N647">
            <v>2</v>
          </cell>
          <cell r="O647" t="str">
            <v>0405</v>
          </cell>
          <cell r="P647" t="str">
            <v>0405</v>
          </cell>
          <cell r="Q647" t="str">
            <v>15.110</v>
          </cell>
          <cell r="R647" t="str">
            <v>15.110</v>
          </cell>
          <cell r="S647" t="str">
            <v>TG251</v>
          </cell>
          <cell r="T647">
            <v>1</v>
          </cell>
          <cell r="U647" t="str">
            <v>Tiến sĩ</v>
          </cell>
          <cell r="V647" t="str">
            <v>004047000015</v>
          </cell>
        </row>
        <row r="648">
          <cell r="B648" t="str">
            <v>DLU07</v>
          </cell>
          <cell r="C648" t="str">
            <v>3120215003509</v>
          </cell>
          <cell r="D648" t="str">
            <v>Đặng Tiến</v>
          </cell>
          <cell r="E648" t="str">
            <v>Hòa</v>
          </cell>
          <cell r="F648">
            <v>4</v>
          </cell>
          <cell r="G648" t="str">
            <v>Động lực</v>
          </cell>
          <cell r="H648" t="str">
            <v>Khoa Cơ Điện</v>
          </cell>
          <cell r="I648" t="str">
            <v>PGS.TS. Giảng viên cao cấp</v>
          </cell>
          <cell r="J648">
            <v>7.64</v>
          </cell>
          <cell r="K648">
            <v>0</v>
          </cell>
          <cell r="L648" t="str">
            <v>01-Dec-20</v>
          </cell>
          <cell r="M648" t="str">
            <v>30-Dec-16</v>
          </cell>
          <cell r="N648">
            <v>2</v>
          </cell>
          <cell r="O648" t="str">
            <v>0405</v>
          </cell>
          <cell r="P648" t="str">
            <v>0405</v>
          </cell>
          <cell r="Q648" t="str">
            <v>15.109</v>
          </cell>
          <cell r="R648" t="str">
            <v>V.07.01.01</v>
          </cell>
          <cell r="S648" t="str">
            <v>TG288</v>
          </cell>
          <cell r="T648">
            <v>1</v>
          </cell>
          <cell r="U648" t="str">
            <v>Tiến sĩ</v>
          </cell>
          <cell r="V648" t="str">
            <v>025055000074</v>
          </cell>
        </row>
        <row r="649">
          <cell r="B649" t="str">
            <v>DLU09</v>
          </cell>
          <cell r="C649" t="str">
            <v>3120215026375</v>
          </cell>
          <cell r="D649" t="str">
            <v>Chu Tất</v>
          </cell>
          <cell r="E649" t="str">
            <v>Thắng</v>
          </cell>
          <cell r="F649">
            <v>4</v>
          </cell>
          <cell r="G649" t="str">
            <v>Động lực</v>
          </cell>
          <cell r="H649" t="str">
            <v>Khoa Cơ Điện</v>
          </cell>
          <cell r="I649" t="str">
            <v/>
          </cell>
          <cell r="J649">
            <v>4.9800000000000004</v>
          </cell>
          <cell r="K649">
            <v>0.05</v>
          </cell>
          <cell r="L649" t="str">
            <v>01-Dec-09</v>
          </cell>
          <cell r="M649" t="str">
            <v>01-Jun-77</v>
          </cell>
          <cell r="N649">
            <v>4</v>
          </cell>
          <cell r="O649" t="str">
            <v>0405</v>
          </cell>
          <cell r="P649" t="str">
            <v>0405</v>
          </cell>
          <cell r="Q649" t="str">
            <v>15.111</v>
          </cell>
          <cell r="R649" t="str">
            <v>15.111</v>
          </cell>
          <cell r="S649" t="str">
            <v>DLU09</v>
          </cell>
          <cell r="T649">
            <v>0</v>
          </cell>
          <cell r="U649" t="str">
            <v>Đại học</v>
          </cell>
          <cell r="V649" t="str">
            <v>010812221</v>
          </cell>
        </row>
        <row r="650">
          <cell r="B650" t="str">
            <v>DLU01</v>
          </cell>
          <cell r="C650" t="str">
            <v>3120215003515</v>
          </cell>
          <cell r="D650" t="str">
            <v>Nguyễn Thị</v>
          </cell>
          <cell r="E650" t="str">
            <v>Chắc</v>
          </cell>
          <cell r="F650">
            <v>4</v>
          </cell>
          <cell r="G650" t="str">
            <v>Động lực</v>
          </cell>
          <cell r="H650" t="str">
            <v>Khoa Cơ Điện</v>
          </cell>
          <cell r="I650" t="str">
            <v/>
          </cell>
          <cell r="J650">
            <v>5.08</v>
          </cell>
          <cell r="K650">
            <v>0</v>
          </cell>
          <cell r="L650" t="str">
            <v>01-Sep-08</v>
          </cell>
          <cell r="M650" t="str">
            <v>01-Mar-79</v>
          </cell>
          <cell r="N650">
            <v>3</v>
          </cell>
          <cell r="O650" t="str">
            <v>0405</v>
          </cell>
          <cell r="P650" t="str">
            <v>0405</v>
          </cell>
          <cell r="Q650" t="str">
            <v>15.110</v>
          </cell>
          <cell r="R650" t="str">
            <v>15.110</v>
          </cell>
          <cell r="S650" t="str">
            <v>DLU01</v>
          </cell>
          <cell r="T650">
            <v>0</v>
          </cell>
          <cell r="U650" t="str">
            <v>Thạc sĩ</v>
          </cell>
          <cell r="V650" t="str">
            <v>010812390</v>
          </cell>
        </row>
        <row r="651">
          <cell r="B651" t="str">
            <v>DLU02</v>
          </cell>
          <cell r="C651" t="str">
            <v>3120215003521</v>
          </cell>
          <cell r="D651" t="str">
            <v>Hàn Trung</v>
          </cell>
          <cell r="E651" t="str">
            <v>Dũng</v>
          </cell>
          <cell r="F651">
            <v>4</v>
          </cell>
          <cell r="G651" t="str">
            <v>Động lực</v>
          </cell>
          <cell r="H651" t="str">
            <v>Khoa Cơ Điện</v>
          </cell>
          <cell r="I651" t="str">
            <v>Tiến sĩ, Giảng viên chính</v>
          </cell>
          <cell r="J651">
            <v>6.78</v>
          </cell>
          <cell r="K651">
            <v>0</v>
          </cell>
          <cell r="L651" t="str">
            <v>01-Sep-21</v>
          </cell>
          <cell r="M651" t="str">
            <v>01-Jul-03</v>
          </cell>
          <cell r="N651">
            <v>2</v>
          </cell>
          <cell r="O651" t="str">
            <v>0405</v>
          </cell>
          <cell r="P651" t="str">
            <v>0405</v>
          </cell>
          <cell r="Q651" t="str">
            <v>15.110</v>
          </cell>
          <cell r="R651" t="str">
            <v>V.07.01.02</v>
          </cell>
          <cell r="S651" t="str">
            <v>MG434</v>
          </cell>
          <cell r="T651">
            <v>0</v>
          </cell>
          <cell r="U651" t="str">
            <v>Tiến sĩ</v>
          </cell>
          <cell r="V651" t="str">
            <v>001058029321</v>
          </cell>
        </row>
        <row r="652">
          <cell r="B652" t="str">
            <v>DLU12</v>
          </cell>
          <cell r="C652" t="str">
            <v>3120215003567</v>
          </cell>
          <cell r="D652" t="str">
            <v>Lê Anh</v>
          </cell>
          <cell r="E652" t="str">
            <v>Sơn</v>
          </cell>
          <cell r="F652">
            <v>4</v>
          </cell>
          <cell r="G652" t="str">
            <v>Động lực</v>
          </cell>
          <cell r="H652" t="str">
            <v>Khoa Cơ Điện</v>
          </cell>
          <cell r="I652" t="str">
            <v>Tiến sĩ, Giảng viên, Phó BM</v>
          </cell>
          <cell r="J652">
            <v>3.33</v>
          </cell>
          <cell r="K652">
            <v>0</v>
          </cell>
          <cell r="L652" t="str">
            <v>01-Apr-17</v>
          </cell>
          <cell r="M652" t="str">
            <v>01-Apr-09</v>
          </cell>
          <cell r="N652">
            <v>2</v>
          </cell>
          <cell r="O652" t="str">
            <v>0405</v>
          </cell>
          <cell r="P652" t="str">
            <v>0405</v>
          </cell>
          <cell r="Q652" t="str">
            <v>15.111</v>
          </cell>
          <cell r="R652" t="str">
            <v>V.07.01.03</v>
          </cell>
          <cell r="S652" t="str">
            <v>DLU12</v>
          </cell>
          <cell r="T652">
            <v>0</v>
          </cell>
          <cell r="U652" t="str">
            <v>Tiến sĩ</v>
          </cell>
          <cell r="V652" t="str">
            <v>183415479</v>
          </cell>
        </row>
        <row r="653">
          <cell r="B653" t="str">
            <v>DLU11</v>
          </cell>
          <cell r="C653" t="str">
            <v>3120215003573</v>
          </cell>
          <cell r="D653" t="str">
            <v>Đặng Ngọc</v>
          </cell>
          <cell r="E653" t="str">
            <v>Danh</v>
          </cell>
          <cell r="F653">
            <v>4</v>
          </cell>
          <cell r="G653" t="str">
            <v>Động lực</v>
          </cell>
          <cell r="H653" t="str">
            <v>Khoa Cơ Điện</v>
          </cell>
          <cell r="I653" t="str">
            <v>Tiến sĩ, Giảng viên, Phó BM</v>
          </cell>
          <cell r="J653">
            <v>3.99</v>
          </cell>
          <cell r="K653">
            <v>0</v>
          </cell>
          <cell r="L653" t="str">
            <v>01-Apr-23</v>
          </cell>
          <cell r="M653" t="str">
            <v>01-Apr-09</v>
          </cell>
          <cell r="N653">
            <v>2</v>
          </cell>
          <cell r="O653" t="str">
            <v>0405</v>
          </cell>
          <cell r="P653" t="str">
            <v>0405</v>
          </cell>
          <cell r="Q653" t="str">
            <v>15.111</v>
          </cell>
          <cell r="R653" t="str">
            <v>V.07.01.03</v>
          </cell>
          <cell r="S653" t="str">
            <v>DLU11</v>
          </cell>
          <cell r="T653">
            <v>0</v>
          </cell>
          <cell r="U653" t="str">
            <v>Tiến sĩ</v>
          </cell>
          <cell r="V653" t="str">
            <v>040082000297</v>
          </cell>
        </row>
        <row r="654">
          <cell r="B654" t="str">
            <v>DLU15</v>
          </cell>
          <cell r="C654" t="str">
            <v>3120215036543</v>
          </cell>
          <cell r="D654" t="str">
            <v>Nguyễn Trọng</v>
          </cell>
          <cell r="E654" t="str">
            <v>Minh</v>
          </cell>
          <cell r="F654">
            <v>4</v>
          </cell>
          <cell r="G654" t="str">
            <v>Động lực</v>
          </cell>
          <cell r="H654" t="str">
            <v>Khoa Cơ Điện</v>
          </cell>
          <cell r="I654" t="str">
            <v>Tiến sĩ, Giảng viên</v>
          </cell>
          <cell r="J654">
            <v>3.33</v>
          </cell>
          <cell r="K654">
            <v>0</v>
          </cell>
          <cell r="L654" t="str">
            <v>01-Aug-22</v>
          </cell>
          <cell r="M654" t="str">
            <v>01-Aug-13</v>
          </cell>
          <cell r="N654">
            <v>2</v>
          </cell>
          <cell r="O654" t="str">
            <v>0405</v>
          </cell>
          <cell r="P654" t="str">
            <v>0405</v>
          </cell>
          <cell r="Q654" t="str">
            <v>15.111</v>
          </cell>
          <cell r="R654" t="str">
            <v>V.07.01.03</v>
          </cell>
          <cell r="S654" t="str">
            <v>DLU15</v>
          </cell>
          <cell r="T654">
            <v>0</v>
          </cell>
          <cell r="U654" t="str">
            <v>Tiến sĩ</v>
          </cell>
          <cell r="V654" t="str">
            <v>001087055630</v>
          </cell>
        </row>
        <row r="655">
          <cell r="B655" t="str">
            <v>DLU16</v>
          </cell>
          <cell r="C655" t="str">
            <v>3120215041928</v>
          </cell>
          <cell r="D655" t="str">
            <v>Đỗ Trung</v>
          </cell>
          <cell r="E655" t="str">
            <v>Thực</v>
          </cell>
          <cell r="F655">
            <v>4</v>
          </cell>
          <cell r="G655" t="str">
            <v>Động lực</v>
          </cell>
          <cell r="H655" t="str">
            <v>Khoa Cơ Điện</v>
          </cell>
          <cell r="I655" t="str">
            <v>Thạc sĩ, Giảng viên, Xưởng phó Xưởng Cơ Điện</v>
          </cell>
          <cell r="J655">
            <v>3.66</v>
          </cell>
          <cell r="K655">
            <v>0</v>
          </cell>
          <cell r="L655" t="str">
            <v>01-Mar-25</v>
          </cell>
          <cell r="M655" t="str">
            <v>01-Mar-14</v>
          </cell>
          <cell r="N655">
            <v>3</v>
          </cell>
          <cell r="O655" t="str">
            <v>0405</v>
          </cell>
          <cell r="P655" t="str">
            <v>0405</v>
          </cell>
          <cell r="Q655" t="str">
            <v>15.111</v>
          </cell>
          <cell r="R655" t="str">
            <v>V.07.01.03</v>
          </cell>
          <cell r="S655" t="str">
            <v>TG565</v>
          </cell>
          <cell r="T655">
            <v>0</v>
          </cell>
          <cell r="U655" t="str">
            <v>Thạc sĩ</v>
          </cell>
          <cell r="V655" t="str">
            <v>001088032584</v>
          </cell>
        </row>
        <row r="656">
          <cell r="B656" t="str">
            <v>TG892</v>
          </cell>
          <cell r="C656" t="str">
            <v>3120215003386</v>
          </cell>
          <cell r="D656" t="str">
            <v>Đỗ Đình</v>
          </cell>
          <cell r="E656" t="str">
            <v>Thi</v>
          </cell>
          <cell r="F656">
            <v>4</v>
          </cell>
          <cell r="G656" t="str">
            <v>Động lực</v>
          </cell>
          <cell r="H656" t="str">
            <v>Khoa Cơ Điện</v>
          </cell>
          <cell r="I656" t="str">
            <v>Thạc sĩ, Kỹ sư</v>
          </cell>
          <cell r="J656">
            <v>3.99</v>
          </cell>
          <cell r="K656">
            <v>0</v>
          </cell>
          <cell r="L656" t="str">
            <v>01-Aug-23</v>
          </cell>
          <cell r="M656" t="str">
            <v>01-Aug-08</v>
          </cell>
          <cell r="N656">
            <v>3</v>
          </cell>
          <cell r="O656" t="str">
            <v>0405</v>
          </cell>
          <cell r="P656" t="str">
            <v>0405</v>
          </cell>
          <cell r="Q656" t="str">
            <v>13.095</v>
          </cell>
          <cell r="R656" t="str">
            <v>V.05.02.07</v>
          </cell>
          <cell r="S656" t="str">
            <v>TG892</v>
          </cell>
          <cell r="T656">
            <v>0</v>
          </cell>
          <cell r="U656" t="str">
            <v>Thạc sĩ</v>
          </cell>
          <cell r="V656" t="str">
            <v>036078011007</v>
          </cell>
        </row>
        <row r="657">
          <cell r="B657" t="str">
            <v>DLU08</v>
          </cell>
          <cell r="C657" t="str">
            <v>3120215003544</v>
          </cell>
          <cell r="D657" t="str">
            <v>Bùi Việt</v>
          </cell>
          <cell r="E657" t="str">
            <v>Đức</v>
          </cell>
          <cell r="F657">
            <v>4</v>
          </cell>
          <cell r="G657" t="str">
            <v>Động lực</v>
          </cell>
          <cell r="H657" t="str">
            <v>Khoa Cơ Điện</v>
          </cell>
          <cell r="I657" t="str">
            <v>Tiến sĩ, Giảng viên chính, Giám đốc Viện thuộc Khoa, Trưởng BM</v>
          </cell>
          <cell r="J657">
            <v>5.76</v>
          </cell>
          <cell r="K657">
            <v>0</v>
          </cell>
          <cell r="L657" t="str">
            <v>01-Dec-23</v>
          </cell>
          <cell r="M657" t="str">
            <v>01-Dec-20</v>
          </cell>
          <cell r="N657">
            <v>2</v>
          </cell>
          <cell r="O657" t="str">
            <v>0416</v>
          </cell>
          <cell r="P657" t="str">
            <v>0405</v>
          </cell>
          <cell r="Q657" t="str">
            <v>15.110</v>
          </cell>
          <cell r="R657" t="str">
            <v>V.07.01.02</v>
          </cell>
          <cell r="S657" t="str">
            <v>DLU08</v>
          </cell>
          <cell r="T657">
            <v>0</v>
          </cell>
          <cell r="U657" t="str">
            <v>Tiến sĩ</v>
          </cell>
          <cell r="V657" t="str">
            <v>001067005130</v>
          </cell>
        </row>
        <row r="658">
          <cell r="B658" t="str">
            <v>DLU18</v>
          </cell>
          <cell r="C658" t="str">
            <v>3120205187622</v>
          </cell>
          <cell r="D658" t="str">
            <v>Nguyễn Mạnh</v>
          </cell>
          <cell r="E658" t="str">
            <v>Trường</v>
          </cell>
          <cell r="F658">
            <v>4</v>
          </cell>
          <cell r="G658" t="str">
            <v>Động lực</v>
          </cell>
          <cell r="H658" t="str">
            <v>Khoa Cơ Điện</v>
          </cell>
          <cell r="I658" t="str">
            <v>Tiến sĩ,. Giảng viên</v>
          </cell>
          <cell r="J658">
            <v>3.99</v>
          </cell>
          <cell r="K658">
            <v>0</v>
          </cell>
          <cell r="L658" t="str">
            <v>01-Sep-24</v>
          </cell>
          <cell r="M658" t="str">
            <v>01-Sep-21</v>
          </cell>
          <cell r="N658">
            <v>2</v>
          </cell>
          <cell r="O658" t="str">
            <v>0405</v>
          </cell>
          <cell r="P658" t="str">
            <v>0405</v>
          </cell>
          <cell r="Q658" t="str">
            <v>15.111</v>
          </cell>
          <cell r="R658" t="str">
            <v>V.07.01.03</v>
          </cell>
          <cell r="S658" t="str">
            <v>DLU18</v>
          </cell>
          <cell r="T658">
            <v>0</v>
          </cell>
          <cell r="U658" t="str">
            <v>Tiến sĩ</v>
          </cell>
          <cell r="V658" t="str">
            <v>001084002885</v>
          </cell>
        </row>
        <row r="659">
          <cell r="B659" t="str">
            <v>TDH08</v>
          </cell>
          <cell r="C659" t="str">
            <v>3120215003203</v>
          </cell>
          <cell r="D659" t="str">
            <v>Nguyễn Thị Hoài</v>
          </cell>
          <cell r="E659" t="str">
            <v>Sơn</v>
          </cell>
          <cell r="F659">
            <v>4</v>
          </cell>
          <cell r="G659" t="str">
            <v>Tự động hóa</v>
          </cell>
          <cell r="H659" t="str">
            <v>Khoa Cơ Điện</v>
          </cell>
          <cell r="I659" t="str">
            <v>Giảng viên chính</v>
          </cell>
          <cell r="J659">
            <v>5.42</v>
          </cell>
          <cell r="K659">
            <v>0</v>
          </cell>
          <cell r="L659" t="str">
            <v>01-Sep-10</v>
          </cell>
          <cell r="M659" t="str">
            <v>15-Apr-81</v>
          </cell>
          <cell r="N659">
            <v>3</v>
          </cell>
          <cell r="O659" t="str">
            <v>0407</v>
          </cell>
          <cell r="P659" t="str">
            <v>0407</v>
          </cell>
          <cell r="Q659" t="str">
            <v>15.110</v>
          </cell>
          <cell r="R659" t="str">
            <v>15.110</v>
          </cell>
          <cell r="S659" t="str">
            <v>TG071</v>
          </cell>
          <cell r="T659">
            <v>0</v>
          </cell>
          <cell r="U659" t="str">
            <v>Thạc sĩ</v>
          </cell>
          <cell r="V659" t="str">
            <v>011037465</v>
          </cell>
        </row>
        <row r="660">
          <cell r="B660" t="str">
            <v>TDH03</v>
          </cell>
          <cell r="C660" t="str">
            <v>3120215009990</v>
          </cell>
          <cell r="D660" t="str">
            <v>Nguyễn Văn</v>
          </cell>
          <cell r="E660" t="str">
            <v>Linh</v>
          </cell>
          <cell r="F660">
            <v>4</v>
          </cell>
          <cell r="G660" t="str">
            <v>Tự động hóa</v>
          </cell>
          <cell r="H660" t="str">
            <v>Khoa Cơ Điện</v>
          </cell>
          <cell r="I660" t="str">
            <v>Tiến sĩ, Giảng viên</v>
          </cell>
          <cell r="J660">
            <v>3.33</v>
          </cell>
          <cell r="K660">
            <v>0</v>
          </cell>
          <cell r="L660" t="str">
            <v>01-Oct-15</v>
          </cell>
          <cell r="M660" t="str">
            <v>01-Oct-07</v>
          </cell>
          <cell r="N660">
            <v>2</v>
          </cell>
          <cell r="O660" t="str">
            <v>0407</v>
          </cell>
          <cell r="P660" t="str">
            <v>0407</v>
          </cell>
          <cell r="Q660" t="str">
            <v>15.111</v>
          </cell>
          <cell r="R660" t="str">
            <v>V.07.01.03</v>
          </cell>
          <cell r="S660" t="str">
            <v>TDH03</v>
          </cell>
          <cell r="T660">
            <v>0</v>
          </cell>
          <cell r="U660" t="str">
            <v>Tiến sĩ</v>
          </cell>
          <cell r="V660" t="str">
            <v>168107460</v>
          </cell>
        </row>
        <row r="661">
          <cell r="B661" t="str">
            <v>TDH02</v>
          </cell>
          <cell r="C661" t="str">
            <v>3120215010579</v>
          </cell>
          <cell r="D661" t="str">
            <v>Nguyễn Thái</v>
          </cell>
          <cell r="E661" t="str">
            <v>Học</v>
          </cell>
          <cell r="F661">
            <v>4</v>
          </cell>
          <cell r="G661" t="str">
            <v>Tự động hóa</v>
          </cell>
          <cell r="H661" t="str">
            <v>Khoa Cơ Điện</v>
          </cell>
          <cell r="I661" t="str">
            <v>Tiến sĩ, Giảng viên</v>
          </cell>
          <cell r="J661">
            <v>4.32</v>
          </cell>
          <cell r="K661">
            <v>0</v>
          </cell>
          <cell r="L661" t="str">
            <v>01-Oct-23</v>
          </cell>
          <cell r="M661" t="str">
            <v>01-Dec-09</v>
          </cell>
          <cell r="N661">
            <v>2</v>
          </cell>
          <cell r="O661" t="str">
            <v>0407</v>
          </cell>
          <cell r="P661" t="str">
            <v>0407</v>
          </cell>
          <cell r="Q661" t="str">
            <v>15.111</v>
          </cell>
          <cell r="R661" t="str">
            <v>V.07.01.03</v>
          </cell>
          <cell r="S661" t="str">
            <v>TDH02</v>
          </cell>
          <cell r="T661">
            <v>0</v>
          </cell>
          <cell r="U661" t="str">
            <v>Tiến sĩ</v>
          </cell>
          <cell r="V661" t="str">
            <v>034079012319</v>
          </cell>
        </row>
        <row r="662">
          <cell r="B662" t="str">
            <v>TDH05</v>
          </cell>
          <cell r="C662" t="str">
            <v>3120215014484</v>
          </cell>
          <cell r="D662" t="str">
            <v>Đặng Thị Thúy</v>
          </cell>
          <cell r="E662" t="str">
            <v>Huyền</v>
          </cell>
          <cell r="F662">
            <v>4</v>
          </cell>
          <cell r="G662" t="str">
            <v>Tự động hóa</v>
          </cell>
          <cell r="H662" t="str">
            <v>Khoa Cơ Điện</v>
          </cell>
          <cell r="I662" t="str">
            <v>Thạc sĩ, Giảng viên chính, Phó BM</v>
          </cell>
          <cell r="J662">
            <v>4.4000000000000004</v>
          </cell>
          <cell r="K662">
            <v>0</v>
          </cell>
          <cell r="L662" t="str">
            <v>15-Jun-23</v>
          </cell>
          <cell r="M662" t="str">
            <v>01-Oct-10</v>
          </cell>
          <cell r="N662">
            <v>3</v>
          </cell>
          <cell r="O662" t="str">
            <v>0407</v>
          </cell>
          <cell r="P662" t="str">
            <v>0407</v>
          </cell>
          <cell r="Q662" t="str">
            <v>15.110</v>
          </cell>
          <cell r="R662" t="str">
            <v>V.07.01.02</v>
          </cell>
          <cell r="S662" t="str">
            <v>TDH05</v>
          </cell>
          <cell r="T662">
            <v>0</v>
          </cell>
          <cell r="U662" t="str">
            <v>Thạc sĩ</v>
          </cell>
          <cell r="V662" t="str">
            <v>036183006127</v>
          </cell>
        </row>
        <row r="663">
          <cell r="B663" t="str">
            <v>TDH04</v>
          </cell>
          <cell r="C663" t="str">
            <v>3120215024147</v>
          </cell>
          <cell r="D663" t="str">
            <v>Nguyễn Kim</v>
          </cell>
          <cell r="E663" t="str">
            <v>Dung</v>
          </cell>
          <cell r="F663">
            <v>4</v>
          </cell>
          <cell r="G663" t="str">
            <v>Tự động hóa</v>
          </cell>
          <cell r="H663" t="str">
            <v>Khoa Cơ Điện</v>
          </cell>
          <cell r="I663" t="str">
            <v>Tiến sĩ, Giảng viên chính</v>
          </cell>
          <cell r="J663">
            <v>4.74</v>
          </cell>
          <cell r="K663">
            <v>0</v>
          </cell>
          <cell r="L663" t="str">
            <v>01-Dec-22</v>
          </cell>
          <cell r="M663" t="str">
            <v>01-Dec-20</v>
          </cell>
          <cell r="N663">
            <v>2</v>
          </cell>
          <cell r="O663" t="str">
            <v>0407</v>
          </cell>
          <cell r="P663" t="str">
            <v>0407</v>
          </cell>
          <cell r="Q663" t="str">
            <v>15.110</v>
          </cell>
          <cell r="R663" t="str">
            <v>V.07.01.02</v>
          </cell>
          <cell r="S663" t="str">
            <v>TDH04</v>
          </cell>
          <cell r="T663">
            <v>0</v>
          </cell>
          <cell r="U663" t="str">
            <v>Tiến sĩ</v>
          </cell>
          <cell r="V663" t="str">
            <v>001185022313</v>
          </cell>
        </row>
        <row r="664">
          <cell r="B664" t="str">
            <v>TG911</v>
          </cell>
          <cell r="C664" t="str">
            <v>3120215018065</v>
          </cell>
          <cell r="D664" t="str">
            <v>Bùi Quốc</v>
          </cell>
          <cell r="E664" t="str">
            <v>Huy</v>
          </cell>
          <cell r="F664">
            <v>4</v>
          </cell>
          <cell r="G664" t="str">
            <v>Tự động hóa</v>
          </cell>
          <cell r="H664" t="str">
            <v>Khoa Cơ Điện</v>
          </cell>
          <cell r="I664" t="str">
            <v>Thạc sĩ, Kỹ sư</v>
          </cell>
          <cell r="J664">
            <v>3.33</v>
          </cell>
          <cell r="K664">
            <v>0</v>
          </cell>
          <cell r="L664" t="str">
            <v>01-Aug-22</v>
          </cell>
          <cell r="M664" t="str">
            <v>01-Jan-14</v>
          </cell>
          <cell r="N664">
            <v>3</v>
          </cell>
          <cell r="O664" t="str">
            <v>0407</v>
          </cell>
          <cell r="P664" t="str">
            <v>0407</v>
          </cell>
          <cell r="Q664" t="str">
            <v>13.095</v>
          </cell>
          <cell r="R664" t="str">
            <v>V.05.02.07</v>
          </cell>
          <cell r="S664" t="str">
            <v>TG911</v>
          </cell>
          <cell r="T664">
            <v>0</v>
          </cell>
          <cell r="U664" t="str">
            <v>Thạc sĩ</v>
          </cell>
          <cell r="V664" t="str">
            <v>001081014288</v>
          </cell>
        </row>
        <row r="665">
          <cell r="B665" t="str">
            <v>TDH06</v>
          </cell>
          <cell r="C665" t="str">
            <v>3120215039167</v>
          </cell>
          <cell r="D665" t="str">
            <v>Lại Văn</v>
          </cell>
          <cell r="E665" t="str">
            <v>Song</v>
          </cell>
          <cell r="F665">
            <v>4</v>
          </cell>
          <cell r="G665" t="str">
            <v>Tự động hóa</v>
          </cell>
          <cell r="H665" t="str">
            <v>Khoa Cơ Điện</v>
          </cell>
          <cell r="I665" t="str">
            <v>Thạc sĩ, Giảng viên</v>
          </cell>
          <cell r="J665">
            <v>2.67</v>
          </cell>
          <cell r="K665">
            <v>0</v>
          </cell>
          <cell r="L665" t="str">
            <v>01-Jul-17</v>
          </cell>
          <cell r="M665" t="str">
            <v>01-Jul-14</v>
          </cell>
          <cell r="N665">
            <v>3</v>
          </cell>
          <cell r="O665" t="str">
            <v>0407</v>
          </cell>
          <cell r="P665" t="str">
            <v>0407</v>
          </cell>
          <cell r="Q665" t="str">
            <v>15.111</v>
          </cell>
          <cell r="R665" t="str">
            <v>V.07.01.03</v>
          </cell>
          <cell r="S665" t="str">
            <v>TDH06</v>
          </cell>
          <cell r="T665">
            <v>0</v>
          </cell>
          <cell r="U665" t="str">
            <v>Thạc sĩ</v>
          </cell>
          <cell r="V665" t="str">
            <v>111884322</v>
          </cell>
        </row>
        <row r="666">
          <cell r="B666" t="str">
            <v>TDH09</v>
          </cell>
          <cell r="C666" t="str">
            <v>3120215048434</v>
          </cell>
          <cell r="D666" t="str">
            <v>Nguyễn Văn</v>
          </cell>
          <cell r="E666" t="str">
            <v>Điều</v>
          </cell>
          <cell r="F666">
            <v>4</v>
          </cell>
          <cell r="G666" t="str">
            <v>Tự động hóa</v>
          </cell>
          <cell r="H666" t="str">
            <v>Khoa Cơ Điện</v>
          </cell>
          <cell r="I666" t="str">
            <v>Thạc sĩ, Giảng viên</v>
          </cell>
          <cell r="J666">
            <v>3.33</v>
          </cell>
          <cell r="K666">
            <v>0</v>
          </cell>
          <cell r="L666" t="str">
            <v>01-Jul-24</v>
          </cell>
          <cell r="M666" t="str">
            <v>01-Jul-16</v>
          </cell>
          <cell r="N666">
            <v>3</v>
          </cell>
          <cell r="O666" t="str">
            <v>0407</v>
          </cell>
          <cell r="P666" t="str">
            <v>0407</v>
          </cell>
          <cell r="Q666" t="str">
            <v>15.111</v>
          </cell>
          <cell r="R666" t="str">
            <v>V.07.01.03</v>
          </cell>
          <cell r="S666" t="str">
            <v>TDH09</v>
          </cell>
          <cell r="T666">
            <v>0</v>
          </cell>
          <cell r="U666" t="str">
            <v>Thạc sĩ</v>
          </cell>
          <cell r="V666" t="str">
            <v>001091026931</v>
          </cell>
        </row>
        <row r="667">
          <cell r="B667" t="str">
            <v>TDH11</v>
          </cell>
          <cell r="C667" t="str">
            <v>3120215010011</v>
          </cell>
          <cell r="D667" t="str">
            <v>Nguyễn Quang</v>
          </cell>
          <cell r="E667" t="str">
            <v>Huy</v>
          </cell>
          <cell r="F667">
            <v>4</v>
          </cell>
          <cell r="G667" t="str">
            <v>Tự động hóa</v>
          </cell>
          <cell r="H667" t="str">
            <v>Ban Cơ sở vật chất và Đầu tư</v>
          </cell>
          <cell r="I667" t="str">
            <v>Tiến sĩ, Giảng viên chính, Phó Trưởng Ban</v>
          </cell>
          <cell r="J667">
            <v>4.4000000000000004</v>
          </cell>
          <cell r="K667">
            <v>0</v>
          </cell>
          <cell r="L667" t="str">
            <v>01-Oct-22</v>
          </cell>
          <cell r="M667" t="str">
            <v>01-Oct-07</v>
          </cell>
          <cell r="N667">
            <v>2</v>
          </cell>
          <cell r="O667" t="str">
            <v>2601</v>
          </cell>
          <cell r="P667" t="str">
            <v>0407</v>
          </cell>
          <cell r="Q667" t="str">
            <v>15.110</v>
          </cell>
          <cell r="R667" t="str">
            <v>V.07.01.02</v>
          </cell>
          <cell r="S667" t="str">
            <v>TDH11</v>
          </cell>
          <cell r="T667">
            <v>0</v>
          </cell>
          <cell r="U667" t="str">
            <v>Tiến sĩ</v>
          </cell>
          <cell r="V667" t="str">
            <v>037082010024</v>
          </cell>
        </row>
        <row r="668">
          <cell r="B668" t="str">
            <v>TDH01</v>
          </cell>
          <cell r="C668" t="str">
            <v>3120215003232</v>
          </cell>
          <cell r="D668" t="str">
            <v>Ngô Trí</v>
          </cell>
          <cell r="E668" t="str">
            <v>Dương</v>
          </cell>
          <cell r="F668">
            <v>4</v>
          </cell>
          <cell r="G668" t="str">
            <v>Tự động hóa</v>
          </cell>
          <cell r="H668" t="str">
            <v>Trung tâm Tin học và Kỹ năng mềm VNUA</v>
          </cell>
          <cell r="I668" t="str">
            <v>TS. Giảng viên cao cấp, Giám đốc Trung tâm, Trưởng BM</v>
          </cell>
          <cell r="J668">
            <v>6.92</v>
          </cell>
          <cell r="K668">
            <v>0</v>
          </cell>
          <cell r="L668" t="str">
            <v>01-Feb-25</v>
          </cell>
          <cell r="M668" t="str">
            <v>01-Feb-20</v>
          </cell>
          <cell r="N668">
            <v>2</v>
          </cell>
          <cell r="O668" t="str">
            <v>6800</v>
          </cell>
          <cell r="P668" t="str">
            <v>0407</v>
          </cell>
          <cell r="Q668" t="str">
            <v>15.109</v>
          </cell>
          <cell r="R668" t="str">
            <v>V.07.01.01</v>
          </cell>
          <cell r="S668" t="str">
            <v>TDH01</v>
          </cell>
          <cell r="T668">
            <v>0</v>
          </cell>
          <cell r="U668" t="str">
            <v>Tiến sĩ</v>
          </cell>
          <cell r="V668" t="str">
            <v>040074000664</v>
          </cell>
        </row>
        <row r="669">
          <cell r="B669" t="str">
            <v>HTD14</v>
          </cell>
          <cell r="C669" t="str">
            <v>3120215003675</v>
          </cell>
          <cell r="D669" t="str">
            <v>Vũ Thị</v>
          </cell>
          <cell r="E669" t="str">
            <v>Mai</v>
          </cell>
          <cell r="F669">
            <v>4</v>
          </cell>
          <cell r="G669" t="str">
            <v>Hệ thống điện</v>
          </cell>
          <cell r="H669" t="str">
            <v>Khoa Cơ Điện</v>
          </cell>
          <cell r="I669" t="str">
            <v/>
          </cell>
          <cell r="J669">
            <v>3.63</v>
          </cell>
          <cell r="K669">
            <v>0.14000000000000001</v>
          </cell>
          <cell r="L669" t="str">
            <v>01-Dec-11</v>
          </cell>
          <cell r="M669" t="str">
            <v>01-Apr-93</v>
          </cell>
          <cell r="N669">
            <v>7</v>
          </cell>
          <cell r="O669" t="str">
            <v>0409</v>
          </cell>
          <cell r="P669" t="str">
            <v>0409</v>
          </cell>
          <cell r="Q669" t="str">
            <v>01.007</v>
          </cell>
          <cell r="R669" t="str">
            <v>01.007</v>
          </cell>
          <cell r="S669" t="str">
            <v>HTD14</v>
          </cell>
          <cell r="T669">
            <v>0</v>
          </cell>
          <cell r="U669" t="str">
            <v>CN-SơCấp</v>
          </cell>
          <cell r="V669" t="str">
            <v>011157356</v>
          </cell>
        </row>
        <row r="670">
          <cell r="B670" t="str">
            <v>MOI23</v>
          </cell>
          <cell r="C670" t="str">
            <v/>
          </cell>
          <cell r="D670" t="str">
            <v>Đỗ Văn</v>
          </cell>
          <cell r="E670" t="str">
            <v>Công</v>
          </cell>
          <cell r="F670">
            <v>4</v>
          </cell>
          <cell r="G670" t="str">
            <v>Hệ thống điện</v>
          </cell>
          <cell r="H670" t="str">
            <v>Khoa Cơ Điện</v>
          </cell>
          <cell r="I670" t="str">
            <v/>
          </cell>
          <cell r="J670">
            <v>6.44</v>
          </cell>
          <cell r="K670">
            <v>0</v>
          </cell>
          <cell r="L670" t="str">
            <v>01-Apr-07</v>
          </cell>
          <cell r="M670" t="str">
            <v>01-Jan-74</v>
          </cell>
          <cell r="N670">
            <v>4</v>
          </cell>
          <cell r="O670" t="str">
            <v>0409</v>
          </cell>
          <cell r="P670" t="str">
            <v>0409</v>
          </cell>
          <cell r="Q670" t="str">
            <v>15.110</v>
          </cell>
          <cell r="R670" t="str">
            <v>15.110</v>
          </cell>
          <cell r="S670" t="str">
            <v>MOI23</v>
          </cell>
          <cell r="T670">
            <v>0</v>
          </cell>
          <cell r="U670" t="str">
            <v>Đại học</v>
          </cell>
          <cell r="V670" t="str">
            <v>010812565</v>
          </cell>
        </row>
        <row r="671">
          <cell r="B671" t="str">
            <v/>
          </cell>
          <cell r="C671" t="str">
            <v/>
          </cell>
          <cell r="D671" t="str">
            <v>Đinh Huy</v>
          </cell>
          <cell r="E671" t="str">
            <v>An</v>
          </cell>
          <cell r="F671">
            <v>4</v>
          </cell>
          <cell r="G671" t="str">
            <v>Hệ thống điện</v>
          </cell>
          <cell r="H671" t="str">
            <v>Khoa Cơ Điện</v>
          </cell>
          <cell r="I671" t="str">
            <v/>
          </cell>
          <cell r="J671">
            <v>5.76</v>
          </cell>
          <cell r="K671">
            <v>0</v>
          </cell>
          <cell r="L671" t="str">
            <v>01-Sep-03</v>
          </cell>
          <cell r="M671" t="str">
            <v>07-Jul-78</v>
          </cell>
          <cell r="N671">
            <v>3</v>
          </cell>
          <cell r="O671" t="str">
            <v>0409</v>
          </cell>
          <cell r="P671" t="str">
            <v>0409</v>
          </cell>
          <cell r="Q671" t="str">
            <v>15.110</v>
          </cell>
          <cell r="R671" t="str">
            <v>15.110</v>
          </cell>
          <cell r="S671" t="str">
            <v/>
          </cell>
          <cell r="T671">
            <v>0</v>
          </cell>
          <cell r="U671" t="str">
            <v>Thạc sĩ</v>
          </cell>
          <cell r="V671" t="str">
            <v>010812223</v>
          </cell>
        </row>
        <row r="672">
          <cell r="B672" t="str">
            <v>MOI24</v>
          </cell>
          <cell r="C672" t="str">
            <v/>
          </cell>
          <cell r="D672" t="str">
            <v>Nguyễn Văn</v>
          </cell>
          <cell r="E672" t="str">
            <v>Sắc</v>
          </cell>
          <cell r="F672">
            <v>4</v>
          </cell>
          <cell r="G672" t="str">
            <v>Hệ thống điện</v>
          </cell>
          <cell r="H672" t="str">
            <v>Khoa Cơ Điện</v>
          </cell>
          <cell r="I672" t="str">
            <v/>
          </cell>
          <cell r="J672">
            <v>4.9800000000000004</v>
          </cell>
          <cell r="K672">
            <v>0.12</v>
          </cell>
          <cell r="L672" t="str">
            <v>01-Sep-06</v>
          </cell>
          <cell r="M672" t="str">
            <v>01-Nov-73</v>
          </cell>
          <cell r="N672">
            <v>4</v>
          </cell>
          <cell r="O672" t="str">
            <v>0409</v>
          </cell>
          <cell r="P672" t="str">
            <v>0409</v>
          </cell>
          <cell r="Q672" t="str">
            <v>15.111</v>
          </cell>
          <cell r="R672" t="str">
            <v>15.111</v>
          </cell>
          <cell r="S672" t="str">
            <v>MOI24</v>
          </cell>
          <cell r="T672">
            <v>0</v>
          </cell>
          <cell r="U672" t="str">
            <v>Đại học</v>
          </cell>
          <cell r="V672" t="str">
            <v>010812212</v>
          </cell>
        </row>
        <row r="673">
          <cell r="B673" t="str">
            <v>HTD05</v>
          </cell>
          <cell r="C673" t="str">
            <v>3120215003681</v>
          </cell>
          <cell r="D673" t="str">
            <v>Vũ Hải</v>
          </cell>
          <cell r="E673" t="str">
            <v>Thuận</v>
          </cell>
          <cell r="F673">
            <v>4</v>
          </cell>
          <cell r="G673" t="str">
            <v>Hệ thống điện</v>
          </cell>
          <cell r="H673" t="str">
            <v>Khoa Cơ Điện</v>
          </cell>
          <cell r="I673" t="str">
            <v>Giảng viên</v>
          </cell>
          <cell r="J673">
            <v>4.9800000000000004</v>
          </cell>
          <cell r="K673">
            <v>0.09</v>
          </cell>
          <cell r="L673" t="str">
            <v>01-Sep-15</v>
          </cell>
          <cell r="M673" t="str">
            <v>01-Mar-82</v>
          </cell>
          <cell r="N673">
            <v>4</v>
          </cell>
          <cell r="O673" t="str">
            <v>0409</v>
          </cell>
          <cell r="P673" t="str">
            <v>0409</v>
          </cell>
          <cell r="Q673" t="str">
            <v>15.111</v>
          </cell>
          <cell r="R673" t="str">
            <v>15.111</v>
          </cell>
          <cell r="S673" t="str">
            <v>HTD05</v>
          </cell>
          <cell r="T673">
            <v>0</v>
          </cell>
          <cell r="U673" t="str">
            <v>Đại học</v>
          </cell>
          <cell r="V673" t="str">
            <v>010803881</v>
          </cell>
        </row>
        <row r="674">
          <cell r="B674" t="str">
            <v>TG162</v>
          </cell>
          <cell r="C674" t="str">
            <v/>
          </cell>
          <cell r="D674" t="str">
            <v>Trần Quang</v>
          </cell>
          <cell r="E674" t="str">
            <v>Khánh</v>
          </cell>
          <cell r="F674">
            <v>4</v>
          </cell>
          <cell r="G674" t="str">
            <v>Hệ thống điện</v>
          </cell>
          <cell r="H674" t="str">
            <v>Khoa Cơ Điện</v>
          </cell>
          <cell r="I674" t="str">
            <v/>
          </cell>
          <cell r="J674">
            <v>5.08</v>
          </cell>
          <cell r="K674">
            <v>0</v>
          </cell>
          <cell r="L674" t="str">
            <v>01-Dec-02</v>
          </cell>
          <cell r="M674" t="str">
            <v>01-Nov-78</v>
          </cell>
          <cell r="N674">
            <v>2</v>
          </cell>
          <cell r="O674" t="str">
            <v>0409</v>
          </cell>
          <cell r="P674" t="str">
            <v>0409</v>
          </cell>
          <cell r="Q674" t="str">
            <v>15.110</v>
          </cell>
          <cell r="R674" t="str">
            <v>15.110</v>
          </cell>
          <cell r="S674" t="str">
            <v>TG162</v>
          </cell>
          <cell r="T674">
            <v>0</v>
          </cell>
          <cell r="U674" t="str">
            <v>Tiến sĩ</v>
          </cell>
          <cell r="V674" t="str">
            <v>011679148</v>
          </cell>
        </row>
        <row r="675">
          <cell r="B675" t="str">
            <v>HTD04</v>
          </cell>
          <cell r="C675" t="str">
            <v>3120215003669</v>
          </cell>
          <cell r="D675" t="str">
            <v>Phan Văn</v>
          </cell>
          <cell r="E675" t="str">
            <v>Thắng</v>
          </cell>
          <cell r="F675">
            <v>4</v>
          </cell>
          <cell r="G675" t="str">
            <v>Hệ thống điện</v>
          </cell>
          <cell r="H675" t="str">
            <v>Khoa Cơ Điện</v>
          </cell>
          <cell r="I675" t="str">
            <v/>
          </cell>
          <cell r="J675">
            <v>6.1</v>
          </cell>
          <cell r="K675">
            <v>0</v>
          </cell>
          <cell r="L675" t="str">
            <v>01-Dec-10</v>
          </cell>
          <cell r="M675" t="str">
            <v>01-Dec-77</v>
          </cell>
          <cell r="N675">
            <v>3</v>
          </cell>
          <cell r="O675" t="str">
            <v>0409</v>
          </cell>
          <cell r="P675" t="str">
            <v>0409</v>
          </cell>
          <cell r="Q675" t="str">
            <v>15.110</v>
          </cell>
          <cell r="R675" t="str">
            <v>15.110</v>
          </cell>
          <cell r="S675" t="str">
            <v>TG066</v>
          </cell>
          <cell r="T675">
            <v>0</v>
          </cell>
          <cell r="U675" t="str">
            <v>Thạc sĩ</v>
          </cell>
          <cell r="V675" t="str">
            <v>010812195</v>
          </cell>
        </row>
        <row r="676">
          <cell r="B676" t="str">
            <v>MOI25</v>
          </cell>
          <cell r="C676" t="str">
            <v/>
          </cell>
          <cell r="D676" t="str">
            <v>Nguyễn Bắc</v>
          </cell>
          <cell r="E676" t="str">
            <v>Tuấn</v>
          </cell>
          <cell r="F676">
            <v>4</v>
          </cell>
          <cell r="G676" t="str">
            <v>Hệ thống điện</v>
          </cell>
          <cell r="H676" t="str">
            <v>Khoa Cơ Điện</v>
          </cell>
          <cell r="I676" t="str">
            <v/>
          </cell>
          <cell r="J676">
            <v>5.08</v>
          </cell>
          <cell r="K676">
            <v>0</v>
          </cell>
          <cell r="L676" t="str">
            <v>01-Dec-04</v>
          </cell>
          <cell r="M676" t="str">
            <v>01-Mar-82</v>
          </cell>
          <cell r="N676">
            <v>4</v>
          </cell>
          <cell r="O676" t="str">
            <v>0409</v>
          </cell>
          <cell r="P676" t="str">
            <v>0409</v>
          </cell>
          <cell r="Q676" t="str">
            <v>15.110</v>
          </cell>
          <cell r="R676" t="str">
            <v>15.110</v>
          </cell>
          <cell r="S676" t="str">
            <v>MOI25</v>
          </cell>
          <cell r="T676">
            <v>0</v>
          </cell>
          <cell r="U676" t="str">
            <v>Đại học</v>
          </cell>
          <cell r="V676" t="str">
            <v>010803886</v>
          </cell>
        </row>
        <row r="677">
          <cell r="B677" t="str">
            <v>HTD09</v>
          </cell>
          <cell r="C677" t="str">
            <v>3120215003698</v>
          </cell>
          <cell r="D677" t="str">
            <v>Nguyễn Xuân</v>
          </cell>
          <cell r="E677" t="str">
            <v>Trường</v>
          </cell>
          <cell r="F677">
            <v>4</v>
          </cell>
          <cell r="G677" t="str">
            <v>Hệ thống điện</v>
          </cell>
          <cell r="H677" t="str">
            <v>Khoa Cơ Điện</v>
          </cell>
          <cell r="I677" t="str">
            <v>Tiến sĩ, Giảng viên chính, Trưởng Khoa, Trưởng BM</v>
          </cell>
          <cell r="J677">
            <v>5.42</v>
          </cell>
          <cell r="K677">
            <v>0</v>
          </cell>
          <cell r="L677" t="str">
            <v>01-Apr-23</v>
          </cell>
          <cell r="M677" t="str">
            <v>01-Apr-18</v>
          </cell>
          <cell r="N677">
            <v>2</v>
          </cell>
          <cell r="O677" t="str">
            <v>0409</v>
          </cell>
          <cell r="P677" t="str">
            <v>0409</v>
          </cell>
          <cell r="Q677" t="str">
            <v>15.110</v>
          </cell>
          <cell r="R677" t="str">
            <v>V.07.01.02</v>
          </cell>
          <cell r="S677" t="str">
            <v>HTD09</v>
          </cell>
          <cell r="T677">
            <v>0</v>
          </cell>
          <cell r="U677" t="str">
            <v>Tiến sĩ</v>
          </cell>
          <cell r="V677" t="str">
            <v>027073000752</v>
          </cell>
        </row>
        <row r="678">
          <cell r="B678" t="str">
            <v/>
          </cell>
          <cell r="C678" t="str">
            <v/>
          </cell>
          <cell r="D678" t="str">
            <v>Phan Văn</v>
          </cell>
          <cell r="E678" t="str">
            <v>Lập</v>
          </cell>
          <cell r="F678">
            <v>4</v>
          </cell>
          <cell r="G678" t="str">
            <v>Hệ thống điện</v>
          </cell>
          <cell r="H678" t="str">
            <v>Khoa Cơ Điện</v>
          </cell>
          <cell r="I678" t="str">
            <v/>
          </cell>
          <cell r="J678">
            <v>2.67</v>
          </cell>
          <cell r="K678">
            <v>0</v>
          </cell>
          <cell r="L678" t="str">
            <v>01-May-06</v>
          </cell>
          <cell r="M678" t="str">
            <v>01-May-03</v>
          </cell>
          <cell r="N678">
            <v>3</v>
          </cell>
          <cell r="O678" t="str">
            <v>0409</v>
          </cell>
          <cell r="P678" t="str">
            <v>0409</v>
          </cell>
          <cell r="Q678" t="str">
            <v>15.111</v>
          </cell>
          <cell r="R678" t="str">
            <v>15.111</v>
          </cell>
          <cell r="S678" t="str">
            <v/>
          </cell>
          <cell r="T678">
            <v>0</v>
          </cell>
          <cell r="U678" t="str">
            <v>Thạc sĩ</v>
          </cell>
          <cell r="V678" t="str">
            <v>131354899</v>
          </cell>
        </row>
        <row r="679">
          <cell r="B679" t="str">
            <v>HTD01</v>
          </cell>
          <cell r="C679" t="str">
            <v>3120215003702</v>
          </cell>
          <cell r="D679" t="str">
            <v>Nguyễn Thị Huyền</v>
          </cell>
          <cell r="E679" t="str">
            <v>Thanh</v>
          </cell>
          <cell r="F679">
            <v>4</v>
          </cell>
          <cell r="G679" t="str">
            <v>Hệ thống điện</v>
          </cell>
          <cell r="H679" t="str">
            <v>Khoa Cơ Điện</v>
          </cell>
          <cell r="I679" t="str">
            <v>Thạc sĩ, Giảng viên</v>
          </cell>
          <cell r="J679">
            <v>4.32</v>
          </cell>
          <cell r="K679">
            <v>0</v>
          </cell>
          <cell r="L679" t="str">
            <v>01-Apr-24</v>
          </cell>
          <cell r="M679" t="str">
            <v>01-Oct-05</v>
          </cell>
          <cell r="N679">
            <v>3</v>
          </cell>
          <cell r="O679" t="str">
            <v>0409</v>
          </cell>
          <cell r="P679" t="str">
            <v>0409</v>
          </cell>
          <cell r="Q679" t="str">
            <v>15.111</v>
          </cell>
          <cell r="R679" t="str">
            <v>V.07.01.03</v>
          </cell>
          <cell r="S679" t="str">
            <v>HTD01</v>
          </cell>
          <cell r="T679">
            <v>0</v>
          </cell>
          <cell r="U679" t="str">
            <v>Thạc sĩ</v>
          </cell>
          <cell r="V679" t="str">
            <v>033181007809</v>
          </cell>
        </row>
        <row r="680">
          <cell r="B680" t="str">
            <v>HTD08</v>
          </cell>
          <cell r="C680" t="str">
            <v>3120215003719</v>
          </cell>
          <cell r="D680" t="str">
            <v>Nguyễn Thị</v>
          </cell>
          <cell r="E680" t="str">
            <v>Duyên</v>
          </cell>
          <cell r="F680">
            <v>4</v>
          </cell>
          <cell r="G680" t="str">
            <v>Hệ thống điện</v>
          </cell>
          <cell r="H680" t="str">
            <v>Trung tâm Dạy nghề Cơ Điện và Đào tạo lái xe</v>
          </cell>
          <cell r="I680" t="str">
            <v>Thạc sĩ, Giảng viên chính, Phó BM, Phó Giám đốc Trung tâm</v>
          </cell>
          <cell r="J680">
            <v>4.4000000000000004</v>
          </cell>
          <cell r="K680">
            <v>0</v>
          </cell>
          <cell r="L680" t="str">
            <v>01-Oct-22</v>
          </cell>
          <cell r="M680" t="str">
            <v>01-Oct-06</v>
          </cell>
          <cell r="N680">
            <v>3</v>
          </cell>
          <cell r="O680" t="str">
            <v>6600</v>
          </cell>
          <cell r="P680" t="str">
            <v>0409</v>
          </cell>
          <cell r="Q680" t="str">
            <v>15.110</v>
          </cell>
          <cell r="R680" t="str">
            <v>V.07.01.02</v>
          </cell>
          <cell r="S680" t="str">
            <v>HTD08</v>
          </cell>
          <cell r="T680">
            <v>0</v>
          </cell>
          <cell r="U680" t="str">
            <v>Thạc sĩ</v>
          </cell>
          <cell r="V680" t="str">
            <v>031182014192</v>
          </cell>
        </row>
        <row r="681">
          <cell r="B681" t="str">
            <v>HTD06</v>
          </cell>
          <cell r="C681" t="str">
            <v/>
          </cell>
          <cell r="D681" t="str">
            <v>Nguyễn Công</v>
          </cell>
          <cell r="E681" t="str">
            <v>Hiền</v>
          </cell>
          <cell r="F681">
            <v>4</v>
          </cell>
          <cell r="G681" t="str">
            <v>Hệ thống điện</v>
          </cell>
          <cell r="H681" t="str">
            <v>Khoa Cơ Điện</v>
          </cell>
          <cell r="I681" t="str">
            <v/>
          </cell>
          <cell r="J681">
            <v>2.34</v>
          </cell>
          <cell r="K681">
            <v>0</v>
          </cell>
          <cell r="L681" t="str">
            <v>01-Oct-06</v>
          </cell>
          <cell r="M681" t="str">
            <v>01-Oct-05</v>
          </cell>
          <cell r="N681">
            <v>4</v>
          </cell>
          <cell r="O681" t="str">
            <v>0409</v>
          </cell>
          <cell r="P681" t="str">
            <v>0409</v>
          </cell>
          <cell r="Q681" t="str">
            <v>15.111</v>
          </cell>
          <cell r="R681" t="str">
            <v>15.111</v>
          </cell>
          <cell r="S681" t="str">
            <v>HTD06</v>
          </cell>
          <cell r="T681">
            <v>0</v>
          </cell>
          <cell r="U681" t="str">
            <v>Đại học</v>
          </cell>
          <cell r="V681" t="str">
            <v>111511660</v>
          </cell>
        </row>
        <row r="682">
          <cell r="B682" t="str">
            <v>HTD12</v>
          </cell>
          <cell r="C682" t="str">
            <v>3120215003725</v>
          </cell>
          <cell r="D682" t="str">
            <v>Ngô Quang</v>
          </cell>
          <cell r="E682" t="str">
            <v>Ước</v>
          </cell>
          <cell r="F682">
            <v>4</v>
          </cell>
          <cell r="G682" t="str">
            <v>Hệ thống điện</v>
          </cell>
          <cell r="H682" t="str">
            <v>Trung tâm Dạy nghề Cơ Điện và Đào tạo lái xe</v>
          </cell>
          <cell r="I682" t="str">
            <v>Tiến sĩ, Giảng viên chính, Phó Giám đốc Trung tâm, Bảo lưu PCCV</v>
          </cell>
          <cell r="J682">
            <v>4.4000000000000004</v>
          </cell>
          <cell r="K682">
            <v>0</v>
          </cell>
          <cell r="L682" t="str">
            <v>15-Jun-23</v>
          </cell>
          <cell r="M682" t="str">
            <v>01-Jun-10</v>
          </cell>
          <cell r="N682">
            <v>2</v>
          </cell>
          <cell r="O682" t="str">
            <v>6600</v>
          </cell>
          <cell r="P682" t="str">
            <v>0409</v>
          </cell>
          <cell r="Q682" t="str">
            <v>15.110</v>
          </cell>
          <cell r="R682" t="str">
            <v>V.07.01.02</v>
          </cell>
          <cell r="S682" t="str">
            <v>HTD12</v>
          </cell>
          <cell r="T682">
            <v>0</v>
          </cell>
          <cell r="U682" t="str">
            <v>Tiến sĩ</v>
          </cell>
          <cell r="V682" t="str">
            <v>040083037530</v>
          </cell>
        </row>
        <row r="683">
          <cell r="B683" t="str">
            <v>TG853</v>
          </cell>
          <cell r="C683" t="str">
            <v>3120215009490</v>
          </cell>
          <cell r="D683" t="str">
            <v>Đỗ Hữu</v>
          </cell>
          <cell r="E683" t="str">
            <v>Duật</v>
          </cell>
          <cell r="F683">
            <v>4</v>
          </cell>
          <cell r="G683" t="str">
            <v>Hệ thống điện</v>
          </cell>
          <cell r="H683" t="str">
            <v>Khoa Cơ Điện</v>
          </cell>
          <cell r="I683" t="str">
            <v>Thạc sĩ, Kỹ sư</v>
          </cell>
          <cell r="J683">
            <v>3.66</v>
          </cell>
          <cell r="K683">
            <v>0</v>
          </cell>
          <cell r="L683" t="str">
            <v>01-Oct-23</v>
          </cell>
          <cell r="M683" t="str">
            <v>01-Jan-14</v>
          </cell>
          <cell r="N683">
            <v>3</v>
          </cell>
          <cell r="O683" t="str">
            <v>0409</v>
          </cell>
          <cell r="P683" t="str">
            <v>0409</v>
          </cell>
          <cell r="Q683" t="str">
            <v>13.095</v>
          </cell>
          <cell r="R683" t="str">
            <v>13.095</v>
          </cell>
          <cell r="S683" t="str">
            <v>TG853</v>
          </cell>
          <cell r="T683">
            <v>0</v>
          </cell>
          <cell r="U683" t="str">
            <v>Thạc sĩ</v>
          </cell>
          <cell r="V683" t="str">
            <v>001081002062</v>
          </cell>
        </row>
        <row r="684">
          <cell r="B684" t="str">
            <v>HTD10</v>
          </cell>
          <cell r="C684" t="str">
            <v>3120215011180</v>
          </cell>
          <cell r="D684" t="str">
            <v>Đào Xuân</v>
          </cell>
          <cell r="E684" t="str">
            <v>Tiến</v>
          </cell>
          <cell r="F684">
            <v>4</v>
          </cell>
          <cell r="G684" t="str">
            <v>Hệ thống điện</v>
          </cell>
          <cell r="H684" t="str">
            <v>Khoa Cơ Điện</v>
          </cell>
          <cell r="I684" t="str">
            <v>Thạc sĩ, Giảng viên chính, Xưởng trưởng Xưởng Cơ Điện</v>
          </cell>
          <cell r="J684">
            <v>4.4000000000000004</v>
          </cell>
          <cell r="K684">
            <v>0</v>
          </cell>
          <cell r="L684" t="str">
            <v>15-Jun-23</v>
          </cell>
          <cell r="M684" t="str">
            <v>01-Aug-10</v>
          </cell>
          <cell r="N684">
            <v>3</v>
          </cell>
          <cell r="O684" t="str">
            <v>0415</v>
          </cell>
          <cell r="P684" t="str">
            <v>0409</v>
          </cell>
          <cell r="Q684" t="str">
            <v>15.110</v>
          </cell>
          <cell r="R684" t="str">
            <v>V.07.01.02</v>
          </cell>
          <cell r="S684" t="str">
            <v>HTD10</v>
          </cell>
          <cell r="T684">
            <v>0</v>
          </cell>
          <cell r="U684" t="str">
            <v>Thạc sĩ</v>
          </cell>
          <cell r="V684" t="str">
            <v>033082008449</v>
          </cell>
        </row>
        <row r="685">
          <cell r="B685" t="str">
            <v>HTD07</v>
          </cell>
          <cell r="C685" t="str">
            <v>3120215014919</v>
          </cell>
          <cell r="D685" t="str">
            <v>Nguyễn Xuân</v>
          </cell>
          <cell r="E685" t="str">
            <v>Hiếu</v>
          </cell>
          <cell r="F685">
            <v>4</v>
          </cell>
          <cell r="G685" t="str">
            <v>Hệ thống điện</v>
          </cell>
          <cell r="H685" t="str">
            <v>Khoa Cơ Điện</v>
          </cell>
          <cell r="I685" t="str">
            <v>Tiến sĩ, Giảng viên</v>
          </cell>
          <cell r="J685">
            <v>3.33</v>
          </cell>
          <cell r="K685">
            <v>0</v>
          </cell>
          <cell r="L685" t="str">
            <v>01-Jun-19</v>
          </cell>
          <cell r="M685" t="str">
            <v>01-Jun-10</v>
          </cell>
          <cell r="N685">
            <v>2</v>
          </cell>
          <cell r="O685" t="str">
            <v>0409</v>
          </cell>
          <cell r="P685" t="str">
            <v>0409</v>
          </cell>
          <cell r="Q685" t="str">
            <v>15.111</v>
          </cell>
          <cell r="R685" t="str">
            <v>V.07.01.03</v>
          </cell>
          <cell r="S685" t="str">
            <v>HTD07</v>
          </cell>
          <cell r="T685">
            <v>0</v>
          </cell>
          <cell r="U685" t="str">
            <v>Tiến sĩ</v>
          </cell>
          <cell r="V685" t="str">
            <v>036085026430</v>
          </cell>
        </row>
        <row r="686">
          <cell r="B686" t="str">
            <v>HTD02</v>
          </cell>
          <cell r="C686" t="str">
            <v>3120215014449</v>
          </cell>
          <cell r="D686" t="str">
            <v>Phạm Thị Lan</v>
          </cell>
          <cell r="E686" t="str">
            <v>Hương</v>
          </cell>
          <cell r="F686">
            <v>4</v>
          </cell>
          <cell r="G686" t="str">
            <v>Hệ thống điện</v>
          </cell>
          <cell r="H686" t="str">
            <v>Khoa Cơ Điện</v>
          </cell>
          <cell r="I686" t="str">
            <v>Thạc sĩ, Giảng viên</v>
          </cell>
          <cell r="J686">
            <v>3.66</v>
          </cell>
          <cell r="K686">
            <v>0</v>
          </cell>
          <cell r="L686" t="str">
            <v>01-May-25</v>
          </cell>
          <cell r="M686" t="str">
            <v>01-May-13</v>
          </cell>
          <cell r="N686">
            <v>3</v>
          </cell>
          <cell r="O686" t="str">
            <v>0409</v>
          </cell>
          <cell r="P686" t="str">
            <v>0409</v>
          </cell>
          <cell r="Q686" t="str">
            <v>15.111</v>
          </cell>
          <cell r="R686" t="str">
            <v>V.07.01.03</v>
          </cell>
          <cell r="S686" t="str">
            <v>HTD02</v>
          </cell>
          <cell r="T686">
            <v>0</v>
          </cell>
          <cell r="U686" t="str">
            <v>Thạc sĩ</v>
          </cell>
          <cell r="V686" t="str">
            <v>034185019173</v>
          </cell>
        </row>
        <row r="687">
          <cell r="B687" t="str">
            <v>HTD03</v>
          </cell>
          <cell r="C687" t="str">
            <v>3120215007183</v>
          </cell>
          <cell r="D687" t="str">
            <v>Nguyễn Ngọc</v>
          </cell>
          <cell r="E687" t="str">
            <v>Kính</v>
          </cell>
          <cell r="F687">
            <v>4</v>
          </cell>
          <cell r="G687" t="str">
            <v>Hệ thống điện</v>
          </cell>
          <cell r="H687" t="str">
            <v>Khoa Cơ Điện</v>
          </cell>
          <cell r="I687" t="str">
            <v>Thạc sĩ, Giảng viên chính</v>
          </cell>
          <cell r="J687">
            <v>6.1</v>
          </cell>
          <cell r="K687">
            <v>0</v>
          </cell>
          <cell r="L687" t="str">
            <v>01-Jul-15</v>
          </cell>
          <cell r="M687" t="str">
            <v>01-Jul-03</v>
          </cell>
          <cell r="N687">
            <v>3</v>
          </cell>
          <cell r="O687" t="str">
            <v>0409</v>
          </cell>
          <cell r="P687" t="str">
            <v>0409</v>
          </cell>
          <cell r="Q687" t="str">
            <v>15.110</v>
          </cell>
          <cell r="R687" t="str">
            <v>V.07.01.02</v>
          </cell>
          <cell r="S687" t="str">
            <v>HTD03</v>
          </cell>
          <cell r="T687">
            <v>0</v>
          </cell>
          <cell r="U687" t="str">
            <v>Thạc sĩ</v>
          </cell>
          <cell r="V687" t="str">
            <v>010803966</v>
          </cell>
        </row>
        <row r="688">
          <cell r="B688" t="str">
            <v>HTD15</v>
          </cell>
          <cell r="C688" t="str">
            <v>3120215029640</v>
          </cell>
          <cell r="D688" t="str">
            <v>Nguyễn Hữu</v>
          </cell>
          <cell r="E688" t="str">
            <v>Thuần</v>
          </cell>
          <cell r="F688">
            <v>4</v>
          </cell>
          <cell r="G688" t="str">
            <v>Hệ thống điện</v>
          </cell>
          <cell r="H688" t="str">
            <v>Trung tâm Dạy nghề Cơ Điện và Đào tạo lái xe</v>
          </cell>
          <cell r="I688" t="str">
            <v>Thạc sĩ, Giảng viên</v>
          </cell>
          <cell r="J688">
            <v>4.6500000000000004</v>
          </cell>
          <cell r="K688">
            <v>0</v>
          </cell>
          <cell r="L688" t="str">
            <v>01-Sep-16</v>
          </cell>
          <cell r="M688" t="str">
            <v>01-Jun-82</v>
          </cell>
          <cell r="N688">
            <v>3</v>
          </cell>
          <cell r="O688" t="str">
            <v>6600</v>
          </cell>
          <cell r="P688" t="str">
            <v>0409</v>
          </cell>
          <cell r="Q688" t="str">
            <v>15.111</v>
          </cell>
          <cell r="R688" t="str">
            <v>V.07.01.03</v>
          </cell>
          <cell r="S688" t="str">
            <v>TG433</v>
          </cell>
          <cell r="T688">
            <v>0</v>
          </cell>
          <cell r="U688" t="str">
            <v>Thạc sĩ</v>
          </cell>
          <cell r="V688" t="str">
            <v>010803880</v>
          </cell>
        </row>
        <row r="689">
          <cell r="B689" t="str">
            <v>TG815</v>
          </cell>
          <cell r="C689" t="str">
            <v>3120215003652</v>
          </cell>
          <cell r="D689" t="str">
            <v>Nguyễn Bắc</v>
          </cell>
          <cell r="E689" t="str">
            <v>Tuấn</v>
          </cell>
          <cell r="F689">
            <v>4</v>
          </cell>
          <cell r="G689" t="str">
            <v>Xưởng Cơ Điện</v>
          </cell>
          <cell r="H689" t="str">
            <v>Khoa Cơ Điện</v>
          </cell>
          <cell r="I689" t="str">
            <v>Kỹ thuật viên</v>
          </cell>
          <cell r="J689">
            <v>3.66</v>
          </cell>
          <cell r="K689">
            <v>0</v>
          </cell>
          <cell r="L689" t="str">
            <v>01-Nov-24</v>
          </cell>
          <cell r="M689" t="str">
            <v>01-May-05</v>
          </cell>
          <cell r="N689">
            <v>4</v>
          </cell>
          <cell r="O689" t="str">
            <v>0415</v>
          </cell>
          <cell r="P689" t="str">
            <v>0415</v>
          </cell>
          <cell r="Q689" t="str">
            <v>13.096</v>
          </cell>
          <cell r="R689" t="str">
            <v>V.05.02.08</v>
          </cell>
          <cell r="S689" t="str">
            <v>TG815</v>
          </cell>
          <cell r="T689">
            <v>0</v>
          </cell>
          <cell r="U689" t="str">
            <v>Đại học</v>
          </cell>
          <cell r="V689" t="str">
            <v>034074000069</v>
          </cell>
        </row>
        <row r="690">
          <cell r="B690" t="str">
            <v>TG848</v>
          </cell>
          <cell r="C690" t="str">
            <v>3120205213072</v>
          </cell>
          <cell r="D690" t="str">
            <v>Trần Văn</v>
          </cell>
          <cell r="E690" t="str">
            <v>Đương</v>
          </cell>
          <cell r="F690">
            <v>4</v>
          </cell>
          <cell r="G690" t="str">
            <v>Xưởng Cơ Điện</v>
          </cell>
          <cell r="H690" t="str">
            <v>Khoa Cơ Điện</v>
          </cell>
          <cell r="I690" t="str">
            <v>Kỹ thuật viên</v>
          </cell>
          <cell r="J690">
            <v>2.2599999999999998</v>
          </cell>
          <cell r="K690">
            <v>0</v>
          </cell>
          <cell r="L690" t="str">
            <v>01-Mar-25</v>
          </cell>
          <cell r="M690" t="str">
            <v>01-Mar-21</v>
          </cell>
          <cell r="N690">
            <v>4</v>
          </cell>
          <cell r="O690" t="str">
            <v>0415</v>
          </cell>
          <cell r="P690" t="str">
            <v>0415</v>
          </cell>
          <cell r="Q690" t="str">
            <v>13.096</v>
          </cell>
          <cell r="R690" t="str">
            <v>V.05.02.08</v>
          </cell>
          <cell r="S690" t="str">
            <v>TG848</v>
          </cell>
          <cell r="T690">
            <v>0</v>
          </cell>
          <cell r="U690" t="str">
            <v>Đại học</v>
          </cell>
          <cell r="V690" t="str">
            <v>034079012512</v>
          </cell>
        </row>
        <row r="691">
          <cell r="B691" t="str">
            <v>TG822</v>
          </cell>
          <cell r="C691" t="str">
            <v>3120215009484</v>
          </cell>
          <cell r="D691" t="str">
            <v>Kiều Văn</v>
          </cell>
          <cell r="E691" t="str">
            <v>Viên</v>
          </cell>
          <cell r="F691">
            <v>4</v>
          </cell>
          <cell r="G691" t="str">
            <v>Xưởng Cơ Điện</v>
          </cell>
          <cell r="H691" t="str">
            <v>Khoa Cơ Điện</v>
          </cell>
          <cell r="I691" t="str">
            <v>Kỹ thuật viên</v>
          </cell>
          <cell r="J691">
            <v>3.26</v>
          </cell>
          <cell r="K691">
            <v>0</v>
          </cell>
          <cell r="L691" t="str">
            <v>01-Apr-24</v>
          </cell>
          <cell r="M691" t="str">
            <v>01-Oct-08</v>
          </cell>
          <cell r="N691">
            <v>4</v>
          </cell>
          <cell r="O691" t="str">
            <v>0415</v>
          </cell>
          <cell r="P691" t="str">
            <v>0415</v>
          </cell>
          <cell r="Q691" t="str">
            <v>13.096</v>
          </cell>
          <cell r="R691" t="str">
            <v>V.05.02.08</v>
          </cell>
          <cell r="S691" t="str">
            <v>TG822</v>
          </cell>
          <cell r="T691">
            <v>0</v>
          </cell>
          <cell r="U691" t="str">
            <v>Đại học</v>
          </cell>
          <cell r="V691" t="str">
            <v>001081021645</v>
          </cell>
        </row>
        <row r="692">
          <cell r="B692" t="str">
            <v>TG820</v>
          </cell>
          <cell r="C692" t="str">
            <v>3120215003623</v>
          </cell>
          <cell r="D692" t="str">
            <v>Nguyễn Thị</v>
          </cell>
          <cell r="E692" t="str">
            <v>Châu</v>
          </cell>
          <cell r="F692">
            <v>4</v>
          </cell>
          <cell r="G692" t="str">
            <v>Xưởng Cơ Điện</v>
          </cell>
          <cell r="H692" t="str">
            <v>Khoa Cơ Điện</v>
          </cell>
          <cell r="I692" t="str">
            <v>Thạc sĩ, Kỹ sư</v>
          </cell>
          <cell r="J692">
            <v>3.99</v>
          </cell>
          <cell r="K692">
            <v>0</v>
          </cell>
          <cell r="L692" t="str">
            <v>01-Jul-24</v>
          </cell>
          <cell r="M692" t="str">
            <v>01-Jun-09</v>
          </cell>
          <cell r="N692">
            <v>3</v>
          </cell>
          <cell r="O692" t="str">
            <v>0415</v>
          </cell>
          <cell r="P692" t="str">
            <v>0415</v>
          </cell>
          <cell r="Q692" t="str">
            <v>13.095</v>
          </cell>
          <cell r="R692" t="str">
            <v>V.05.02.07</v>
          </cell>
          <cell r="S692" t="str">
            <v>TG820</v>
          </cell>
          <cell r="T692">
            <v>0</v>
          </cell>
          <cell r="U692" t="str">
            <v>Thạc sĩ</v>
          </cell>
          <cell r="V692" t="str">
            <v>034178009046</v>
          </cell>
        </row>
        <row r="693">
          <cell r="B693" t="str">
            <v/>
          </cell>
          <cell r="C693" t="str">
            <v/>
          </cell>
          <cell r="D693" t="str">
            <v>Nguyễn Văn</v>
          </cell>
          <cell r="E693" t="str">
            <v>Chính</v>
          </cell>
          <cell r="F693">
            <v>4</v>
          </cell>
          <cell r="G693" t="str">
            <v>Viện PT Công nghệ Cơ Điện</v>
          </cell>
          <cell r="H693" t="str">
            <v>Khoa Cơ Điện</v>
          </cell>
          <cell r="I693" t="str">
            <v/>
          </cell>
          <cell r="J693">
            <v>1.65</v>
          </cell>
          <cell r="K693">
            <v>0</v>
          </cell>
          <cell r="L693" t="str">
            <v>01-Jan-00</v>
          </cell>
          <cell r="M693" t="str">
            <v>01-Mar-98</v>
          </cell>
          <cell r="N693">
            <v>6</v>
          </cell>
          <cell r="O693" t="str">
            <v>0416</v>
          </cell>
          <cell r="P693" t="str">
            <v>0416</v>
          </cell>
          <cell r="Q693" t="str">
            <v>01.007</v>
          </cell>
          <cell r="R693" t="str">
            <v>01.007</v>
          </cell>
          <cell r="S693" t="str">
            <v/>
          </cell>
          <cell r="T693">
            <v>0</v>
          </cell>
          <cell r="U693" t="str">
            <v>T.Cấp</v>
          </cell>
          <cell r="V693" t="str">
            <v>012189299</v>
          </cell>
        </row>
        <row r="694">
          <cell r="B694" t="str">
            <v/>
          </cell>
          <cell r="C694" t="str">
            <v/>
          </cell>
          <cell r="D694" t="str">
            <v>Hoàng Thị</v>
          </cell>
          <cell r="E694" t="str">
            <v>Thía</v>
          </cell>
          <cell r="F694">
            <v>4</v>
          </cell>
          <cell r="G694" t="str">
            <v>Viện PT Công nghệ Cơ Điện</v>
          </cell>
          <cell r="H694" t="str">
            <v>Khoa Cơ Điện</v>
          </cell>
          <cell r="I694" t="str">
            <v/>
          </cell>
          <cell r="J694">
            <v>3.63</v>
          </cell>
          <cell r="K694">
            <v>0.13</v>
          </cell>
          <cell r="L694" t="str">
            <v>01-Sep-06</v>
          </cell>
          <cell r="M694" t="str">
            <v>04-Mar-68</v>
          </cell>
          <cell r="N694">
            <v>7</v>
          </cell>
          <cell r="O694" t="str">
            <v>0416</v>
          </cell>
          <cell r="P694" t="str">
            <v>0416</v>
          </cell>
          <cell r="Q694" t="str">
            <v>01.007</v>
          </cell>
          <cell r="R694" t="str">
            <v>01.007</v>
          </cell>
          <cell r="S694" t="str">
            <v/>
          </cell>
          <cell r="T694">
            <v>0</v>
          </cell>
          <cell r="U694" t="str">
            <v>CN-SơCấp</v>
          </cell>
          <cell r="V694" t="str">
            <v>010812234</v>
          </cell>
        </row>
        <row r="695">
          <cell r="B695" t="str">
            <v/>
          </cell>
          <cell r="C695" t="str">
            <v>3120215003596</v>
          </cell>
          <cell r="D695" t="str">
            <v>Dương Thị</v>
          </cell>
          <cell r="E695" t="str">
            <v>Oanh</v>
          </cell>
          <cell r="F695">
            <v>4</v>
          </cell>
          <cell r="G695" t="str">
            <v>Viện PT Công nghệ Cơ Điện</v>
          </cell>
          <cell r="H695" t="str">
            <v>Khoa Cơ Điện</v>
          </cell>
          <cell r="I695" t="str">
            <v/>
          </cell>
          <cell r="J695">
            <v>3.63</v>
          </cell>
          <cell r="K695">
            <v>0.14000000000000001</v>
          </cell>
          <cell r="L695" t="str">
            <v>01-Oct-09</v>
          </cell>
          <cell r="M695" t="str">
            <v>10-Jan-76</v>
          </cell>
          <cell r="N695">
            <v>7</v>
          </cell>
          <cell r="O695" t="str">
            <v>0416</v>
          </cell>
          <cell r="P695" t="str">
            <v>0416</v>
          </cell>
          <cell r="Q695" t="str">
            <v>01.007</v>
          </cell>
          <cell r="R695" t="str">
            <v>01.007</v>
          </cell>
          <cell r="S695" t="str">
            <v/>
          </cell>
          <cell r="T695">
            <v>0</v>
          </cell>
          <cell r="U695" t="str">
            <v>CN-SơCấp</v>
          </cell>
          <cell r="V695" t="str">
            <v>010812359</v>
          </cell>
        </row>
        <row r="696">
          <cell r="B696" t="str">
            <v/>
          </cell>
          <cell r="C696" t="str">
            <v/>
          </cell>
          <cell r="D696" t="str">
            <v>Đặng Thị</v>
          </cell>
          <cell r="E696" t="str">
            <v>Dự</v>
          </cell>
          <cell r="F696">
            <v>4</v>
          </cell>
          <cell r="G696" t="str">
            <v>Viện PT Công nghệ Cơ Điện</v>
          </cell>
          <cell r="H696" t="str">
            <v>Khoa Cơ Điện</v>
          </cell>
          <cell r="I696" t="str">
            <v/>
          </cell>
          <cell r="J696">
            <v>3.63</v>
          </cell>
          <cell r="K696">
            <v>0.12</v>
          </cell>
          <cell r="L696" t="str">
            <v>01-Sep-06</v>
          </cell>
          <cell r="M696" t="str">
            <v>01-Jun-76</v>
          </cell>
          <cell r="N696">
            <v>7</v>
          </cell>
          <cell r="O696" t="str">
            <v>0416</v>
          </cell>
          <cell r="P696" t="str">
            <v>0416</v>
          </cell>
          <cell r="Q696" t="str">
            <v>01.007</v>
          </cell>
          <cell r="R696" t="str">
            <v>01.007</v>
          </cell>
          <cell r="S696" t="str">
            <v/>
          </cell>
          <cell r="T696">
            <v>0</v>
          </cell>
          <cell r="U696" t="str">
            <v>CN-SơCấp</v>
          </cell>
          <cell r="V696" t="str">
            <v>01102786</v>
          </cell>
        </row>
        <row r="697">
          <cell r="B697" t="str">
            <v/>
          </cell>
          <cell r="C697" t="str">
            <v>3120215003617</v>
          </cell>
          <cell r="D697" t="str">
            <v>Đặng Văn</v>
          </cell>
          <cell r="E697" t="str">
            <v>Truyền</v>
          </cell>
          <cell r="F697">
            <v>4</v>
          </cell>
          <cell r="G697" t="str">
            <v>Viện PT Công nghệ Cơ Điện</v>
          </cell>
          <cell r="H697" t="str">
            <v>Khoa Cơ Điện</v>
          </cell>
          <cell r="I697" t="str">
            <v/>
          </cell>
          <cell r="J697">
            <v>4.0599999999999996</v>
          </cell>
          <cell r="K697">
            <v>0.17</v>
          </cell>
          <cell r="L697" t="str">
            <v>01-Sep-11</v>
          </cell>
          <cell r="M697" t="str">
            <v>01-Jul-80</v>
          </cell>
          <cell r="N697">
            <v>6</v>
          </cell>
          <cell r="O697" t="str">
            <v>0416</v>
          </cell>
          <cell r="P697" t="str">
            <v>0416</v>
          </cell>
          <cell r="Q697" t="str">
            <v>13.096</v>
          </cell>
          <cell r="R697" t="str">
            <v>13.096</v>
          </cell>
          <cell r="S697" t="str">
            <v/>
          </cell>
          <cell r="T697">
            <v>0</v>
          </cell>
          <cell r="U697" t="str">
            <v>Trung cấp</v>
          </cell>
          <cell r="V697" t="str">
            <v>010050435</v>
          </cell>
        </row>
        <row r="698">
          <cell r="B698" t="str">
            <v/>
          </cell>
          <cell r="C698" t="str">
            <v>3120215003600</v>
          </cell>
          <cell r="D698" t="str">
            <v>Nguyễn Xuân</v>
          </cell>
          <cell r="E698" t="str">
            <v>Sáng</v>
          </cell>
          <cell r="F698">
            <v>4</v>
          </cell>
          <cell r="G698" t="str">
            <v>Viện PT Công nghệ Cơ Điện</v>
          </cell>
          <cell r="H698" t="str">
            <v>Khoa Cơ Điện</v>
          </cell>
          <cell r="I698" t="str">
            <v/>
          </cell>
          <cell r="J698">
            <v>5.42</v>
          </cell>
          <cell r="K698">
            <v>0</v>
          </cell>
          <cell r="L698" t="str">
            <v>01-Dec-09</v>
          </cell>
          <cell r="M698" t="str">
            <v>01-Mar-68</v>
          </cell>
          <cell r="N698">
            <v>4</v>
          </cell>
          <cell r="O698" t="str">
            <v>0416</v>
          </cell>
          <cell r="P698" t="str">
            <v>0416</v>
          </cell>
          <cell r="Q698" t="str">
            <v>13.094</v>
          </cell>
          <cell r="R698" t="str">
            <v>13.094</v>
          </cell>
          <cell r="S698" t="str">
            <v/>
          </cell>
          <cell r="T698">
            <v>0</v>
          </cell>
          <cell r="U698" t="str">
            <v>Đại học</v>
          </cell>
          <cell r="V698" t="str">
            <v>010812233</v>
          </cell>
        </row>
        <row r="699">
          <cell r="B699" t="str">
            <v/>
          </cell>
          <cell r="C699" t="str">
            <v/>
          </cell>
          <cell r="D699" t="str">
            <v>Trần Như</v>
          </cell>
          <cell r="E699" t="str">
            <v>Định</v>
          </cell>
          <cell r="F699">
            <v>4</v>
          </cell>
          <cell r="G699" t="str">
            <v>Viện PT Công nghệ Cơ Điện</v>
          </cell>
          <cell r="H699" t="str">
            <v>Khoa Cơ Điện</v>
          </cell>
          <cell r="I699" t="str">
            <v/>
          </cell>
          <cell r="J699">
            <v>4.9800000000000004</v>
          </cell>
          <cell r="K699">
            <v>0</v>
          </cell>
          <cell r="L699" t="str">
            <v>01-Dec-02</v>
          </cell>
          <cell r="M699" t="str">
            <v>01-Jun-76</v>
          </cell>
          <cell r="N699">
            <v>4</v>
          </cell>
          <cell r="O699" t="str">
            <v>0416</v>
          </cell>
          <cell r="P699" t="str">
            <v>0416</v>
          </cell>
          <cell r="Q699" t="str">
            <v>13.095</v>
          </cell>
          <cell r="R699" t="str">
            <v>13.095</v>
          </cell>
          <cell r="S699" t="str">
            <v/>
          </cell>
          <cell r="T699">
            <v>0</v>
          </cell>
          <cell r="U699" t="str">
            <v>Đại học</v>
          </cell>
          <cell r="V699" t="str">
            <v>010812101</v>
          </cell>
        </row>
        <row r="700">
          <cell r="B700" t="str">
            <v/>
          </cell>
          <cell r="C700" t="str">
            <v>3120215003646</v>
          </cell>
          <cell r="D700" t="str">
            <v>Nguyễn Văn</v>
          </cell>
          <cell r="E700" t="str">
            <v>Đức</v>
          </cell>
          <cell r="F700">
            <v>4</v>
          </cell>
          <cell r="G700" t="str">
            <v>Viện PT Công nghệ Cơ Điện</v>
          </cell>
          <cell r="H700" t="str">
            <v>Khoa Cơ Điện</v>
          </cell>
          <cell r="I700" t="str">
            <v>Thạc sĩ, Giảng viên</v>
          </cell>
          <cell r="J700">
            <v>4.9800000000000004</v>
          </cell>
          <cell r="K700">
            <v>0.11</v>
          </cell>
          <cell r="L700" t="str">
            <v>01-Dec-13</v>
          </cell>
          <cell r="M700" t="str">
            <v>01-Apr-81</v>
          </cell>
          <cell r="N700">
            <v>3</v>
          </cell>
          <cell r="O700" t="str">
            <v>0416</v>
          </cell>
          <cell r="P700" t="str">
            <v>0416</v>
          </cell>
          <cell r="Q700" t="str">
            <v>15.111</v>
          </cell>
          <cell r="R700" t="str">
            <v>15.111</v>
          </cell>
          <cell r="S700" t="str">
            <v/>
          </cell>
          <cell r="T700">
            <v>0</v>
          </cell>
          <cell r="U700" t="str">
            <v>Thạc sĩ</v>
          </cell>
          <cell r="V700" t="str">
            <v>010812574</v>
          </cell>
        </row>
        <row r="701">
          <cell r="B701" t="str">
            <v/>
          </cell>
          <cell r="C701" t="str">
            <v>3120215011349</v>
          </cell>
          <cell r="D701" t="str">
            <v>Nguyễn Thị</v>
          </cell>
          <cell r="E701" t="str">
            <v>Huệ</v>
          </cell>
          <cell r="F701">
            <v>4</v>
          </cell>
          <cell r="G701" t="str">
            <v>Viện PT Công nghệ Cơ Điện</v>
          </cell>
          <cell r="H701" t="str">
            <v>Khoa Cơ Điện</v>
          </cell>
          <cell r="I701" t="str">
            <v>Thạc sĩ, Kế toán viên</v>
          </cell>
          <cell r="J701">
            <v>4.32</v>
          </cell>
          <cell r="K701">
            <v>0</v>
          </cell>
          <cell r="L701" t="str">
            <v>01-Sep-24</v>
          </cell>
          <cell r="M701" t="str">
            <v>01-Sep-09</v>
          </cell>
          <cell r="N701">
            <v>3</v>
          </cell>
          <cell r="O701" t="str">
            <v>0416</v>
          </cell>
          <cell r="P701" t="str">
            <v>0416</v>
          </cell>
          <cell r="Q701" t="str">
            <v>06.031</v>
          </cell>
          <cell r="R701" t="str">
            <v>06.031</v>
          </cell>
          <cell r="S701" t="str">
            <v/>
          </cell>
          <cell r="T701">
            <v>0</v>
          </cell>
          <cell r="U701" t="str">
            <v>Thạc sĩ</v>
          </cell>
          <cell r="V701" t="str">
            <v>001183017644</v>
          </cell>
        </row>
        <row r="702">
          <cell r="B702" t="str">
            <v>TG558</v>
          </cell>
          <cell r="C702" t="str">
            <v>3120215011332</v>
          </cell>
          <cell r="D702" t="str">
            <v>Vũ Công</v>
          </cell>
          <cell r="E702" t="str">
            <v>Cảnh</v>
          </cell>
          <cell r="F702">
            <v>4</v>
          </cell>
          <cell r="G702" t="str">
            <v>Viện PT Công nghệ Cơ Điện</v>
          </cell>
          <cell r="H702" t="str">
            <v>Khoa Cơ Điện</v>
          </cell>
          <cell r="I702" t="str">
            <v>Thạc sĩ, Kỹ sư, Phó Giám đốc Viện thuộc Khoa, Bảo lưu PCCV</v>
          </cell>
          <cell r="J702">
            <v>3.99</v>
          </cell>
          <cell r="K702">
            <v>0</v>
          </cell>
          <cell r="L702" t="str">
            <v>01-Sep-22</v>
          </cell>
          <cell r="M702" t="str">
            <v>01-Sep-09</v>
          </cell>
          <cell r="N702">
            <v>3</v>
          </cell>
          <cell r="O702" t="str">
            <v>0416</v>
          </cell>
          <cell r="P702" t="str">
            <v>0416</v>
          </cell>
          <cell r="Q702" t="str">
            <v>13.095</v>
          </cell>
          <cell r="R702" t="str">
            <v>V.05.02.07</v>
          </cell>
          <cell r="S702" t="str">
            <v>TG558</v>
          </cell>
          <cell r="T702">
            <v>0</v>
          </cell>
          <cell r="U702" t="str">
            <v>Thạc sĩ</v>
          </cell>
          <cell r="V702" t="str">
            <v>036083005994</v>
          </cell>
        </row>
        <row r="703">
          <cell r="B703" t="str">
            <v/>
          </cell>
          <cell r="C703" t="str">
            <v/>
          </cell>
          <cell r="D703" t="str">
            <v>Lương Thị</v>
          </cell>
          <cell r="E703" t="str">
            <v>Lành</v>
          </cell>
          <cell r="F703">
            <v>4</v>
          </cell>
          <cell r="G703" t="str">
            <v>Văn phòng Khoa Cơ Điện</v>
          </cell>
          <cell r="H703" t="str">
            <v>Khoa Cơ Điện</v>
          </cell>
          <cell r="I703" t="str">
            <v/>
          </cell>
          <cell r="J703">
            <v>1.18</v>
          </cell>
          <cell r="K703">
            <v>0</v>
          </cell>
          <cell r="L703" t="str">
            <v>01-Jan-00</v>
          </cell>
          <cell r="M703" t="str">
            <v xml:space="preserve">  -   -</v>
          </cell>
          <cell r="N703">
            <v>8</v>
          </cell>
          <cell r="O703" t="str">
            <v>0420</v>
          </cell>
          <cell r="P703" t="str">
            <v>0420</v>
          </cell>
          <cell r="Q703" t="str">
            <v>01.009</v>
          </cell>
          <cell r="R703" t="str">
            <v>01.009</v>
          </cell>
          <cell r="S703" t="str">
            <v/>
          </cell>
          <cell r="T703">
            <v>0</v>
          </cell>
          <cell r="U703" t="str">
            <v>KhôngBCấp</v>
          </cell>
          <cell r="V703" t="str">
            <v>150340160</v>
          </cell>
        </row>
        <row r="704">
          <cell r="B704" t="str">
            <v/>
          </cell>
          <cell r="C704" t="str">
            <v>3120215003754</v>
          </cell>
          <cell r="D704" t="str">
            <v>Trần Thị Thuý</v>
          </cell>
          <cell r="E704" t="str">
            <v>An</v>
          </cell>
          <cell r="F704">
            <v>4</v>
          </cell>
          <cell r="G704" t="str">
            <v>Văn phòng Khoa Cơ Điện</v>
          </cell>
          <cell r="H704" t="str">
            <v>Khoa Cơ Điện</v>
          </cell>
          <cell r="I704" t="str">
            <v>Kỹ sư</v>
          </cell>
          <cell r="J704">
            <v>3.99</v>
          </cell>
          <cell r="K704">
            <v>0</v>
          </cell>
          <cell r="L704" t="str">
            <v>01-Oct-23</v>
          </cell>
          <cell r="M704" t="str">
            <v>01-Jan-14</v>
          </cell>
          <cell r="N704">
            <v>4</v>
          </cell>
          <cell r="O704" t="str">
            <v>0420</v>
          </cell>
          <cell r="P704" t="str">
            <v>0420</v>
          </cell>
          <cell r="Q704" t="str">
            <v>13.095</v>
          </cell>
          <cell r="R704" t="str">
            <v>13.095</v>
          </cell>
          <cell r="S704" t="str">
            <v/>
          </cell>
          <cell r="T704">
            <v>0</v>
          </cell>
          <cell r="U704" t="str">
            <v>Đại học</v>
          </cell>
          <cell r="V704" t="str">
            <v>001182037260</v>
          </cell>
        </row>
        <row r="705">
          <cell r="B705" t="str">
            <v/>
          </cell>
          <cell r="C705" t="str">
            <v>3120215027224</v>
          </cell>
          <cell r="D705" t="str">
            <v>Bùi Thị Lan</v>
          </cell>
          <cell r="E705" t="str">
            <v>Hương</v>
          </cell>
          <cell r="F705">
            <v>4</v>
          </cell>
          <cell r="G705" t="str">
            <v>Văn phòng Khoa Cơ Điện</v>
          </cell>
          <cell r="H705" t="str">
            <v>Khoa Cơ Điện</v>
          </cell>
          <cell r="I705" t="str">
            <v>Chuyên viên</v>
          </cell>
          <cell r="J705">
            <v>3.66</v>
          </cell>
          <cell r="K705">
            <v>0</v>
          </cell>
          <cell r="L705" t="str">
            <v>01-Feb-25</v>
          </cell>
          <cell r="M705" t="str">
            <v>01-Feb-15</v>
          </cell>
          <cell r="N705">
            <v>4</v>
          </cell>
          <cell r="O705" t="str">
            <v>0420</v>
          </cell>
          <cell r="P705" t="str">
            <v>0420</v>
          </cell>
          <cell r="Q705" t="str">
            <v>01.003</v>
          </cell>
          <cell r="R705" t="str">
            <v>01.003</v>
          </cell>
          <cell r="S705" t="str">
            <v/>
          </cell>
          <cell r="T705">
            <v>0</v>
          </cell>
          <cell r="U705" t="str">
            <v>Đại học</v>
          </cell>
          <cell r="V705" t="str">
            <v>001184014376</v>
          </cell>
        </row>
        <row r="706">
          <cell r="B706" t="str">
            <v/>
          </cell>
          <cell r="C706" t="str">
            <v>3120215050340</v>
          </cell>
          <cell r="D706" t="str">
            <v>Nguyễn Thị Thanh</v>
          </cell>
          <cell r="E706" t="str">
            <v>Ngân</v>
          </cell>
          <cell r="F706">
            <v>4</v>
          </cell>
          <cell r="G706" t="str">
            <v>Văn phòng Khoa Cơ Điện</v>
          </cell>
          <cell r="H706" t="str">
            <v>Khoa Cơ Điện</v>
          </cell>
          <cell r="I706" t="str">
            <v>Thạc sĩ, Chuyên viên</v>
          </cell>
          <cell r="J706">
            <v>3</v>
          </cell>
          <cell r="K706">
            <v>0</v>
          </cell>
          <cell r="L706" t="str">
            <v>01-Apr-25</v>
          </cell>
          <cell r="M706" t="str">
            <v>01-Apr-19</v>
          </cell>
          <cell r="N706">
            <v>3</v>
          </cell>
          <cell r="O706" t="str">
            <v>0420</v>
          </cell>
          <cell r="P706" t="str">
            <v>0420</v>
          </cell>
          <cell r="Q706" t="str">
            <v>01.003</v>
          </cell>
          <cell r="R706" t="str">
            <v>01.003</v>
          </cell>
          <cell r="S706" t="str">
            <v/>
          </cell>
          <cell r="T706">
            <v>0</v>
          </cell>
          <cell r="U706" t="str">
            <v>Thạc sĩ</v>
          </cell>
          <cell r="V706" t="str">
            <v>030192001651</v>
          </cell>
        </row>
        <row r="707">
          <cell r="B707" t="str">
            <v/>
          </cell>
          <cell r="C707" t="str">
            <v>3120205831704</v>
          </cell>
          <cell r="D707" t="str">
            <v>Lê Văn</v>
          </cell>
          <cell r="E707" t="str">
            <v>Quân</v>
          </cell>
          <cell r="F707">
            <v>4</v>
          </cell>
          <cell r="G707" t="str">
            <v>Văn phòng Khoa Cơ Điện</v>
          </cell>
          <cell r="H707" t="str">
            <v>Khoa Cơ Điện</v>
          </cell>
          <cell r="I707" t="str">
            <v>Chuyên viên</v>
          </cell>
          <cell r="J707">
            <v>2.67</v>
          </cell>
          <cell r="K707">
            <v>0</v>
          </cell>
          <cell r="L707" t="str">
            <v>01-Nov-23</v>
          </cell>
          <cell r="M707" t="str">
            <v>01-Nov-21</v>
          </cell>
          <cell r="N707">
            <v>4</v>
          </cell>
          <cell r="O707" t="str">
            <v>0420</v>
          </cell>
          <cell r="P707" t="str">
            <v>0420</v>
          </cell>
          <cell r="Q707" t="str">
            <v>01.003</v>
          </cell>
          <cell r="R707" t="str">
            <v>01.003</v>
          </cell>
          <cell r="S707" t="str">
            <v/>
          </cell>
          <cell r="T707">
            <v>0</v>
          </cell>
          <cell r="U707" t="str">
            <v>Đại học</v>
          </cell>
          <cell r="V707" t="str">
            <v>001084038689</v>
          </cell>
        </row>
        <row r="708">
          <cell r="B708" t="str">
            <v>KT012</v>
          </cell>
          <cell r="C708" t="str">
            <v>3120215003906</v>
          </cell>
          <cell r="D708" t="str">
            <v>Nguyễn Hữu</v>
          </cell>
          <cell r="E708" t="str">
            <v>Khánh</v>
          </cell>
          <cell r="F708">
            <v>5</v>
          </cell>
          <cell r="G708" t="str">
            <v>Kinh tế</v>
          </cell>
          <cell r="H708" t="str">
            <v>Khoa Kinh tế và Quản lý</v>
          </cell>
          <cell r="I708" t="str">
            <v>Tiến sĩ, Giảng viên</v>
          </cell>
          <cell r="J708">
            <v>3.99</v>
          </cell>
          <cell r="K708">
            <v>0</v>
          </cell>
          <cell r="L708" t="str">
            <v>01-Mar-16</v>
          </cell>
          <cell r="M708" t="str">
            <v>01-Sep-00</v>
          </cell>
          <cell r="N708">
            <v>2</v>
          </cell>
          <cell r="O708" t="str">
            <v>0501</v>
          </cell>
          <cell r="P708" t="str">
            <v>0501</v>
          </cell>
          <cell r="Q708" t="str">
            <v>15.111</v>
          </cell>
          <cell r="R708" t="str">
            <v>15.111</v>
          </cell>
          <cell r="S708" t="str">
            <v>TG402</v>
          </cell>
          <cell r="T708">
            <v>0</v>
          </cell>
          <cell r="U708" t="str">
            <v>Tiến sĩ</v>
          </cell>
          <cell r="V708" t="str">
            <v>040075007377</v>
          </cell>
        </row>
        <row r="709">
          <cell r="B709" t="str">
            <v>KT019</v>
          </cell>
          <cell r="C709" t="str">
            <v/>
          </cell>
          <cell r="D709" t="str">
            <v>Vũ Thanh</v>
          </cell>
          <cell r="E709" t="str">
            <v>Hương</v>
          </cell>
          <cell r="F709">
            <v>5</v>
          </cell>
          <cell r="G709" t="str">
            <v>Kinh tế</v>
          </cell>
          <cell r="H709" t="str">
            <v>Khoa Kinh tế và Quản lý</v>
          </cell>
          <cell r="I709" t="str">
            <v>Thạc sĩ, Giảng viên</v>
          </cell>
          <cell r="J709">
            <v>3</v>
          </cell>
          <cell r="K709">
            <v>0</v>
          </cell>
          <cell r="L709" t="str">
            <v>01-May-08</v>
          </cell>
          <cell r="M709" t="str">
            <v>01-May-02</v>
          </cell>
          <cell r="N709">
            <v>3</v>
          </cell>
          <cell r="O709" t="str">
            <v>0501</v>
          </cell>
          <cell r="P709" t="str">
            <v>0501</v>
          </cell>
          <cell r="Q709" t="str">
            <v>15.111</v>
          </cell>
          <cell r="R709" t="str">
            <v>15.111</v>
          </cell>
          <cell r="S709" t="str">
            <v>KT019</v>
          </cell>
          <cell r="T709">
            <v>0</v>
          </cell>
          <cell r="U709" t="str">
            <v>Thạc sĩ</v>
          </cell>
          <cell r="V709" t="str">
            <v>011885776</v>
          </cell>
        </row>
        <row r="710">
          <cell r="B710" t="str">
            <v>KT002</v>
          </cell>
          <cell r="C710" t="str">
            <v>3120215003783</v>
          </cell>
          <cell r="D710" t="str">
            <v>Trần Văn</v>
          </cell>
          <cell r="E710" t="str">
            <v>Đức</v>
          </cell>
          <cell r="F710">
            <v>5</v>
          </cell>
          <cell r="G710" t="str">
            <v>Kinh tế</v>
          </cell>
          <cell r="H710" t="str">
            <v>Khoa Kinh tế và Quản lý</v>
          </cell>
          <cell r="I710" t="str">
            <v>Tiến sĩ, Giảng viên chính</v>
          </cell>
          <cell r="J710">
            <v>6.78</v>
          </cell>
          <cell r="K710">
            <v>0.08</v>
          </cell>
          <cell r="L710" t="str">
            <v>01-Dec-17</v>
          </cell>
          <cell r="M710" t="str">
            <v>01-Jan-01</v>
          </cell>
          <cell r="N710">
            <v>2</v>
          </cell>
          <cell r="O710" t="str">
            <v>0501</v>
          </cell>
          <cell r="P710" t="str">
            <v>0501</v>
          </cell>
          <cell r="Q710" t="str">
            <v>15.110</v>
          </cell>
          <cell r="R710" t="str">
            <v>V.07.01.02</v>
          </cell>
          <cell r="S710" t="str">
            <v>TG458</v>
          </cell>
          <cell r="T710">
            <v>0</v>
          </cell>
          <cell r="U710" t="str">
            <v>Tiến sĩ</v>
          </cell>
          <cell r="V710" t="str">
            <v>010807471</v>
          </cell>
        </row>
        <row r="711">
          <cell r="B711" t="str">
            <v>KT010</v>
          </cell>
          <cell r="C711" t="str">
            <v>3120215003790</v>
          </cell>
          <cell r="D711" t="str">
            <v>Nguyễn Phúc</v>
          </cell>
          <cell r="E711" t="str">
            <v>Thọ</v>
          </cell>
          <cell r="F711">
            <v>5</v>
          </cell>
          <cell r="G711" t="str">
            <v>Kinh tế</v>
          </cell>
          <cell r="H711" t="str">
            <v>Khoa Kinh tế và Quản lý</v>
          </cell>
          <cell r="I711" t="str">
            <v>Tiến sĩ, Giảng viên chính</v>
          </cell>
          <cell r="J711">
            <v>6.78</v>
          </cell>
          <cell r="K711">
            <v>0</v>
          </cell>
          <cell r="L711" t="str">
            <v>01-Dec-11</v>
          </cell>
          <cell r="M711" t="str">
            <v>01-Apr-81</v>
          </cell>
          <cell r="N711">
            <v>2</v>
          </cell>
          <cell r="O711" t="str">
            <v>0501</v>
          </cell>
          <cell r="P711" t="str">
            <v>0501</v>
          </cell>
          <cell r="Q711" t="str">
            <v>15.110</v>
          </cell>
          <cell r="R711" t="str">
            <v>15.110</v>
          </cell>
          <cell r="S711" t="str">
            <v>TG084</v>
          </cell>
          <cell r="T711">
            <v>0</v>
          </cell>
          <cell r="U711" t="str">
            <v>Tiến sĩ</v>
          </cell>
          <cell r="V711" t="str">
            <v>010807494</v>
          </cell>
        </row>
        <row r="712">
          <cell r="B712" t="str">
            <v>KTP07</v>
          </cell>
          <cell r="C712" t="str">
            <v/>
          </cell>
          <cell r="D712" t="str">
            <v>Nguyễn Thị</v>
          </cell>
          <cell r="E712" t="str">
            <v>Vang</v>
          </cell>
          <cell r="F712">
            <v>5</v>
          </cell>
          <cell r="G712" t="str">
            <v>Kinh tế</v>
          </cell>
          <cell r="H712" t="str">
            <v>Khoa Kinh tế và Quản lý</v>
          </cell>
          <cell r="I712" t="str">
            <v>Thạc sĩ, Giảng viên chính</v>
          </cell>
          <cell r="J712">
            <v>5.76</v>
          </cell>
          <cell r="K712">
            <v>0</v>
          </cell>
          <cell r="L712" t="str">
            <v>01-Nov-07</v>
          </cell>
          <cell r="M712" t="str">
            <v>08-Sep-76</v>
          </cell>
          <cell r="N712">
            <v>3</v>
          </cell>
          <cell r="O712" t="str">
            <v>0501</v>
          </cell>
          <cell r="P712" t="str">
            <v>0501</v>
          </cell>
          <cell r="Q712" t="str">
            <v>15.110</v>
          </cell>
          <cell r="R712" t="str">
            <v>15.110</v>
          </cell>
          <cell r="S712" t="str">
            <v>KTP07</v>
          </cell>
          <cell r="T712">
            <v>0</v>
          </cell>
          <cell r="U712" t="str">
            <v>Thạc sĩ</v>
          </cell>
          <cell r="V712" t="str">
            <v>010807467</v>
          </cell>
        </row>
        <row r="713">
          <cell r="B713" t="str">
            <v>KT011</v>
          </cell>
          <cell r="C713" t="str">
            <v>3120215003833</v>
          </cell>
          <cell r="D713" t="str">
            <v>Lương Xuân</v>
          </cell>
          <cell r="E713" t="str">
            <v>Chính</v>
          </cell>
          <cell r="F713">
            <v>5</v>
          </cell>
          <cell r="G713" t="str">
            <v>Kinh tế</v>
          </cell>
          <cell r="H713" t="str">
            <v>Khoa Kinh tế và Quản lý</v>
          </cell>
          <cell r="I713" t="str">
            <v>Thạc sĩ, Giảng viên chính</v>
          </cell>
          <cell r="J713">
            <v>5.76</v>
          </cell>
          <cell r="K713">
            <v>0</v>
          </cell>
          <cell r="L713" t="str">
            <v>01-Apr-12</v>
          </cell>
          <cell r="M713" t="str">
            <v>01-Feb-84</v>
          </cell>
          <cell r="N713">
            <v>3</v>
          </cell>
          <cell r="O713" t="str">
            <v>0501</v>
          </cell>
          <cell r="P713" t="str">
            <v>0501</v>
          </cell>
          <cell r="Q713" t="str">
            <v>15.110</v>
          </cell>
          <cell r="R713" t="str">
            <v>15.110</v>
          </cell>
          <cell r="S713" t="str">
            <v>TG256</v>
          </cell>
          <cell r="T713">
            <v>0</v>
          </cell>
          <cell r="U713" t="str">
            <v>Thạc sĩ</v>
          </cell>
          <cell r="V713" t="str">
            <v>010804976</v>
          </cell>
        </row>
        <row r="714">
          <cell r="B714" t="str">
            <v>KT003</v>
          </cell>
          <cell r="C714" t="str">
            <v>3120215003840</v>
          </cell>
          <cell r="D714" t="str">
            <v>Lê Bá</v>
          </cell>
          <cell r="E714" t="str">
            <v>Chức</v>
          </cell>
          <cell r="F714">
            <v>5</v>
          </cell>
          <cell r="G714" t="str">
            <v>Kinh tế</v>
          </cell>
          <cell r="H714" t="str">
            <v>Khoa Kinh tế và Quản lý</v>
          </cell>
          <cell r="I714" t="str">
            <v>Thạc sĩ, Giảng viên chính</v>
          </cell>
          <cell r="J714">
            <v>5.42</v>
          </cell>
          <cell r="K714">
            <v>0</v>
          </cell>
          <cell r="L714" t="str">
            <v>01-Oct-10</v>
          </cell>
          <cell r="M714" t="str">
            <v>01-Feb-84</v>
          </cell>
          <cell r="N714">
            <v>3</v>
          </cell>
          <cell r="O714" t="str">
            <v>0501</v>
          </cell>
          <cell r="P714" t="str">
            <v>0501</v>
          </cell>
          <cell r="Q714" t="str">
            <v>15.110</v>
          </cell>
          <cell r="R714" t="str">
            <v>15.110</v>
          </cell>
          <cell r="S714" t="str">
            <v>TG080</v>
          </cell>
          <cell r="T714">
            <v>0</v>
          </cell>
          <cell r="U714" t="str">
            <v>Thạc sĩ</v>
          </cell>
          <cell r="V714" t="str">
            <v>010804635</v>
          </cell>
        </row>
        <row r="715">
          <cell r="B715" t="str">
            <v/>
          </cell>
          <cell r="C715" t="str">
            <v/>
          </cell>
          <cell r="D715" t="str">
            <v>Nguyễn Thị Thu</v>
          </cell>
          <cell r="E715" t="str">
            <v>Hương</v>
          </cell>
          <cell r="F715">
            <v>5</v>
          </cell>
          <cell r="G715" t="str">
            <v>Kinh tế</v>
          </cell>
          <cell r="H715" t="str">
            <v>Khoa Kinh tế và Quản lý</v>
          </cell>
          <cell r="I715" t="str">
            <v>Giảng viên</v>
          </cell>
          <cell r="J715">
            <v>2.67</v>
          </cell>
          <cell r="K715">
            <v>0</v>
          </cell>
          <cell r="L715" t="str">
            <v>01-May-06</v>
          </cell>
          <cell r="M715" t="str">
            <v>02-May-02</v>
          </cell>
          <cell r="N715">
            <v>4</v>
          </cell>
          <cell r="O715" t="str">
            <v>0501</v>
          </cell>
          <cell r="P715" t="str">
            <v>0501</v>
          </cell>
          <cell r="Q715" t="str">
            <v>15.111</v>
          </cell>
          <cell r="R715" t="str">
            <v>15.111</v>
          </cell>
          <cell r="S715" t="str">
            <v/>
          </cell>
          <cell r="T715">
            <v>0</v>
          </cell>
          <cell r="U715" t="str">
            <v>Đại học</v>
          </cell>
          <cell r="V715" t="str">
            <v>011946208</v>
          </cell>
        </row>
        <row r="716">
          <cell r="B716" t="str">
            <v>KT001</v>
          </cell>
          <cell r="C716" t="str">
            <v>3120215003891</v>
          </cell>
          <cell r="D716" t="str">
            <v>Nguyễn Tất</v>
          </cell>
          <cell r="E716" t="str">
            <v>Thắng</v>
          </cell>
          <cell r="F716">
            <v>5</v>
          </cell>
          <cell r="G716" t="str">
            <v>Kinh tế</v>
          </cell>
          <cell r="H716" t="str">
            <v>Khoa Kinh tế và Quản lý</v>
          </cell>
          <cell r="I716" t="str">
            <v>Tiến sĩ, Giảng viên chính</v>
          </cell>
          <cell r="J716">
            <v>5.42</v>
          </cell>
          <cell r="K716">
            <v>0</v>
          </cell>
          <cell r="L716" t="str">
            <v>01-Mar-24</v>
          </cell>
          <cell r="M716" t="str">
            <v>01-Apr-18</v>
          </cell>
          <cell r="N716">
            <v>2</v>
          </cell>
          <cell r="O716" t="str">
            <v>0501</v>
          </cell>
          <cell r="P716" t="str">
            <v>0501</v>
          </cell>
          <cell r="Q716" t="str">
            <v>15.110</v>
          </cell>
          <cell r="R716" t="str">
            <v>V.07.01.02</v>
          </cell>
          <cell r="S716" t="str">
            <v>KT001</v>
          </cell>
          <cell r="T716">
            <v>0</v>
          </cell>
          <cell r="U716" t="str">
            <v>Tiến sĩ</v>
          </cell>
          <cell r="V716" t="str">
            <v>001069010015</v>
          </cell>
        </row>
        <row r="717">
          <cell r="B717" t="str">
            <v>KT007</v>
          </cell>
          <cell r="C717" t="str">
            <v>3120215003929</v>
          </cell>
          <cell r="D717" t="str">
            <v>Trần Đức</v>
          </cell>
          <cell r="E717" t="str">
            <v>Trí</v>
          </cell>
          <cell r="F717">
            <v>5</v>
          </cell>
          <cell r="G717" t="str">
            <v>Kinh tế</v>
          </cell>
          <cell r="H717" t="str">
            <v>Khoa Kinh tế và Quản lý</v>
          </cell>
          <cell r="I717" t="str">
            <v>Tiến sĩ, Giảng viên chính</v>
          </cell>
          <cell r="J717">
            <v>4.4000000000000004</v>
          </cell>
          <cell r="K717">
            <v>0</v>
          </cell>
          <cell r="L717" t="str">
            <v>01-Mar-23</v>
          </cell>
          <cell r="M717" t="str">
            <v>01-Mar-05</v>
          </cell>
          <cell r="N717">
            <v>2</v>
          </cell>
          <cell r="O717" t="str">
            <v>0501</v>
          </cell>
          <cell r="P717" t="str">
            <v>0501</v>
          </cell>
          <cell r="Q717" t="str">
            <v>15.110</v>
          </cell>
          <cell r="R717" t="str">
            <v>V.07.01.02</v>
          </cell>
          <cell r="S717" t="str">
            <v>KT007</v>
          </cell>
          <cell r="T717">
            <v>0</v>
          </cell>
          <cell r="U717" t="str">
            <v>Tiến sĩ</v>
          </cell>
          <cell r="V717" t="str">
            <v>001080030465</v>
          </cell>
        </row>
        <row r="718">
          <cell r="B718" t="str">
            <v>KT009</v>
          </cell>
          <cell r="C718" t="str">
            <v>3120215010034</v>
          </cell>
          <cell r="D718" t="str">
            <v>Nguyễn Thị Thu</v>
          </cell>
          <cell r="E718" t="str">
            <v>Quỳnh</v>
          </cell>
          <cell r="F718">
            <v>5</v>
          </cell>
          <cell r="G718" t="str">
            <v>Kinh tế</v>
          </cell>
          <cell r="H718" t="str">
            <v>Khoa Kinh tế và Quản lý</v>
          </cell>
          <cell r="I718" t="str">
            <v>Tiến sĩ, Giảng viên chính</v>
          </cell>
          <cell r="J718">
            <v>4.74</v>
          </cell>
          <cell r="K718">
            <v>0</v>
          </cell>
          <cell r="L718" t="str">
            <v>01-Dec-22</v>
          </cell>
          <cell r="M718" t="str">
            <v>01-Dec-20</v>
          </cell>
          <cell r="N718">
            <v>2</v>
          </cell>
          <cell r="O718" t="str">
            <v>0501</v>
          </cell>
          <cell r="P718" t="str">
            <v>0501</v>
          </cell>
          <cell r="Q718" t="str">
            <v>15.110</v>
          </cell>
          <cell r="R718" t="str">
            <v>V.07.01.02</v>
          </cell>
          <cell r="S718" t="str">
            <v>KT009</v>
          </cell>
          <cell r="T718">
            <v>0</v>
          </cell>
          <cell r="U718" t="str">
            <v>Tiến sĩ</v>
          </cell>
          <cell r="V718" t="str">
            <v>031183004840</v>
          </cell>
        </row>
        <row r="719">
          <cell r="B719" t="str">
            <v>KT013</v>
          </cell>
          <cell r="C719" t="str">
            <v>3120215028959</v>
          </cell>
          <cell r="D719" t="str">
            <v>Ngô Minh</v>
          </cell>
          <cell r="E719" t="str">
            <v>Hải</v>
          </cell>
          <cell r="F719">
            <v>5</v>
          </cell>
          <cell r="G719" t="str">
            <v>Kinh tế</v>
          </cell>
          <cell r="H719" t="str">
            <v>Khoa Kinh tế và Quản lý</v>
          </cell>
          <cell r="I719" t="str">
            <v>Tiến sĩ, Giảng viên chính, Phó BM phụ trách</v>
          </cell>
          <cell r="J719">
            <v>4.4000000000000004</v>
          </cell>
          <cell r="K719">
            <v>0</v>
          </cell>
          <cell r="L719" t="str">
            <v>15-Jun-23</v>
          </cell>
          <cell r="M719" t="str">
            <v>01-Aug-10</v>
          </cell>
          <cell r="N719">
            <v>2</v>
          </cell>
          <cell r="O719" t="str">
            <v>0501</v>
          </cell>
          <cell r="P719" t="str">
            <v>0501</v>
          </cell>
          <cell r="Q719" t="str">
            <v>15.110</v>
          </cell>
          <cell r="R719" t="str">
            <v>V.07.01.02</v>
          </cell>
          <cell r="S719" t="str">
            <v>KT013</v>
          </cell>
          <cell r="T719">
            <v>0</v>
          </cell>
          <cell r="U719" t="str">
            <v>Tiến sĩ</v>
          </cell>
          <cell r="V719" t="str">
            <v>001083057050</v>
          </cell>
        </row>
        <row r="720">
          <cell r="B720" t="str">
            <v>KT004</v>
          </cell>
          <cell r="C720" t="str">
            <v>3120215033516</v>
          </cell>
          <cell r="D720" t="str">
            <v>Lương Thị</v>
          </cell>
          <cell r="E720" t="str">
            <v>Dân</v>
          </cell>
          <cell r="F720">
            <v>5</v>
          </cell>
          <cell r="G720" t="str">
            <v>Kinh tế</v>
          </cell>
          <cell r="H720" t="str">
            <v>Khoa Kinh tế và Quản lý</v>
          </cell>
          <cell r="I720" t="str">
            <v>Tiến sĩ, Giảng viên</v>
          </cell>
          <cell r="J720">
            <v>3.33</v>
          </cell>
          <cell r="K720">
            <v>0</v>
          </cell>
          <cell r="L720" t="str">
            <v>01-Jul-20</v>
          </cell>
          <cell r="M720" t="str">
            <v>01-Mar-11</v>
          </cell>
          <cell r="N720">
            <v>2</v>
          </cell>
          <cell r="O720" t="str">
            <v>0501</v>
          </cell>
          <cell r="P720" t="str">
            <v>0501</v>
          </cell>
          <cell r="Q720" t="str">
            <v>15.111</v>
          </cell>
          <cell r="R720" t="str">
            <v>V.07.01.03</v>
          </cell>
          <cell r="S720" t="str">
            <v>KT004</v>
          </cell>
          <cell r="T720">
            <v>0</v>
          </cell>
          <cell r="U720" t="str">
            <v>Tiến sĩ</v>
          </cell>
          <cell r="V720" t="str">
            <v>012416731</v>
          </cell>
        </row>
        <row r="721">
          <cell r="B721" t="str">
            <v>KT008</v>
          </cell>
          <cell r="C721" t="str">
            <v>3120215033489</v>
          </cell>
          <cell r="D721" t="str">
            <v>Thái Thị</v>
          </cell>
          <cell r="E721" t="str">
            <v>Nhung</v>
          </cell>
          <cell r="F721">
            <v>5</v>
          </cell>
          <cell r="G721" t="str">
            <v>Kinh tế</v>
          </cell>
          <cell r="H721" t="str">
            <v>Khoa Kinh tế và Quản lý</v>
          </cell>
          <cell r="I721" t="str">
            <v>Tiến sĩ, Giảng viên</v>
          </cell>
          <cell r="J721">
            <v>3.66</v>
          </cell>
          <cell r="K721">
            <v>0</v>
          </cell>
          <cell r="L721" t="str">
            <v>01-Mar-23</v>
          </cell>
          <cell r="M721" t="str">
            <v>01-Mar-11</v>
          </cell>
          <cell r="N721">
            <v>2</v>
          </cell>
          <cell r="O721" t="str">
            <v>0501</v>
          </cell>
          <cell r="P721" t="str">
            <v>0501</v>
          </cell>
          <cell r="Q721" t="str">
            <v>15.111</v>
          </cell>
          <cell r="R721" t="str">
            <v>V.07.01.03</v>
          </cell>
          <cell r="S721" t="str">
            <v>KT008</v>
          </cell>
          <cell r="T721">
            <v>0</v>
          </cell>
          <cell r="U721" t="str">
            <v>Tiến sĩ</v>
          </cell>
          <cell r="V721" t="str">
            <v>040186000807</v>
          </cell>
        </row>
        <row r="722">
          <cell r="B722" t="str">
            <v>KT005</v>
          </cell>
          <cell r="C722" t="str">
            <v>3120215035108</v>
          </cell>
          <cell r="D722" t="str">
            <v>Nguyễn Thị Huyền</v>
          </cell>
          <cell r="E722" t="str">
            <v>Châm</v>
          </cell>
          <cell r="F722">
            <v>5</v>
          </cell>
          <cell r="G722" t="str">
            <v>Kinh tế</v>
          </cell>
          <cell r="H722" t="str">
            <v>Khoa Kinh tế và Quản lý</v>
          </cell>
          <cell r="I722" t="str">
            <v>Tiến sĩ, Giảng viên chính</v>
          </cell>
          <cell r="J722">
            <v>4.4000000000000004</v>
          </cell>
          <cell r="K722">
            <v>0</v>
          </cell>
          <cell r="L722" t="str">
            <v>15-Jun-23</v>
          </cell>
          <cell r="M722" t="str">
            <v>01-Aug-11</v>
          </cell>
          <cell r="N722">
            <v>2</v>
          </cell>
          <cell r="O722" t="str">
            <v>0501</v>
          </cell>
          <cell r="P722" t="str">
            <v>0501</v>
          </cell>
          <cell r="Q722" t="str">
            <v>15.110</v>
          </cell>
          <cell r="R722" t="str">
            <v>V.07.01.02</v>
          </cell>
          <cell r="S722" t="str">
            <v>KT005</v>
          </cell>
          <cell r="T722">
            <v>0</v>
          </cell>
          <cell r="U722" t="str">
            <v>Tiến sĩ</v>
          </cell>
          <cell r="V722" t="str">
            <v>001187025554</v>
          </cell>
        </row>
        <row r="723">
          <cell r="B723" t="str">
            <v>KT006</v>
          </cell>
          <cell r="C723" t="str">
            <v>3120215035114</v>
          </cell>
          <cell r="D723" t="str">
            <v>Đoàn Bích</v>
          </cell>
          <cell r="E723" t="str">
            <v>Hạnh</v>
          </cell>
          <cell r="F723">
            <v>5</v>
          </cell>
          <cell r="G723" t="str">
            <v>Kinh tế</v>
          </cell>
          <cell r="H723" t="str">
            <v>Khoa Kinh tế và Quản lý</v>
          </cell>
          <cell r="I723" t="str">
            <v>Thạc sĩ, Giảng viên chính</v>
          </cell>
          <cell r="J723">
            <v>4.4000000000000004</v>
          </cell>
          <cell r="K723">
            <v>0</v>
          </cell>
          <cell r="L723" t="str">
            <v>15-Jun-23</v>
          </cell>
          <cell r="M723" t="str">
            <v>01-Aug-11</v>
          </cell>
          <cell r="N723">
            <v>3</v>
          </cell>
          <cell r="O723" t="str">
            <v>0501</v>
          </cell>
          <cell r="P723" t="str">
            <v>0501</v>
          </cell>
          <cell r="Q723" t="str">
            <v>15.110</v>
          </cell>
          <cell r="R723" t="str">
            <v>V.07.01.02</v>
          </cell>
          <cell r="S723" t="str">
            <v>KT006</v>
          </cell>
          <cell r="T723">
            <v>0</v>
          </cell>
          <cell r="U723" t="str">
            <v>Thạc sĩ</v>
          </cell>
          <cell r="V723" t="str">
            <v>033187015690</v>
          </cell>
        </row>
        <row r="724">
          <cell r="B724" t="str">
            <v>KT015</v>
          </cell>
          <cell r="C724" t="str">
            <v>3120215039036</v>
          </cell>
          <cell r="D724" t="str">
            <v>Đồng Thanh</v>
          </cell>
          <cell r="E724" t="str">
            <v>Mai</v>
          </cell>
          <cell r="F724">
            <v>5</v>
          </cell>
          <cell r="G724" t="str">
            <v>Kinh tế</v>
          </cell>
          <cell r="H724" t="str">
            <v>Khoa Kinh tế và Quản lý</v>
          </cell>
          <cell r="I724" t="str">
            <v>Tiến sĩ, Giảng viên chính</v>
          </cell>
          <cell r="J724">
            <v>4.4000000000000004</v>
          </cell>
          <cell r="K724">
            <v>0</v>
          </cell>
          <cell r="L724" t="str">
            <v>15-Jun-23</v>
          </cell>
          <cell r="M724" t="str">
            <v>01-Jan-13</v>
          </cell>
          <cell r="N724">
            <v>2</v>
          </cell>
          <cell r="O724" t="str">
            <v>0501</v>
          </cell>
          <cell r="P724" t="str">
            <v>0501</v>
          </cell>
          <cell r="Q724" t="str">
            <v>15.110</v>
          </cell>
          <cell r="R724" t="str">
            <v>V.07.01.02</v>
          </cell>
          <cell r="S724" t="str">
            <v>KT015</v>
          </cell>
          <cell r="T724">
            <v>0</v>
          </cell>
          <cell r="U724" t="str">
            <v>Tiến sĩ</v>
          </cell>
          <cell r="V724" t="str">
            <v>019188005153</v>
          </cell>
        </row>
        <row r="725">
          <cell r="B725" t="str">
            <v>KT017</v>
          </cell>
          <cell r="C725" t="str">
            <v>3120215039319</v>
          </cell>
          <cell r="D725" t="str">
            <v>Bùi Thị Khánh</v>
          </cell>
          <cell r="E725" t="str">
            <v>Hòa</v>
          </cell>
          <cell r="F725">
            <v>5</v>
          </cell>
          <cell r="G725" t="str">
            <v>Kinh tế</v>
          </cell>
          <cell r="H725" t="str">
            <v>Khoa Kinh tế và Quản lý</v>
          </cell>
          <cell r="I725" t="str">
            <v>Thạc sĩ, Giảng viên chính</v>
          </cell>
          <cell r="J725">
            <v>4.4000000000000004</v>
          </cell>
          <cell r="K725">
            <v>0</v>
          </cell>
          <cell r="L725" t="str">
            <v>15-Jun-23</v>
          </cell>
          <cell r="M725" t="str">
            <v>01-Jan-13</v>
          </cell>
          <cell r="N725">
            <v>3</v>
          </cell>
          <cell r="O725" t="str">
            <v>0501</v>
          </cell>
          <cell r="P725" t="str">
            <v>0501</v>
          </cell>
          <cell r="Q725" t="str">
            <v>15.110</v>
          </cell>
          <cell r="R725" t="str">
            <v>V.07.01.02</v>
          </cell>
          <cell r="S725" t="str">
            <v>KT017</v>
          </cell>
          <cell r="T725">
            <v>0</v>
          </cell>
          <cell r="U725" t="str">
            <v>Thạc sĩ</v>
          </cell>
          <cell r="V725" t="str">
            <v>042189016290</v>
          </cell>
        </row>
        <row r="726">
          <cell r="B726" t="str">
            <v>KT018</v>
          </cell>
          <cell r="C726" t="str">
            <v>3120215045022</v>
          </cell>
          <cell r="D726" t="str">
            <v>Phan Xuân</v>
          </cell>
          <cell r="E726" t="str">
            <v>Tân</v>
          </cell>
          <cell r="F726">
            <v>5</v>
          </cell>
          <cell r="G726" t="str">
            <v>Kinh tế</v>
          </cell>
          <cell r="H726" t="str">
            <v>Khoa Kinh tế và Quản lý</v>
          </cell>
          <cell r="I726" t="str">
            <v>Thạc sĩ, Giảng viên</v>
          </cell>
          <cell r="J726">
            <v>3.33</v>
          </cell>
          <cell r="K726">
            <v>0</v>
          </cell>
          <cell r="L726" t="str">
            <v>01-Jan-24</v>
          </cell>
          <cell r="M726" t="str">
            <v>01-Jan-15</v>
          </cell>
          <cell r="N726">
            <v>3</v>
          </cell>
          <cell r="O726" t="str">
            <v>0501</v>
          </cell>
          <cell r="P726" t="str">
            <v>0501</v>
          </cell>
          <cell r="Q726" t="str">
            <v>15.111</v>
          </cell>
          <cell r="R726" t="str">
            <v>V.07.01.03</v>
          </cell>
          <cell r="S726" t="str">
            <v>KT018</v>
          </cell>
          <cell r="T726">
            <v>0</v>
          </cell>
          <cell r="U726" t="str">
            <v>Thạc sĩ</v>
          </cell>
          <cell r="V726" t="str">
            <v>001091030440</v>
          </cell>
        </row>
        <row r="727">
          <cell r="B727" t="str">
            <v/>
          </cell>
          <cell r="C727" t="str">
            <v/>
          </cell>
          <cell r="D727" t="str">
            <v>Nguyễn Thái</v>
          </cell>
          <cell r="E727" t="str">
            <v>Anh</v>
          </cell>
          <cell r="F727">
            <v>5</v>
          </cell>
          <cell r="G727" t="str">
            <v>Kinh tế</v>
          </cell>
          <cell r="H727" t="str">
            <v>Khoa Kinh tế và Quản lý</v>
          </cell>
          <cell r="I727" t="str">
            <v>Nghiên cứu viên</v>
          </cell>
          <cell r="J727">
            <v>1.99</v>
          </cell>
          <cell r="K727">
            <v>0</v>
          </cell>
          <cell r="L727" t="str">
            <v>01-Jan-16</v>
          </cell>
          <cell r="M727" t="str">
            <v>01-Jan-16</v>
          </cell>
          <cell r="N727">
            <v>4</v>
          </cell>
          <cell r="O727" t="str">
            <v>0501</v>
          </cell>
          <cell r="P727" t="str">
            <v>0501</v>
          </cell>
          <cell r="Q727" t="str">
            <v>13.092</v>
          </cell>
          <cell r="R727" t="str">
            <v>13.092</v>
          </cell>
          <cell r="S727" t="str">
            <v/>
          </cell>
          <cell r="T727">
            <v>0</v>
          </cell>
          <cell r="U727" t="str">
            <v>Đại học</v>
          </cell>
          <cell r="V727" t="str">
            <v>012815127</v>
          </cell>
        </row>
        <row r="728">
          <cell r="B728" t="str">
            <v>PTN09</v>
          </cell>
          <cell r="C728" t="str">
            <v>3120215004077</v>
          </cell>
          <cell r="D728" t="str">
            <v>Nguyễn Minh</v>
          </cell>
          <cell r="E728" t="str">
            <v>Đức</v>
          </cell>
          <cell r="F728">
            <v>5</v>
          </cell>
          <cell r="G728" t="str">
            <v>Kinh tế</v>
          </cell>
          <cell r="H728" t="str">
            <v>Khoa Kinh tế và Quản lý</v>
          </cell>
          <cell r="I728" t="str">
            <v>Tiến sĩ, Giảng viên chính, Trưởng BM</v>
          </cell>
          <cell r="J728">
            <v>4.74</v>
          </cell>
          <cell r="K728">
            <v>0</v>
          </cell>
          <cell r="L728" t="str">
            <v>01-May-22</v>
          </cell>
          <cell r="M728" t="str">
            <v>01-Dec-20</v>
          </cell>
          <cell r="N728">
            <v>2</v>
          </cell>
          <cell r="O728" t="str">
            <v>0501</v>
          </cell>
          <cell r="P728" t="str">
            <v>0501</v>
          </cell>
          <cell r="Q728" t="str">
            <v>15.110</v>
          </cell>
          <cell r="R728" t="str">
            <v>V.07.01.02</v>
          </cell>
          <cell r="S728" t="str">
            <v>PTN09</v>
          </cell>
          <cell r="T728">
            <v>0</v>
          </cell>
          <cell r="U728" t="str">
            <v>Tiến sĩ</v>
          </cell>
          <cell r="V728" t="str">
            <v>031078002883</v>
          </cell>
        </row>
        <row r="729">
          <cell r="B729" t="str">
            <v>KT014</v>
          </cell>
          <cell r="C729" t="str">
            <v>3120215057333</v>
          </cell>
          <cell r="D729" t="str">
            <v>Trần Thị Minh</v>
          </cell>
          <cell r="E729" t="str">
            <v>Hòa</v>
          </cell>
          <cell r="F729">
            <v>5</v>
          </cell>
          <cell r="G729" t="str">
            <v>Kinh tế</v>
          </cell>
          <cell r="H729" t="str">
            <v>Khoa Kinh tế và Quản lý</v>
          </cell>
          <cell r="I729" t="str">
            <v>Thạc sĩ, Giảng viên</v>
          </cell>
          <cell r="J729">
            <v>3</v>
          </cell>
          <cell r="K729">
            <v>0</v>
          </cell>
          <cell r="L729" t="str">
            <v>01-Apr-24</v>
          </cell>
          <cell r="M729" t="str">
            <v>01-Apr-21</v>
          </cell>
          <cell r="N729">
            <v>3</v>
          </cell>
          <cell r="O729" t="str">
            <v>0501</v>
          </cell>
          <cell r="P729" t="str">
            <v>0501</v>
          </cell>
          <cell r="Q729" t="str">
            <v>15.111</v>
          </cell>
          <cell r="R729" t="str">
            <v>V.07.01.03</v>
          </cell>
          <cell r="S729" t="str">
            <v>KT014</v>
          </cell>
          <cell r="T729">
            <v>0</v>
          </cell>
          <cell r="U729" t="str">
            <v>Thạc sĩ</v>
          </cell>
          <cell r="V729" t="str">
            <v>031195005983</v>
          </cell>
        </row>
        <row r="730">
          <cell r="B730" t="str">
            <v/>
          </cell>
          <cell r="C730" t="str">
            <v/>
          </cell>
          <cell r="D730" t="str">
            <v>Đinh Văn</v>
          </cell>
          <cell r="E730" t="str">
            <v>Hiến</v>
          </cell>
          <cell r="F730">
            <v>5</v>
          </cell>
          <cell r="G730" t="str">
            <v>Quản lý phát triển</v>
          </cell>
          <cell r="H730" t="str">
            <v>Khoa Kinh tế và Quản lý</v>
          </cell>
          <cell r="I730" t="str">
            <v>Giảng viên chính</v>
          </cell>
          <cell r="J730">
            <v>6.78</v>
          </cell>
          <cell r="K730">
            <v>0</v>
          </cell>
          <cell r="L730" t="str">
            <v>01-Jun-02</v>
          </cell>
          <cell r="M730" t="str">
            <v>01-Oct-66</v>
          </cell>
          <cell r="N730">
            <v>4</v>
          </cell>
          <cell r="O730" t="str">
            <v>0502</v>
          </cell>
          <cell r="P730" t="str">
            <v>0502</v>
          </cell>
          <cell r="Q730" t="str">
            <v>15.110</v>
          </cell>
          <cell r="R730" t="str">
            <v>15.110</v>
          </cell>
          <cell r="S730" t="str">
            <v/>
          </cell>
          <cell r="T730">
            <v>0</v>
          </cell>
          <cell r="U730" t="str">
            <v>Đại học</v>
          </cell>
          <cell r="V730" t="str">
            <v>010807492</v>
          </cell>
        </row>
        <row r="731">
          <cell r="B731" t="str">
            <v>MOI55</v>
          </cell>
          <cell r="C731" t="str">
            <v/>
          </cell>
          <cell r="D731" t="str">
            <v>Nguyễn Xuân</v>
          </cell>
          <cell r="E731" t="str">
            <v>Tin</v>
          </cell>
          <cell r="F731">
            <v>5</v>
          </cell>
          <cell r="G731" t="str">
            <v>Quản lý phát triển</v>
          </cell>
          <cell r="H731" t="str">
            <v>Khoa Kinh tế và Quản lý</v>
          </cell>
          <cell r="I731" t="str">
            <v>Thạc sĩ, Giảng viên chính</v>
          </cell>
          <cell r="J731">
            <v>6.1</v>
          </cell>
          <cell r="K731">
            <v>0</v>
          </cell>
          <cell r="L731" t="str">
            <v>01-Dec-07</v>
          </cell>
          <cell r="M731" t="str">
            <v>01-Jan-77</v>
          </cell>
          <cell r="N731">
            <v>3</v>
          </cell>
          <cell r="O731" t="str">
            <v>0502</v>
          </cell>
          <cell r="P731" t="str">
            <v>0502</v>
          </cell>
          <cell r="Q731" t="str">
            <v>15.110</v>
          </cell>
          <cell r="R731" t="str">
            <v>15.110</v>
          </cell>
          <cell r="S731" t="str">
            <v>MOI55</v>
          </cell>
          <cell r="T731">
            <v>0</v>
          </cell>
          <cell r="U731" t="str">
            <v>Thạc sĩ</v>
          </cell>
          <cell r="V731" t="str">
            <v>010804814</v>
          </cell>
        </row>
        <row r="732">
          <cell r="B732" t="str">
            <v>PTN01</v>
          </cell>
          <cell r="C732" t="str">
            <v>3120215004083</v>
          </cell>
          <cell r="D732" t="str">
            <v>Mai Thanh</v>
          </cell>
          <cell r="E732" t="str">
            <v>Cúc</v>
          </cell>
          <cell r="F732">
            <v>5</v>
          </cell>
          <cell r="G732" t="str">
            <v>Quản lý phát triển</v>
          </cell>
          <cell r="H732" t="str">
            <v>Khoa Kinh tế và Quản lý</v>
          </cell>
          <cell r="I732" t="str">
            <v>PGS.TS. Giảng viên cao cấp, Bảo lưu PCCV</v>
          </cell>
          <cell r="J732">
            <v>7.64</v>
          </cell>
          <cell r="K732">
            <v>0</v>
          </cell>
          <cell r="L732" t="str">
            <v>01-Jul-24</v>
          </cell>
          <cell r="M732" t="str">
            <v>30-Dec-16</v>
          </cell>
          <cell r="N732">
            <v>2</v>
          </cell>
          <cell r="O732" t="str">
            <v>0502</v>
          </cell>
          <cell r="P732" t="str">
            <v>0502</v>
          </cell>
          <cell r="Q732" t="str">
            <v>15.109</v>
          </cell>
          <cell r="R732" t="str">
            <v>V.07.01.01</v>
          </cell>
          <cell r="S732" t="str">
            <v>PTN01</v>
          </cell>
          <cell r="T732">
            <v>1</v>
          </cell>
          <cell r="U732" t="str">
            <v>Tiến sĩ</v>
          </cell>
          <cell r="V732" t="str">
            <v>042058000235</v>
          </cell>
        </row>
        <row r="733">
          <cell r="B733" t="str">
            <v>PTN05</v>
          </cell>
          <cell r="C733" t="str">
            <v>3120215004002</v>
          </cell>
          <cell r="D733" t="str">
            <v>Nguyễn Trọng</v>
          </cell>
          <cell r="E733" t="str">
            <v>Đắc</v>
          </cell>
          <cell r="F733">
            <v>5</v>
          </cell>
          <cell r="G733" t="str">
            <v>Quản lý phát triển</v>
          </cell>
          <cell r="H733" t="str">
            <v>Khoa Kinh tế và Quản lý</v>
          </cell>
          <cell r="I733" t="str">
            <v>Thạc sĩ, Giảng viên chính</v>
          </cell>
          <cell r="J733">
            <v>6.1</v>
          </cell>
          <cell r="K733">
            <v>0</v>
          </cell>
          <cell r="L733" t="str">
            <v>01-Apr-13</v>
          </cell>
          <cell r="M733" t="str">
            <v>01-Apr-01</v>
          </cell>
          <cell r="N733">
            <v>3</v>
          </cell>
          <cell r="O733" t="str">
            <v>0502</v>
          </cell>
          <cell r="P733" t="str">
            <v>0502</v>
          </cell>
          <cell r="Q733" t="str">
            <v>15.110</v>
          </cell>
          <cell r="R733" t="str">
            <v>15.110</v>
          </cell>
          <cell r="S733" t="str">
            <v>TG285</v>
          </cell>
          <cell r="T733">
            <v>0</v>
          </cell>
          <cell r="U733" t="str">
            <v>Thạc sĩ</v>
          </cell>
          <cell r="V733" t="str">
            <v>010804454</v>
          </cell>
        </row>
        <row r="734">
          <cell r="B734" t="str">
            <v>PTN04</v>
          </cell>
          <cell r="C734" t="str">
            <v>3120215004019</v>
          </cell>
          <cell r="D734" t="str">
            <v>Nguyễn Thị Tuyết</v>
          </cell>
          <cell r="E734" t="str">
            <v>Lan</v>
          </cell>
          <cell r="F734">
            <v>5</v>
          </cell>
          <cell r="G734" t="str">
            <v>Quản lý phát triển</v>
          </cell>
          <cell r="H734" t="str">
            <v>Khoa Kinh tế và Quản lý</v>
          </cell>
          <cell r="I734" t="str">
            <v>Thạc sĩ, Giảng viên chính, Phó BM</v>
          </cell>
          <cell r="J734">
            <v>5.76</v>
          </cell>
          <cell r="K734">
            <v>0</v>
          </cell>
          <cell r="L734" t="str">
            <v>01-Jan-14</v>
          </cell>
          <cell r="M734" t="str">
            <v>01-Jul-03</v>
          </cell>
          <cell r="N734">
            <v>3</v>
          </cell>
          <cell r="O734" t="str">
            <v>0502</v>
          </cell>
          <cell r="P734" t="str">
            <v>0502</v>
          </cell>
          <cell r="Q734" t="str">
            <v>15.110</v>
          </cell>
          <cell r="R734" t="str">
            <v>15.110</v>
          </cell>
          <cell r="S734" t="str">
            <v>TG293</v>
          </cell>
          <cell r="T734">
            <v>0</v>
          </cell>
          <cell r="U734" t="str">
            <v>Thạc sĩ</v>
          </cell>
          <cell r="V734" t="str">
            <v>011157297</v>
          </cell>
        </row>
        <row r="735">
          <cell r="B735" t="str">
            <v>PTN14</v>
          </cell>
          <cell r="C735" t="str">
            <v>3120215006979</v>
          </cell>
          <cell r="D735" t="str">
            <v>Quyền Đình</v>
          </cell>
          <cell r="E735" t="str">
            <v>Hà</v>
          </cell>
          <cell r="F735">
            <v>5</v>
          </cell>
          <cell r="G735" t="str">
            <v>Quản lý phát triển</v>
          </cell>
          <cell r="H735" t="str">
            <v>Khoa Kinh tế và Quản lý</v>
          </cell>
          <cell r="I735" t="str">
            <v>PGS.TS. Giảng viên cao cấp</v>
          </cell>
          <cell r="J735">
            <v>7.64</v>
          </cell>
          <cell r="K735">
            <v>0</v>
          </cell>
          <cell r="L735" t="str">
            <v>30-Dec-19</v>
          </cell>
          <cell r="M735" t="str">
            <v>30-Dec-16</v>
          </cell>
          <cell r="N735">
            <v>2</v>
          </cell>
          <cell r="O735" t="str">
            <v>0502</v>
          </cell>
          <cell r="P735" t="str">
            <v>0502</v>
          </cell>
          <cell r="Q735" t="str">
            <v>15.109</v>
          </cell>
          <cell r="R735" t="str">
            <v>V.07.01.01</v>
          </cell>
          <cell r="S735" t="str">
            <v>TG535</v>
          </cell>
          <cell r="T735">
            <v>1</v>
          </cell>
          <cell r="U735" t="str">
            <v>Tiến sĩ</v>
          </cell>
          <cell r="V735" t="str">
            <v>037053001029</v>
          </cell>
        </row>
        <row r="736">
          <cell r="B736" t="str">
            <v>PTN07</v>
          </cell>
          <cell r="C736" t="str">
            <v>3120215004090</v>
          </cell>
          <cell r="D736" t="str">
            <v>Mai Lan</v>
          </cell>
          <cell r="E736" t="str">
            <v>Phương</v>
          </cell>
          <cell r="F736">
            <v>5</v>
          </cell>
          <cell r="G736" t="str">
            <v>Quản lý phát triển</v>
          </cell>
          <cell r="H736" t="str">
            <v>Khoa Kinh tế và Quản lý</v>
          </cell>
          <cell r="I736" t="str">
            <v>Tiến sĩ, Giảng viên chính, Phó BM</v>
          </cell>
          <cell r="J736">
            <v>5.08</v>
          </cell>
          <cell r="K736">
            <v>0</v>
          </cell>
          <cell r="L736" t="str">
            <v>01-Apr-23</v>
          </cell>
          <cell r="M736" t="str">
            <v>01-Apr-18</v>
          </cell>
          <cell r="N736">
            <v>2</v>
          </cell>
          <cell r="O736" t="str">
            <v>0502</v>
          </cell>
          <cell r="P736" t="str">
            <v>0502</v>
          </cell>
          <cell r="Q736" t="str">
            <v>15.110</v>
          </cell>
          <cell r="R736" t="str">
            <v>V.07.01.02</v>
          </cell>
          <cell r="S736" t="str">
            <v>PTN07</v>
          </cell>
          <cell r="T736">
            <v>0</v>
          </cell>
          <cell r="U736" t="str">
            <v>Tiến sĩ</v>
          </cell>
          <cell r="V736" t="str">
            <v>001179023030</v>
          </cell>
        </row>
        <row r="737">
          <cell r="B737" t="str">
            <v>PTN06</v>
          </cell>
          <cell r="C737" t="str">
            <v>3120215004031</v>
          </cell>
          <cell r="D737" t="str">
            <v>Nguyễn Thị Minh</v>
          </cell>
          <cell r="E737" t="str">
            <v>Hiền</v>
          </cell>
          <cell r="F737">
            <v>5</v>
          </cell>
          <cell r="G737" t="str">
            <v>Quản lý phát triển</v>
          </cell>
          <cell r="H737" t="str">
            <v>Khoa Kinh tế và Quản lý</v>
          </cell>
          <cell r="I737" t="str">
            <v>PGS.TS. Giảng viên cao cấp, Trưởng Khoa</v>
          </cell>
          <cell r="J737">
            <v>7.28</v>
          </cell>
          <cell r="K737">
            <v>0</v>
          </cell>
          <cell r="L737" t="str">
            <v>30-Dec-23</v>
          </cell>
          <cell r="M737" t="str">
            <v>30-Dec-16</v>
          </cell>
          <cell r="N737">
            <v>2</v>
          </cell>
          <cell r="O737" t="str">
            <v>0502</v>
          </cell>
          <cell r="P737" t="str">
            <v>0502</v>
          </cell>
          <cell r="Q737" t="str">
            <v>15.109</v>
          </cell>
          <cell r="R737" t="str">
            <v>V.07.01.01</v>
          </cell>
          <cell r="S737" t="str">
            <v>PTN06</v>
          </cell>
          <cell r="T737">
            <v>1</v>
          </cell>
          <cell r="U737" t="str">
            <v>Tiến sĩ</v>
          </cell>
          <cell r="V737" t="str">
            <v>001170051168</v>
          </cell>
        </row>
        <row r="738">
          <cell r="B738" t="str">
            <v>PTN08</v>
          </cell>
          <cell r="C738" t="str">
            <v>3120215004127</v>
          </cell>
          <cell r="D738" t="str">
            <v>Đỗ Thị Thanh</v>
          </cell>
          <cell r="E738" t="str">
            <v>Huyền</v>
          </cell>
          <cell r="F738">
            <v>5</v>
          </cell>
          <cell r="G738" t="str">
            <v>Quản lý phát triển</v>
          </cell>
          <cell r="H738" t="str">
            <v>Khoa Kinh tế và Quản lý</v>
          </cell>
          <cell r="I738" t="str">
            <v>Tiến sĩ, Giảng viên chính</v>
          </cell>
          <cell r="J738">
            <v>4.74</v>
          </cell>
          <cell r="K738">
            <v>0</v>
          </cell>
          <cell r="L738" t="str">
            <v>01-Dec-23</v>
          </cell>
          <cell r="M738" t="str">
            <v>01-Dec-20</v>
          </cell>
          <cell r="N738">
            <v>2</v>
          </cell>
          <cell r="O738" t="str">
            <v>0502</v>
          </cell>
          <cell r="P738" t="str">
            <v>0502</v>
          </cell>
          <cell r="Q738" t="str">
            <v>15.110</v>
          </cell>
          <cell r="R738" t="str">
            <v>V.07.01.02</v>
          </cell>
          <cell r="S738" t="str">
            <v>PTN08</v>
          </cell>
          <cell r="T738">
            <v>0</v>
          </cell>
          <cell r="U738" t="str">
            <v>Tiến sĩ</v>
          </cell>
          <cell r="V738" t="str">
            <v>001180041146</v>
          </cell>
        </row>
        <row r="739">
          <cell r="B739" t="str">
            <v>PTN18</v>
          </cell>
          <cell r="C739" t="str">
            <v>3120215010040</v>
          </cell>
          <cell r="D739" t="str">
            <v>Quyền Đình</v>
          </cell>
          <cell r="E739" t="str">
            <v>Hà</v>
          </cell>
          <cell r="F739">
            <v>5</v>
          </cell>
          <cell r="G739" t="str">
            <v>Quản lý phát triển</v>
          </cell>
          <cell r="H739" t="str">
            <v>Khoa Kinh tế và Quản lý</v>
          </cell>
          <cell r="I739" t="str">
            <v>Tiến sĩ, Giảng viên chính, Trưởng BM</v>
          </cell>
          <cell r="J739">
            <v>5.08</v>
          </cell>
          <cell r="K739">
            <v>0</v>
          </cell>
          <cell r="L739" t="str">
            <v>01-Apr-23</v>
          </cell>
          <cell r="M739" t="str">
            <v>01-Apr-18</v>
          </cell>
          <cell r="N739">
            <v>2</v>
          </cell>
          <cell r="O739" t="str">
            <v>0502</v>
          </cell>
          <cell r="P739" t="str">
            <v>0502</v>
          </cell>
          <cell r="Q739" t="str">
            <v>15.110</v>
          </cell>
          <cell r="R739" t="str">
            <v>V.07.01.02</v>
          </cell>
          <cell r="S739" t="str">
            <v>PTN18</v>
          </cell>
          <cell r="T739">
            <v>0</v>
          </cell>
          <cell r="U739" t="str">
            <v>Tiến sĩ</v>
          </cell>
          <cell r="V739" t="str">
            <v>015079000012</v>
          </cell>
        </row>
        <row r="740">
          <cell r="B740" t="str">
            <v>PTN19</v>
          </cell>
          <cell r="C740" t="str">
            <v>3120215004133</v>
          </cell>
          <cell r="D740" t="str">
            <v>Nguyễn Thị Thu</v>
          </cell>
          <cell r="E740" t="str">
            <v>Phương</v>
          </cell>
          <cell r="F740">
            <v>5</v>
          </cell>
          <cell r="G740" t="str">
            <v>Quản lý phát triển</v>
          </cell>
          <cell r="H740" t="str">
            <v>Khoa Kinh tế và Quản lý</v>
          </cell>
          <cell r="I740" t="str">
            <v>Tiến sĩ, Giảng viên chính</v>
          </cell>
          <cell r="J740">
            <v>4.74</v>
          </cell>
          <cell r="K740">
            <v>0</v>
          </cell>
          <cell r="L740" t="str">
            <v>01-Dec-22</v>
          </cell>
          <cell r="M740" t="str">
            <v>01-Dec-20</v>
          </cell>
          <cell r="N740">
            <v>2</v>
          </cell>
          <cell r="O740" t="str">
            <v>0502</v>
          </cell>
          <cell r="P740" t="str">
            <v>0502</v>
          </cell>
          <cell r="Q740" t="str">
            <v>15.110</v>
          </cell>
          <cell r="R740" t="str">
            <v>V.07.01.02</v>
          </cell>
          <cell r="S740" t="str">
            <v>PTN19</v>
          </cell>
          <cell r="T740">
            <v>0</v>
          </cell>
          <cell r="U740" t="str">
            <v>Tiến sĩ</v>
          </cell>
          <cell r="V740" t="str">
            <v>038179025043</v>
          </cell>
        </row>
        <row r="741">
          <cell r="B741" t="str">
            <v>PTN11</v>
          </cell>
          <cell r="C741" t="str">
            <v>3120215009709</v>
          </cell>
          <cell r="D741" t="str">
            <v>Đỗ Thị</v>
          </cell>
          <cell r="E741" t="str">
            <v>Nhài</v>
          </cell>
          <cell r="F741">
            <v>5</v>
          </cell>
          <cell r="G741" t="str">
            <v>Quản lý phát triển</v>
          </cell>
          <cell r="H741" t="str">
            <v>Khoa Kinh tế và Quản lý</v>
          </cell>
          <cell r="I741" t="str">
            <v>Thạc sĩ, Giảng viên chính</v>
          </cell>
          <cell r="J741">
            <v>4.74</v>
          </cell>
          <cell r="K741">
            <v>0</v>
          </cell>
          <cell r="L741" t="str">
            <v>01-Dec-22</v>
          </cell>
          <cell r="M741" t="str">
            <v>01-Dec-20</v>
          </cell>
          <cell r="N741">
            <v>3</v>
          </cell>
          <cell r="O741" t="str">
            <v>0502</v>
          </cell>
          <cell r="P741" t="str">
            <v>0502</v>
          </cell>
          <cell r="Q741" t="str">
            <v>15.110</v>
          </cell>
          <cell r="R741" t="str">
            <v>V.07.01.02</v>
          </cell>
          <cell r="S741" t="str">
            <v>PTN11</v>
          </cell>
          <cell r="T741">
            <v>0</v>
          </cell>
          <cell r="U741" t="str">
            <v>Thạc sĩ</v>
          </cell>
          <cell r="V741" t="str">
            <v>036184012047</v>
          </cell>
        </row>
        <row r="742">
          <cell r="B742" t="str">
            <v>PTN10</v>
          </cell>
          <cell r="C742" t="str">
            <v>3120215028942</v>
          </cell>
          <cell r="D742" t="str">
            <v>Trần Mạnh</v>
          </cell>
          <cell r="E742" t="str">
            <v>Hải</v>
          </cell>
          <cell r="F742">
            <v>5</v>
          </cell>
          <cell r="G742" t="str">
            <v>Quản lý phát triển</v>
          </cell>
          <cell r="H742" t="str">
            <v>Khoa Kinh tế và Quản lý</v>
          </cell>
          <cell r="I742" t="str">
            <v>Tiến sĩ, Giảng viên chính</v>
          </cell>
          <cell r="J742">
            <v>4.4000000000000004</v>
          </cell>
          <cell r="K742">
            <v>0</v>
          </cell>
          <cell r="L742" t="str">
            <v>15-Jun-23</v>
          </cell>
          <cell r="M742" t="str">
            <v>01-Aug-10</v>
          </cell>
          <cell r="N742">
            <v>2</v>
          </cell>
          <cell r="O742" t="str">
            <v>0502</v>
          </cell>
          <cell r="P742" t="str">
            <v>0502</v>
          </cell>
          <cell r="Q742" t="str">
            <v>15.110</v>
          </cell>
          <cell r="R742" t="str">
            <v>V.07.01.02</v>
          </cell>
          <cell r="S742" t="str">
            <v>PTN10</v>
          </cell>
          <cell r="T742">
            <v>0</v>
          </cell>
          <cell r="U742" t="str">
            <v>Tiến sĩ</v>
          </cell>
          <cell r="V742" t="str">
            <v>035082001859</v>
          </cell>
        </row>
        <row r="743">
          <cell r="B743" t="str">
            <v>PTN03</v>
          </cell>
          <cell r="C743" t="str">
            <v>3120215035143</v>
          </cell>
          <cell r="D743" t="str">
            <v>Bạch Văn</v>
          </cell>
          <cell r="E743" t="str">
            <v>Thủy</v>
          </cell>
          <cell r="F743">
            <v>5</v>
          </cell>
          <cell r="G743" t="str">
            <v>Quản lý phát triển</v>
          </cell>
          <cell r="H743" t="str">
            <v>Khoa Kinh tế và Quản lý</v>
          </cell>
          <cell r="I743" t="str">
            <v>Thạc sĩ, Giảng viên chính</v>
          </cell>
          <cell r="J743">
            <v>4.4000000000000004</v>
          </cell>
          <cell r="K743">
            <v>0</v>
          </cell>
          <cell r="L743" t="str">
            <v>15-Jun-23</v>
          </cell>
          <cell r="M743" t="str">
            <v>01-Dec-11</v>
          </cell>
          <cell r="N743">
            <v>3</v>
          </cell>
          <cell r="O743" t="str">
            <v>0502</v>
          </cell>
          <cell r="P743" t="str">
            <v>0502</v>
          </cell>
          <cell r="Q743" t="str">
            <v>15.110</v>
          </cell>
          <cell r="R743" t="str">
            <v>V.07.01.02</v>
          </cell>
          <cell r="S743" t="str">
            <v>PTN03</v>
          </cell>
          <cell r="T743">
            <v>0</v>
          </cell>
          <cell r="U743" t="str">
            <v>Thạc sĩ</v>
          </cell>
          <cell r="V743" t="str">
            <v>026087006530</v>
          </cell>
        </row>
        <row r="744">
          <cell r="B744" t="str">
            <v>PTN12</v>
          </cell>
          <cell r="C744" t="str">
            <v>3120215039223</v>
          </cell>
          <cell r="D744" t="str">
            <v>Nguyễn Thị</v>
          </cell>
          <cell r="E744" t="str">
            <v>Phương</v>
          </cell>
          <cell r="F744">
            <v>5</v>
          </cell>
          <cell r="G744" t="str">
            <v>Quản lý phát triển</v>
          </cell>
          <cell r="H744" t="str">
            <v>Khoa Kinh tế và Quản lý</v>
          </cell>
          <cell r="I744" t="str">
            <v>Thạc sĩ, Giảng viên chính</v>
          </cell>
          <cell r="J744">
            <v>4.4000000000000004</v>
          </cell>
          <cell r="K744">
            <v>0</v>
          </cell>
          <cell r="L744" t="str">
            <v>15-Jun-23</v>
          </cell>
          <cell r="M744" t="str">
            <v>01-Jan-13</v>
          </cell>
          <cell r="N744">
            <v>3</v>
          </cell>
          <cell r="O744" t="str">
            <v>0502</v>
          </cell>
          <cell r="P744" t="str">
            <v>0502</v>
          </cell>
          <cell r="Q744" t="str">
            <v>15.110</v>
          </cell>
          <cell r="R744" t="str">
            <v>V.07.01.02</v>
          </cell>
          <cell r="S744" t="str">
            <v>PTN12</v>
          </cell>
          <cell r="T744">
            <v>0</v>
          </cell>
          <cell r="U744" t="str">
            <v>Thạc sĩ</v>
          </cell>
          <cell r="V744" t="str">
            <v>001188039879</v>
          </cell>
        </row>
        <row r="745">
          <cell r="B745" t="str">
            <v>PTN20</v>
          </cell>
          <cell r="C745" t="str">
            <v>3120215048507</v>
          </cell>
          <cell r="D745" t="str">
            <v>Trần Nguyên</v>
          </cell>
          <cell r="E745" t="str">
            <v>Thành</v>
          </cell>
          <cell r="F745">
            <v>5</v>
          </cell>
          <cell r="G745" t="str">
            <v>Quản lý phát triển</v>
          </cell>
          <cell r="H745" t="str">
            <v>Khoa Kinh tế và Quản lý</v>
          </cell>
          <cell r="I745" t="str">
            <v>Thạc sĩ, Giảng viên</v>
          </cell>
          <cell r="J745">
            <v>3.33</v>
          </cell>
          <cell r="K745">
            <v>0</v>
          </cell>
          <cell r="L745" t="str">
            <v>01-Jan-25</v>
          </cell>
          <cell r="M745" t="str">
            <v>01-Jan-16</v>
          </cell>
          <cell r="N745">
            <v>3</v>
          </cell>
          <cell r="O745" t="str">
            <v>0502</v>
          </cell>
          <cell r="P745" t="str">
            <v>0502</v>
          </cell>
          <cell r="Q745" t="str">
            <v>15.111</v>
          </cell>
          <cell r="R745" t="str">
            <v>V.07.01.03</v>
          </cell>
          <cell r="S745" t="str">
            <v>PTN20</v>
          </cell>
          <cell r="T745">
            <v>0</v>
          </cell>
          <cell r="U745" t="str">
            <v>Thạc sĩ</v>
          </cell>
          <cell r="V745" t="str">
            <v>001091024471</v>
          </cell>
        </row>
        <row r="746">
          <cell r="B746" t="str">
            <v/>
          </cell>
          <cell r="C746" t="str">
            <v/>
          </cell>
          <cell r="D746" t="str">
            <v>Mai Thanh</v>
          </cell>
          <cell r="E746" t="str">
            <v>Hương</v>
          </cell>
          <cell r="F746">
            <v>5</v>
          </cell>
          <cell r="G746" t="str">
            <v>Quản lý phát triển</v>
          </cell>
          <cell r="H746" t="str">
            <v>Khoa Kinh tế và Quản lý</v>
          </cell>
          <cell r="I746" t="str">
            <v>Thạc sĩ, Nghiên cứu viên</v>
          </cell>
          <cell r="J746">
            <v>3</v>
          </cell>
          <cell r="K746">
            <v>0</v>
          </cell>
          <cell r="L746" t="str">
            <v>01-Jan-24</v>
          </cell>
          <cell r="M746" t="str">
            <v>01-Jan-17</v>
          </cell>
          <cell r="N746">
            <v>3</v>
          </cell>
          <cell r="O746" t="str">
            <v>0502</v>
          </cell>
          <cell r="P746" t="str">
            <v>0502</v>
          </cell>
          <cell r="Q746" t="str">
            <v>13.092</v>
          </cell>
          <cell r="R746" t="str">
            <v>V.05.01.03</v>
          </cell>
          <cell r="S746" t="str">
            <v/>
          </cell>
          <cell r="T746">
            <v>0</v>
          </cell>
          <cell r="U746" t="str">
            <v>Thạc sĩ</v>
          </cell>
          <cell r="V746" t="str">
            <v>001193009900</v>
          </cell>
        </row>
        <row r="747">
          <cell r="B747" t="str">
            <v>KTM03</v>
          </cell>
          <cell r="C747" t="str">
            <v>3120215003879</v>
          </cell>
          <cell r="D747" t="str">
            <v>Vi Văn</v>
          </cell>
          <cell r="E747" t="str">
            <v>Năng</v>
          </cell>
          <cell r="F747">
            <v>5</v>
          </cell>
          <cell r="G747" t="str">
            <v>Kinh tế Tài nguyên và MT</v>
          </cell>
          <cell r="H747" t="str">
            <v>Khoa Kinh tế và Quản lý</v>
          </cell>
          <cell r="I747" t="str">
            <v>Thạc sĩ, Giảng viên chính</v>
          </cell>
          <cell r="J747">
            <v>6.78</v>
          </cell>
          <cell r="K747">
            <v>0</v>
          </cell>
          <cell r="L747" t="str">
            <v>01-Dec-10</v>
          </cell>
          <cell r="M747" t="str">
            <v>01-Mar-81</v>
          </cell>
          <cell r="N747">
            <v>3</v>
          </cell>
          <cell r="O747" t="str">
            <v>0503</v>
          </cell>
          <cell r="P747" t="str">
            <v>0503</v>
          </cell>
          <cell r="Q747" t="str">
            <v>15.110</v>
          </cell>
          <cell r="R747" t="str">
            <v>15.110</v>
          </cell>
          <cell r="S747" t="str">
            <v>TG091</v>
          </cell>
          <cell r="T747">
            <v>0</v>
          </cell>
          <cell r="U747" t="str">
            <v>Thạc sĩ</v>
          </cell>
          <cell r="V747" t="str">
            <v>010807495</v>
          </cell>
        </row>
        <row r="748">
          <cell r="B748" t="str">
            <v>KTM05</v>
          </cell>
          <cell r="C748" t="str">
            <v>3120215003810</v>
          </cell>
          <cell r="D748" t="str">
            <v>Vũ Thị Phương</v>
          </cell>
          <cell r="E748" t="str">
            <v>Thụy</v>
          </cell>
          <cell r="F748">
            <v>5</v>
          </cell>
          <cell r="G748" t="str">
            <v>Kinh tế Tài nguyên và MT</v>
          </cell>
          <cell r="H748" t="str">
            <v>Khoa Kinh tế và Quản lý</v>
          </cell>
          <cell r="I748" t="str">
            <v>Tiến sĩ, Giảng viên chính</v>
          </cell>
          <cell r="J748">
            <v>5.76</v>
          </cell>
          <cell r="K748">
            <v>0</v>
          </cell>
          <cell r="L748" t="str">
            <v>01-Dec-10</v>
          </cell>
          <cell r="M748" t="str">
            <v>01-Jan-82</v>
          </cell>
          <cell r="N748">
            <v>2</v>
          </cell>
          <cell r="O748" t="str">
            <v>0503</v>
          </cell>
          <cell r="P748" t="str">
            <v>0503</v>
          </cell>
          <cell r="Q748" t="str">
            <v>15.110</v>
          </cell>
          <cell r="R748" t="str">
            <v>15.110</v>
          </cell>
          <cell r="S748" t="str">
            <v>TG092</v>
          </cell>
          <cell r="T748">
            <v>0</v>
          </cell>
          <cell r="U748" t="str">
            <v>Tiến sĩ</v>
          </cell>
          <cell r="V748" t="str">
            <v>010804796</v>
          </cell>
        </row>
        <row r="749">
          <cell r="B749" t="str">
            <v>KTM04</v>
          </cell>
          <cell r="C749" t="str">
            <v>3120215003862</v>
          </cell>
          <cell r="D749" t="str">
            <v>Nguyễn Văn</v>
          </cell>
          <cell r="E749" t="str">
            <v>Song</v>
          </cell>
          <cell r="F749">
            <v>5</v>
          </cell>
          <cell r="G749" t="str">
            <v>Kinh tế Tài nguyên và MT</v>
          </cell>
          <cell r="H749" t="str">
            <v>Khoa Kinh tế và Quản lý</v>
          </cell>
          <cell r="I749" t="str">
            <v>GS.TS. Giảng viên cao cấp, Bảo lưu PCCV</v>
          </cell>
          <cell r="J749">
            <v>7.64</v>
          </cell>
          <cell r="K749">
            <v>0</v>
          </cell>
          <cell r="L749" t="str">
            <v>01-Apr-25</v>
          </cell>
          <cell r="M749" t="str">
            <v>15-Apr-14</v>
          </cell>
          <cell r="N749">
            <v>2</v>
          </cell>
          <cell r="O749" t="str">
            <v>0503</v>
          </cell>
          <cell r="P749" t="str">
            <v>0503</v>
          </cell>
          <cell r="Q749" t="str">
            <v>15.109</v>
          </cell>
          <cell r="R749" t="str">
            <v>V.07.01.01</v>
          </cell>
          <cell r="S749" t="str">
            <v>KTM04</v>
          </cell>
          <cell r="T749">
            <v>2</v>
          </cell>
          <cell r="U749" t="str">
            <v>Tiến sĩ</v>
          </cell>
          <cell r="V749" t="str">
            <v>030058000162</v>
          </cell>
        </row>
        <row r="750">
          <cell r="B750" t="str">
            <v>KTM06</v>
          </cell>
          <cell r="C750" t="str">
            <v>3120215003804</v>
          </cell>
          <cell r="D750" t="str">
            <v>Nguyễn Mậu</v>
          </cell>
          <cell r="E750" t="str">
            <v>Dũng</v>
          </cell>
          <cell r="F750">
            <v>5</v>
          </cell>
          <cell r="G750" t="str">
            <v>Kinh tế Tài nguyên và MT</v>
          </cell>
          <cell r="H750" t="str">
            <v>Khoa Kinh tế và Quản lý</v>
          </cell>
          <cell r="I750" t="str">
            <v>PGS.TS. Giảng viên cao cấp, Phó Trưởng Khoa</v>
          </cell>
          <cell r="J750">
            <v>7.28</v>
          </cell>
          <cell r="K750">
            <v>0</v>
          </cell>
          <cell r="L750" t="str">
            <v>30-Dec-23</v>
          </cell>
          <cell r="M750" t="str">
            <v>30-Dec-16</v>
          </cell>
          <cell r="N750">
            <v>2</v>
          </cell>
          <cell r="O750" t="str">
            <v>0503</v>
          </cell>
          <cell r="P750" t="str">
            <v>0503</v>
          </cell>
          <cell r="Q750" t="str">
            <v>15.109</v>
          </cell>
          <cell r="R750" t="str">
            <v>V.07.01.01</v>
          </cell>
          <cell r="S750" t="str">
            <v>KTM06</v>
          </cell>
          <cell r="T750">
            <v>1</v>
          </cell>
          <cell r="U750" t="str">
            <v>Tiến sĩ</v>
          </cell>
          <cell r="V750" t="str">
            <v>034073005690</v>
          </cell>
        </row>
        <row r="751">
          <cell r="B751" t="str">
            <v>KTM12</v>
          </cell>
          <cell r="C751" t="str">
            <v>3120215003856</v>
          </cell>
          <cell r="D751" t="str">
            <v>Đỗ Thị</v>
          </cell>
          <cell r="E751" t="str">
            <v>Nâng</v>
          </cell>
          <cell r="F751">
            <v>5</v>
          </cell>
          <cell r="G751" t="str">
            <v>Kinh tế Tài nguyên và MT</v>
          </cell>
          <cell r="H751" t="str">
            <v>Khoa Kinh tế và Quản lý</v>
          </cell>
          <cell r="I751" t="str">
            <v>Thạc sĩ, Giảng viên</v>
          </cell>
          <cell r="J751">
            <v>3.33</v>
          </cell>
          <cell r="K751">
            <v>0</v>
          </cell>
          <cell r="L751" t="str">
            <v>01-Apr-08</v>
          </cell>
          <cell r="M751" t="str">
            <v>01-Apr-97</v>
          </cell>
          <cell r="N751">
            <v>3</v>
          </cell>
          <cell r="O751" t="str">
            <v>0503</v>
          </cell>
          <cell r="P751" t="str">
            <v>0503</v>
          </cell>
          <cell r="Q751" t="str">
            <v>15.111</v>
          </cell>
          <cell r="R751" t="str">
            <v>15.111</v>
          </cell>
          <cell r="S751" t="str">
            <v>KTM12</v>
          </cell>
          <cell r="T751">
            <v>0</v>
          </cell>
          <cell r="U751" t="str">
            <v>Thạc sĩ</v>
          </cell>
          <cell r="V751" t="str">
            <v>012331720</v>
          </cell>
        </row>
        <row r="752">
          <cell r="B752" t="str">
            <v>KTM07</v>
          </cell>
          <cell r="C752" t="str">
            <v>3120215003941</v>
          </cell>
          <cell r="D752" t="str">
            <v>Phạm Thanh</v>
          </cell>
          <cell r="E752" t="str">
            <v>Lan</v>
          </cell>
          <cell r="F752">
            <v>5</v>
          </cell>
          <cell r="G752" t="str">
            <v>Kinh tế Tài nguyên và MT</v>
          </cell>
          <cell r="H752" t="str">
            <v>Khoa Kinh tế và Quản lý</v>
          </cell>
          <cell r="I752" t="str">
            <v>Tiến sĩ, Giảng viên chính, Trưởng BM</v>
          </cell>
          <cell r="J752">
            <v>4.74</v>
          </cell>
          <cell r="K752">
            <v>0</v>
          </cell>
          <cell r="L752" t="str">
            <v>01-Dec-22</v>
          </cell>
          <cell r="M752" t="str">
            <v>01-Dec-20</v>
          </cell>
          <cell r="N752">
            <v>2</v>
          </cell>
          <cell r="O752" t="str">
            <v>0503</v>
          </cell>
          <cell r="P752" t="str">
            <v>0503</v>
          </cell>
          <cell r="Q752" t="str">
            <v>15.110</v>
          </cell>
          <cell r="R752" t="str">
            <v>V.07.01.02</v>
          </cell>
          <cell r="S752" t="str">
            <v>KTM07</v>
          </cell>
          <cell r="T752">
            <v>0</v>
          </cell>
          <cell r="U752" t="str">
            <v>Tiến sĩ</v>
          </cell>
          <cell r="V752" t="str">
            <v>001180046671</v>
          </cell>
        </row>
        <row r="753">
          <cell r="B753" t="str">
            <v>KTM14</v>
          </cell>
          <cell r="C753" t="str">
            <v>3120215041333</v>
          </cell>
          <cell r="D753" t="str">
            <v>Nguyễn Thị Hải</v>
          </cell>
          <cell r="E753" t="str">
            <v>Ninh</v>
          </cell>
          <cell r="F753">
            <v>5</v>
          </cell>
          <cell r="G753" t="str">
            <v>Kinh tế Tài nguyên và MT</v>
          </cell>
          <cell r="H753" t="str">
            <v>Khoa Kinh tế và Quản lý</v>
          </cell>
          <cell r="I753" t="str">
            <v>PGS.TS. Giảng viên cao cấp</v>
          </cell>
          <cell r="J753">
            <v>4.4000000000000004</v>
          </cell>
          <cell r="K753">
            <v>0</v>
          </cell>
          <cell r="L753" t="str">
            <v>15-Jun-23</v>
          </cell>
          <cell r="M753" t="str">
            <v>01-Sep-09</v>
          </cell>
          <cell r="N753">
            <v>2</v>
          </cell>
          <cell r="O753" t="str">
            <v>0503</v>
          </cell>
          <cell r="P753" t="str">
            <v>0503</v>
          </cell>
          <cell r="Q753" t="str">
            <v>15.110</v>
          </cell>
          <cell r="R753" t="str">
            <v>V.07.01.02</v>
          </cell>
          <cell r="S753" t="str">
            <v>KTM14</v>
          </cell>
          <cell r="T753">
            <v>1</v>
          </cell>
          <cell r="U753" t="str">
            <v>Tiến sĩ</v>
          </cell>
          <cell r="V753" t="str">
            <v>027182006226</v>
          </cell>
        </row>
        <row r="754">
          <cell r="B754" t="str">
            <v>KTM13</v>
          </cell>
          <cell r="C754" t="str">
            <v>3120215010028</v>
          </cell>
          <cell r="D754" t="str">
            <v>Đỗ Thanh</v>
          </cell>
          <cell r="E754" t="str">
            <v>Thư</v>
          </cell>
          <cell r="F754">
            <v>5</v>
          </cell>
          <cell r="G754" t="str">
            <v>Kinh tế Tài nguyên và MT</v>
          </cell>
          <cell r="H754" t="str">
            <v>Khoa Kinh tế và Quản lý</v>
          </cell>
          <cell r="I754" t="str">
            <v>Giảng viên</v>
          </cell>
          <cell r="J754">
            <v>2.34</v>
          </cell>
          <cell r="K754">
            <v>0</v>
          </cell>
          <cell r="L754" t="str">
            <v>01-Oct-07</v>
          </cell>
          <cell r="M754" t="str">
            <v>01-Oct-06</v>
          </cell>
          <cell r="N754">
            <v>4</v>
          </cell>
          <cell r="O754" t="str">
            <v>0503</v>
          </cell>
          <cell r="P754" t="str">
            <v>0503</v>
          </cell>
          <cell r="Q754" t="str">
            <v>15.111</v>
          </cell>
          <cell r="R754" t="str">
            <v>15.111</v>
          </cell>
          <cell r="S754" t="str">
            <v>KTM13</v>
          </cell>
          <cell r="T754">
            <v>0</v>
          </cell>
          <cell r="U754" t="str">
            <v>Đại học</v>
          </cell>
          <cell r="V754" t="str">
            <v>012355982</v>
          </cell>
        </row>
        <row r="755">
          <cell r="B755" t="str">
            <v>KTM09</v>
          </cell>
          <cell r="C755" t="str">
            <v>3120215003958</v>
          </cell>
          <cell r="D755" t="str">
            <v>Trần Thị Thu</v>
          </cell>
          <cell r="E755" t="str">
            <v>Trang</v>
          </cell>
          <cell r="F755">
            <v>5</v>
          </cell>
          <cell r="G755" t="str">
            <v>Kinh tế Tài nguyên và MT</v>
          </cell>
          <cell r="H755" t="str">
            <v>Khoa Kinh tế và Quản lý</v>
          </cell>
          <cell r="I755" t="str">
            <v>Tiến sĩ, Giảng viên chính</v>
          </cell>
          <cell r="J755">
            <v>4.4000000000000004</v>
          </cell>
          <cell r="K755">
            <v>0</v>
          </cell>
          <cell r="L755" t="str">
            <v>15-Jun-23</v>
          </cell>
          <cell r="M755" t="str">
            <v>01-Dec-08</v>
          </cell>
          <cell r="N755">
            <v>2</v>
          </cell>
          <cell r="O755" t="str">
            <v>0503</v>
          </cell>
          <cell r="P755" t="str">
            <v>0503</v>
          </cell>
          <cell r="Q755" t="str">
            <v>15.110</v>
          </cell>
          <cell r="R755" t="str">
            <v>V.07.01.02</v>
          </cell>
          <cell r="S755" t="str">
            <v>KTM09</v>
          </cell>
          <cell r="T755">
            <v>0</v>
          </cell>
          <cell r="U755" t="str">
            <v>Tiến sĩ</v>
          </cell>
          <cell r="V755" t="str">
            <v>001184020032</v>
          </cell>
        </row>
        <row r="756">
          <cell r="B756" t="str">
            <v>KTM08</v>
          </cell>
          <cell r="C756" t="str">
            <v>3120215003964</v>
          </cell>
          <cell r="D756" t="str">
            <v>Đỗ Thị</v>
          </cell>
          <cell r="E756" t="str">
            <v>Diệp</v>
          </cell>
          <cell r="F756">
            <v>5</v>
          </cell>
          <cell r="G756" t="str">
            <v>Kinh tế Tài nguyên và MT</v>
          </cell>
          <cell r="H756" t="str">
            <v>Khoa Kinh tế và Quản lý</v>
          </cell>
          <cell r="I756" t="str">
            <v>Tiến sĩ, Giảng viên chính</v>
          </cell>
          <cell r="J756">
            <v>4.74</v>
          </cell>
          <cell r="K756">
            <v>0</v>
          </cell>
          <cell r="L756" t="str">
            <v>01-Dec-23</v>
          </cell>
          <cell r="M756" t="str">
            <v>01-Dec-20</v>
          </cell>
          <cell r="N756">
            <v>2</v>
          </cell>
          <cell r="O756" t="str">
            <v>0503</v>
          </cell>
          <cell r="P756" t="str">
            <v>0503</v>
          </cell>
          <cell r="Q756" t="str">
            <v>15.110</v>
          </cell>
          <cell r="R756" t="str">
            <v>V.07.01.02</v>
          </cell>
          <cell r="S756" t="str">
            <v>KTM08</v>
          </cell>
          <cell r="T756">
            <v>0</v>
          </cell>
          <cell r="U756" t="str">
            <v>Tiến sĩ</v>
          </cell>
          <cell r="V756" t="str">
            <v>034185008783</v>
          </cell>
        </row>
        <row r="757">
          <cell r="B757" t="str">
            <v>KTM10</v>
          </cell>
          <cell r="C757" t="str">
            <v>3120215011095</v>
          </cell>
          <cell r="D757" t="str">
            <v>Nguyễn Thị Ngọc</v>
          </cell>
          <cell r="E757" t="str">
            <v>Thương</v>
          </cell>
          <cell r="F757">
            <v>5</v>
          </cell>
          <cell r="G757" t="str">
            <v>Kinh tế Tài nguyên và MT</v>
          </cell>
          <cell r="H757" t="str">
            <v>Khoa Kinh tế và Quản lý</v>
          </cell>
          <cell r="I757" t="str">
            <v>Tiến sĩ, Giảng viên chính</v>
          </cell>
          <cell r="J757">
            <v>4.4000000000000004</v>
          </cell>
          <cell r="K757">
            <v>0</v>
          </cell>
          <cell r="L757" t="str">
            <v>15-Jun-23</v>
          </cell>
          <cell r="M757" t="str">
            <v>01-Feb-10</v>
          </cell>
          <cell r="N757">
            <v>2</v>
          </cell>
          <cell r="O757" t="str">
            <v>0503</v>
          </cell>
          <cell r="P757" t="str">
            <v>0503</v>
          </cell>
          <cell r="Q757" t="str">
            <v>15.110</v>
          </cell>
          <cell r="R757" t="str">
            <v>V.07.01.02</v>
          </cell>
          <cell r="S757" t="str">
            <v>KTM10</v>
          </cell>
          <cell r="T757">
            <v>0</v>
          </cell>
          <cell r="U757" t="str">
            <v>Tiến sĩ</v>
          </cell>
          <cell r="V757" t="str">
            <v>024185000197</v>
          </cell>
        </row>
        <row r="758">
          <cell r="B758" t="str">
            <v>KTM11</v>
          </cell>
          <cell r="C758" t="str">
            <v>3120215033437</v>
          </cell>
          <cell r="D758" t="str">
            <v>Lê Phương</v>
          </cell>
          <cell r="E758" t="str">
            <v>Nam</v>
          </cell>
          <cell r="F758">
            <v>5</v>
          </cell>
          <cell r="G758" t="str">
            <v>Kinh tế Tài nguyên và MT</v>
          </cell>
          <cell r="H758" t="str">
            <v>Khoa Kinh tế và Quản lý</v>
          </cell>
          <cell r="I758" t="str">
            <v>Tiến sĩ, Giảng viên chính</v>
          </cell>
          <cell r="J758">
            <v>4.4000000000000004</v>
          </cell>
          <cell r="K758">
            <v>0</v>
          </cell>
          <cell r="L758" t="str">
            <v>15-Jun-23</v>
          </cell>
          <cell r="M758" t="str">
            <v>01-Mar-11</v>
          </cell>
          <cell r="N758">
            <v>2</v>
          </cell>
          <cell r="O758" t="str">
            <v>0503</v>
          </cell>
          <cell r="P758" t="str">
            <v>0503</v>
          </cell>
          <cell r="Q758" t="str">
            <v>15.110</v>
          </cell>
          <cell r="R758" t="str">
            <v>V.07.01.02</v>
          </cell>
          <cell r="S758" t="str">
            <v>KTM11</v>
          </cell>
          <cell r="T758">
            <v>0</v>
          </cell>
          <cell r="U758" t="str">
            <v>Tiến sĩ</v>
          </cell>
          <cell r="V758" t="str">
            <v>038087025196</v>
          </cell>
        </row>
        <row r="759">
          <cell r="B759" t="str">
            <v>KTM01</v>
          </cell>
          <cell r="C759" t="str">
            <v>3120215036701</v>
          </cell>
          <cell r="D759" t="str">
            <v>Nguyễn Hữu</v>
          </cell>
          <cell r="E759" t="str">
            <v>Giáp</v>
          </cell>
          <cell r="F759">
            <v>5</v>
          </cell>
          <cell r="G759" t="str">
            <v>Kinh tế Tài nguyên và MT</v>
          </cell>
          <cell r="H759" t="str">
            <v>Khoa Kinh tế và Quản lý</v>
          </cell>
          <cell r="I759" t="str">
            <v>Tiến sĩ, Giảng viên chính</v>
          </cell>
          <cell r="J759">
            <v>4.4000000000000004</v>
          </cell>
          <cell r="K759">
            <v>0</v>
          </cell>
          <cell r="L759" t="str">
            <v>15-Jun-23</v>
          </cell>
          <cell r="M759" t="str">
            <v>03-May-12</v>
          </cell>
          <cell r="N759">
            <v>2</v>
          </cell>
          <cell r="O759" t="str">
            <v>0503</v>
          </cell>
          <cell r="P759" t="str">
            <v>0503</v>
          </cell>
          <cell r="Q759" t="str">
            <v>15.110</v>
          </cell>
          <cell r="R759" t="str">
            <v>V.07.01.02</v>
          </cell>
          <cell r="S759" t="str">
            <v>KTM01</v>
          </cell>
          <cell r="T759">
            <v>0</v>
          </cell>
          <cell r="U759" t="str">
            <v>Tiến sĩ</v>
          </cell>
          <cell r="V759" t="str">
            <v>025087007165</v>
          </cell>
        </row>
        <row r="760">
          <cell r="B760" t="str">
            <v>KTM02</v>
          </cell>
          <cell r="C760" t="str">
            <v>3120215039094</v>
          </cell>
          <cell r="D760" t="str">
            <v>Hồ Ngọc</v>
          </cell>
          <cell r="E760" t="str">
            <v>Cường</v>
          </cell>
          <cell r="F760">
            <v>5</v>
          </cell>
          <cell r="G760" t="str">
            <v>Kinh tế Tài nguyên và MT</v>
          </cell>
          <cell r="H760" t="str">
            <v>Khoa Kinh tế và Quản lý</v>
          </cell>
          <cell r="I760" t="str">
            <v>Tiến sĩ, Giảng viên chính, Phó BM</v>
          </cell>
          <cell r="J760">
            <v>4.4000000000000004</v>
          </cell>
          <cell r="K760">
            <v>0</v>
          </cell>
          <cell r="L760" t="str">
            <v>15-Jun-23</v>
          </cell>
          <cell r="M760" t="str">
            <v>01-Jan-13</v>
          </cell>
          <cell r="N760">
            <v>2</v>
          </cell>
          <cell r="O760" t="str">
            <v>0503</v>
          </cell>
          <cell r="P760" t="str">
            <v>0503</v>
          </cell>
          <cell r="Q760" t="str">
            <v>15.110</v>
          </cell>
          <cell r="R760" t="str">
            <v>V.07.01.02</v>
          </cell>
          <cell r="S760" t="str">
            <v>KTM02</v>
          </cell>
          <cell r="T760">
            <v>0</v>
          </cell>
          <cell r="U760" t="str">
            <v>Tiến sĩ</v>
          </cell>
          <cell r="V760" t="str">
            <v>006083000004</v>
          </cell>
        </row>
        <row r="761">
          <cell r="B761" t="str">
            <v>KTM15</v>
          </cell>
          <cell r="C761" t="str">
            <v>3120215042132</v>
          </cell>
          <cell r="D761" t="str">
            <v>Hoàng Thị</v>
          </cell>
          <cell r="E761" t="str">
            <v>Hằng</v>
          </cell>
          <cell r="F761">
            <v>5</v>
          </cell>
          <cell r="G761" t="str">
            <v>Kinh tế Tài nguyên và MT</v>
          </cell>
          <cell r="H761" t="str">
            <v>Khoa Kinh tế và Quản lý</v>
          </cell>
          <cell r="I761" t="str">
            <v>Thạc sĩ, Giảng viên</v>
          </cell>
          <cell r="J761">
            <v>3.33</v>
          </cell>
          <cell r="K761">
            <v>0</v>
          </cell>
          <cell r="L761" t="str">
            <v>01-Jan-22</v>
          </cell>
          <cell r="M761" t="str">
            <v>01-Jan-14</v>
          </cell>
          <cell r="N761">
            <v>3</v>
          </cell>
          <cell r="O761" t="str">
            <v>0503</v>
          </cell>
          <cell r="P761" t="str">
            <v>0503</v>
          </cell>
          <cell r="Q761" t="str">
            <v>15.111</v>
          </cell>
          <cell r="R761" t="str">
            <v>V.07.01.03</v>
          </cell>
          <cell r="S761" t="str">
            <v>KTM15</v>
          </cell>
          <cell r="T761">
            <v>0</v>
          </cell>
          <cell r="U761" t="str">
            <v>Thạc sĩ</v>
          </cell>
          <cell r="V761" t="str">
            <v>037190016280</v>
          </cell>
        </row>
        <row r="762">
          <cell r="B762" t="str">
            <v>KTM16</v>
          </cell>
          <cell r="C762" t="str">
            <v>3120215042178</v>
          </cell>
          <cell r="D762" t="str">
            <v>Nguyễn Mạnh</v>
          </cell>
          <cell r="E762" t="str">
            <v>Hiếu</v>
          </cell>
          <cell r="F762">
            <v>5</v>
          </cell>
          <cell r="G762" t="str">
            <v>Kinh tế Tài nguyên và MT</v>
          </cell>
          <cell r="H762" t="str">
            <v>Khoa Kinh tế và Quản lý</v>
          </cell>
          <cell r="I762" t="str">
            <v>Thạc sĩ, Giảng viên</v>
          </cell>
          <cell r="J762">
            <v>3.33</v>
          </cell>
          <cell r="K762">
            <v>0</v>
          </cell>
          <cell r="L762" t="str">
            <v>01-Jan-23</v>
          </cell>
          <cell r="M762" t="str">
            <v>01-Jan-14</v>
          </cell>
          <cell r="N762">
            <v>3</v>
          </cell>
          <cell r="O762" t="str">
            <v>0503</v>
          </cell>
          <cell r="P762" t="str">
            <v>0503</v>
          </cell>
          <cell r="Q762" t="str">
            <v>15.111</v>
          </cell>
          <cell r="R762" t="str">
            <v>V.07.01.03</v>
          </cell>
          <cell r="S762" t="str">
            <v>KTM16</v>
          </cell>
          <cell r="T762">
            <v>0</v>
          </cell>
          <cell r="U762" t="str">
            <v>Thạc sĩ</v>
          </cell>
          <cell r="V762" t="str">
            <v>001090041524</v>
          </cell>
        </row>
        <row r="763">
          <cell r="B763" t="str">
            <v>KTM17</v>
          </cell>
          <cell r="C763" t="str">
            <v>3120205511536</v>
          </cell>
          <cell r="D763" t="str">
            <v>Ngô Văn</v>
          </cell>
          <cell r="E763" t="str">
            <v>Hoàng</v>
          </cell>
          <cell r="F763">
            <v>5</v>
          </cell>
          <cell r="G763" t="str">
            <v>Kinh tế Tài nguyên và MT</v>
          </cell>
          <cell r="H763" t="str">
            <v>Khoa Kinh tế và Quản lý</v>
          </cell>
          <cell r="I763" t="str">
            <v>Thạc sĩ, Giảng viên</v>
          </cell>
          <cell r="J763">
            <v>2.67</v>
          </cell>
          <cell r="K763">
            <v>0</v>
          </cell>
          <cell r="L763" t="str">
            <v>01-Jan-16</v>
          </cell>
          <cell r="M763" t="str">
            <v>01-Jan-16</v>
          </cell>
          <cell r="N763">
            <v>3</v>
          </cell>
          <cell r="O763" t="str">
            <v>0503</v>
          </cell>
          <cell r="P763" t="str">
            <v>0503</v>
          </cell>
          <cell r="Q763" t="str">
            <v>15.111</v>
          </cell>
          <cell r="R763" t="str">
            <v>V.07.01.03</v>
          </cell>
          <cell r="S763" t="str">
            <v>KTM17</v>
          </cell>
          <cell r="T763">
            <v>0</v>
          </cell>
          <cell r="U763" t="str">
            <v>Thạc sĩ</v>
          </cell>
          <cell r="V763" t="str">
            <v>001085004552</v>
          </cell>
        </row>
        <row r="764">
          <cell r="B764" t="str">
            <v>KTL03</v>
          </cell>
          <cell r="C764" t="str">
            <v>3120215004235</v>
          </cell>
          <cell r="D764" t="str">
            <v>Lê Thị Long</v>
          </cell>
          <cell r="E764" t="str">
            <v>Vỹ</v>
          </cell>
          <cell r="F764">
            <v>5</v>
          </cell>
          <cell r="G764" t="str">
            <v>Quản lý kinh tế</v>
          </cell>
          <cell r="H764" t="str">
            <v>Khoa Kinh tế và Quản lý</v>
          </cell>
          <cell r="I764" t="str">
            <v>Tiến sĩ, Giảng viên chính</v>
          </cell>
          <cell r="J764">
            <v>5.08</v>
          </cell>
          <cell r="K764">
            <v>0</v>
          </cell>
          <cell r="L764" t="str">
            <v>01-Sep-22</v>
          </cell>
          <cell r="M764" t="str">
            <v>01-Apr-18</v>
          </cell>
          <cell r="N764">
            <v>2</v>
          </cell>
          <cell r="O764" t="str">
            <v>0504</v>
          </cell>
          <cell r="P764" t="str">
            <v>0504</v>
          </cell>
          <cell r="Q764" t="str">
            <v>15.110</v>
          </cell>
          <cell r="R764" t="str">
            <v>V.07.01.02</v>
          </cell>
          <cell r="S764" t="str">
            <v>KTL03</v>
          </cell>
          <cell r="T764">
            <v>0</v>
          </cell>
          <cell r="U764" t="str">
            <v>Tiến sĩ</v>
          </cell>
          <cell r="V764" t="str">
            <v>026176005434</v>
          </cell>
        </row>
        <row r="765">
          <cell r="B765" t="str">
            <v>KTL18</v>
          </cell>
          <cell r="C765" t="str">
            <v>3120215004206</v>
          </cell>
          <cell r="D765" t="str">
            <v>Nguyễn Thị</v>
          </cell>
          <cell r="E765" t="str">
            <v>Nhuần</v>
          </cell>
          <cell r="F765">
            <v>5</v>
          </cell>
          <cell r="G765" t="str">
            <v>Quản lý kinh tế</v>
          </cell>
          <cell r="H765" t="str">
            <v>Khoa Kinh tế và Quản lý</v>
          </cell>
          <cell r="I765" t="str">
            <v>Thạc sĩ, Kỹ sư chính</v>
          </cell>
          <cell r="J765">
            <v>4.74</v>
          </cell>
          <cell r="K765">
            <v>0</v>
          </cell>
          <cell r="L765" t="str">
            <v>01-Jan-14</v>
          </cell>
          <cell r="M765" t="str">
            <v>01-Jan-12</v>
          </cell>
          <cell r="N765">
            <v>3</v>
          </cell>
          <cell r="O765" t="str">
            <v>0504</v>
          </cell>
          <cell r="P765" t="str">
            <v>0504</v>
          </cell>
          <cell r="Q765" t="str">
            <v>13.094</v>
          </cell>
          <cell r="R765" t="str">
            <v>13.094</v>
          </cell>
          <cell r="S765" t="str">
            <v>KTL18</v>
          </cell>
          <cell r="T765">
            <v>0</v>
          </cell>
          <cell r="U765" t="str">
            <v>Thạc sĩ</v>
          </cell>
          <cell r="V765" t="str">
            <v>011239033</v>
          </cell>
        </row>
        <row r="766">
          <cell r="B766" t="str">
            <v>MOI47</v>
          </cell>
          <cell r="C766" t="str">
            <v/>
          </cell>
          <cell r="D766" t="str">
            <v>Tô Dũng</v>
          </cell>
          <cell r="E766" t="str">
            <v>Tiến</v>
          </cell>
          <cell r="F766">
            <v>5</v>
          </cell>
          <cell r="G766" t="str">
            <v>Quản lý kinh tế</v>
          </cell>
          <cell r="H766" t="str">
            <v>Khoa Kinh tế và Quản lý</v>
          </cell>
          <cell r="I766" t="str">
            <v>GS.TS. Giảng viên cao cấp</v>
          </cell>
          <cell r="J766">
            <v>7.28</v>
          </cell>
          <cell r="K766">
            <v>0</v>
          </cell>
          <cell r="L766" t="str">
            <v>01-Dec-04</v>
          </cell>
          <cell r="M766" t="str">
            <v>01-Aug-65</v>
          </cell>
          <cell r="N766">
            <v>2</v>
          </cell>
          <cell r="O766" t="str">
            <v>0504</v>
          </cell>
          <cell r="P766" t="str">
            <v>0504</v>
          </cell>
          <cell r="Q766" t="str">
            <v>15.109</v>
          </cell>
          <cell r="R766" t="str">
            <v>15.109</v>
          </cell>
          <cell r="S766" t="str">
            <v>MOI47</v>
          </cell>
          <cell r="T766">
            <v>2</v>
          </cell>
          <cell r="U766" t="str">
            <v>Tiến sĩ</v>
          </cell>
          <cell r="V766" t="str">
            <v>011319349</v>
          </cell>
        </row>
        <row r="767">
          <cell r="B767" t="str">
            <v>KTL04</v>
          </cell>
          <cell r="C767" t="str">
            <v>3120215004162</v>
          </cell>
          <cell r="D767" t="str">
            <v>Ngô Thị</v>
          </cell>
          <cell r="E767" t="str">
            <v>Thuận</v>
          </cell>
          <cell r="F767">
            <v>5</v>
          </cell>
          <cell r="G767" t="str">
            <v>Quản lý kinh tế</v>
          </cell>
          <cell r="H767" t="str">
            <v>Khoa Kinh tế và Quản lý</v>
          </cell>
          <cell r="I767" t="str">
            <v>PGS.TS. Giảng viên cao cấp</v>
          </cell>
          <cell r="J767">
            <v>6.92</v>
          </cell>
          <cell r="K767">
            <v>0</v>
          </cell>
          <cell r="L767" t="str">
            <v>01-Dec-15</v>
          </cell>
          <cell r="M767" t="str">
            <v>30-Dec-16</v>
          </cell>
          <cell r="N767">
            <v>2</v>
          </cell>
          <cell r="O767" t="str">
            <v>0504</v>
          </cell>
          <cell r="P767" t="str">
            <v>0504</v>
          </cell>
          <cell r="Q767" t="str">
            <v>15.109</v>
          </cell>
          <cell r="R767" t="str">
            <v>V.07.01.01</v>
          </cell>
          <cell r="S767" t="str">
            <v>TG442</v>
          </cell>
          <cell r="T767">
            <v>1</v>
          </cell>
          <cell r="U767" t="str">
            <v>Tiến sĩ</v>
          </cell>
          <cell r="V767" t="str">
            <v>031155002181</v>
          </cell>
        </row>
        <row r="768">
          <cell r="B768" t="str">
            <v>KTL11</v>
          </cell>
          <cell r="C768" t="str">
            <v>3120215004229</v>
          </cell>
          <cell r="D768" t="str">
            <v>Đặng Xuân</v>
          </cell>
          <cell r="E768" t="str">
            <v>Lợi</v>
          </cell>
          <cell r="F768">
            <v>5</v>
          </cell>
          <cell r="G768" t="str">
            <v>Quản lý kinh tế</v>
          </cell>
          <cell r="H768" t="str">
            <v>Khoa Kinh tế và Quản lý</v>
          </cell>
          <cell r="I768" t="str">
            <v>Thạc sĩ, Giảng viên chính</v>
          </cell>
          <cell r="J768">
            <v>6.1</v>
          </cell>
          <cell r="K768">
            <v>0</v>
          </cell>
          <cell r="L768" t="str">
            <v>01-Sep-10</v>
          </cell>
          <cell r="M768" t="str">
            <v>01-Feb-76</v>
          </cell>
          <cell r="N768">
            <v>3</v>
          </cell>
          <cell r="O768" t="str">
            <v>0504</v>
          </cell>
          <cell r="P768" t="str">
            <v>0504</v>
          </cell>
          <cell r="Q768" t="str">
            <v>15.110</v>
          </cell>
          <cell r="R768" t="str">
            <v>15.110</v>
          </cell>
          <cell r="S768" t="str">
            <v>TG052</v>
          </cell>
          <cell r="T768">
            <v>0</v>
          </cell>
          <cell r="U768" t="str">
            <v>Thạc sĩ</v>
          </cell>
          <cell r="V768" t="str">
            <v>010807470</v>
          </cell>
        </row>
        <row r="769">
          <cell r="B769" t="str">
            <v>MOI01</v>
          </cell>
          <cell r="C769" t="str">
            <v/>
          </cell>
          <cell r="D769" t="str">
            <v>Nguyễn Mộng</v>
          </cell>
          <cell r="E769" t="str">
            <v>Kiều</v>
          </cell>
          <cell r="F769">
            <v>5</v>
          </cell>
          <cell r="G769" t="str">
            <v>Quản lý kinh tế</v>
          </cell>
          <cell r="H769" t="str">
            <v>Khoa Kinh tế và Quản lý</v>
          </cell>
          <cell r="I769" t="str">
            <v>Thạc sĩ, Giảng viên chính</v>
          </cell>
          <cell r="J769">
            <v>6.1</v>
          </cell>
          <cell r="K769">
            <v>0</v>
          </cell>
          <cell r="L769" t="str">
            <v>01-Jan-04</v>
          </cell>
          <cell r="M769" t="str">
            <v>01-Dec-85</v>
          </cell>
          <cell r="N769">
            <v>3</v>
          </cell>
          <cell r="O769" t="str">
            <v>0504</v>
          </cell>
          <cell r="P769" t="str">
            <v>0504</v>
          </cell>
          <cell r="Q769" t="str">
            <v>15.110</v>
          </cell>
          <cell r="R769" t="str">
            <v>15.110</v>
          </cell>
          <cell r="S769" t="str">
            <v>MOI01</v>
          </cell>
          <cell r="T769">
            <v>0</v>
          </cell>
          <cell r="U769" t="str">
            <v>Thạc sĩ</v>
          </cell>
          <cell r="V769" t="str">
            <v>011733506</v>
          </cell>
        </row>
        <row r="770">
          <cell r="B770" t="str">
            <v>KTL08</v>
          </cell>
          <cell r="C770" t="str">
            <v>3120215004185</v>
          </cell>
          <cell r="D770" t="str">
            <v>Lê Khắc</v>
          </cell>
          <cell r="E770" t="str">
            <v>Bộ</v>
          </cell>
          <cell r="F770">
            <v>5</v>
          </cell>
          <cell r="G770" t="str">
            <v>Quản lý kinh tế</v>
          </cell>
          <cell r="H770" t="str">
            <v>Khoa Kinh tế và Quản lý</v>
          </cell>
          <cell r="I770" t="str">
            <v>Thạc sĩ, Giảng viên chính</v>
          </cell>
          <cell r="J770">
            <v>6.1</v>
          </cell>
          <cell r="K770">
            <v>0</v>
          </cell>
          <cell r="L770" t="str">
            <v>01-Jun-25</v>
          </cell>
          <cell r="M770" t="str">
            <v>01-Mar-11</v>
          </cell>
          <cell r="N770">
            <v>3</v>
          </cell>
          <cell r="O770" t="str">
            <v>0504</v>
          </cell>
          <cell r="P770" t="str">
            <v>0504</v>
          </cell>
          <cell r="Q770" t="str">
            <v>15.110</v>
          </cell>
          <cell r="R770" t="str">
            <v>V.07.01.02</v>
          </cell>
          <cell r="S770" t="str">
            <v>KTL08</v>
          </cell>
          <cell r="T770">
            <v>0</v>
          </cell>
          <cell r="U770" t="str">
            <v>Thạc sĩ</v>
          </cell>
          <cell r="V770" t="str">
            <v>038072002939</v>
          </cell>
        </row>
        <row r="771">
          <cell r="B771" t="str">
            <v>KTL07</v>
          </cell>
          <cell r="C771" t="str">
            <v>3120215004191</v>
          </cell>
          <cell r="D771" t="str">
            <v>Nguyễn Thị Dương</v>
          </cell>
          <cell r="E771" t="str">
            <v>Nga</v>
          </cell>
          <cell r="F771">
            <v>5</v>
          </cell>
          <cell r="G771" t="str">
            <v>Quản lý kinh tế</v>
          </cell>
          <cell r="H771" t="str">
            <v>Khoa Kinh tế và Quản lý</v>
          </cell>
          <cell r="I771" t="str">
            <v>PGS.TS, Giảng viên cao cấp</v>
          </cell>
          <cell r="J771">
            <v>6.92</v>
          </cell>
          <cell r="K771">
            <v>0</v>
          </cell>
          <cell r="L771" t="str">
            <v>17-Jul-23</v>
          </cell>
          <cell r="M771" t="str">
            <v>17-Jul-18</v>
          </cell>
          <cell r="N771">
            <v>2</v>
          </cell>
          <cell r="O771" t="str">
            <v>0504</v>
          </cell>
          <cell r="P771" t="str">
            <v>0504</v>
          </cell>
          <cell r="Q771" t="str">
            <v>15.109</v>
          </cell>
          <cell r="R771" t="str">
            <v>V.07.01.01</v>
          </cell>
          <cell r="S771" t="str">
            <v>KTL07</v>
          </cell>
          <cell r="T771">
            <v>1</v>
          </cell>
          <cell r="U771" t="str">
            <v>Tiến sĩ</v>
          </cell>
          <cell r="V771" t="str">
            <v>022176004276</v>
          </cell>
        </row>
        <row r="772">
          <cell r="B772" t="str">
            <v>KTL01</v>
          </cell>
          <cell r="C772" t="str">
            <v>3120215004264</v>
          </cell>
          <cell r="D772" t="str">
            <v>Nguyễn Thị Thu</v>
          </cell>
          <cell r="E772" t="str">
            <v>Huyền</v>
          </cell>
          <cell r="F772">
            <v>5</v>
          </cell>
          <cell r="G772" t="str">
            <v>Quản lý kinh tế</v>
          </cell>
          <cell r="H772" t="str">
            <v>Khoa Kinh tế và Quản lý</v>
          </cell>
          <cell r="I772" t="str">
            <v>Tiến sĩ, Giảng viên chính</v>
          </cell>
          <cell r="J772">
            <v>5.08</v>
          </cell>
          <cell r="K772">
            <v>0</v>
          </cell>
          <cell r="L772" t="str">
            <v>01-Apr-23</v>
          </cell>
          <cell r="M772" t="str">
            <v>01-Apr-18</v>
          </cell>
          <cell r="N772">
            <v>2</v>
          </cell>
          <cell r="O772" t="str">
            <v>0504</v>
          </cell>
          <cell r="P772" t="str">
            <v>0504</v>
          </cell>
          <cell r="Q772" t="str">
            <v>15.110</v>
          </cell>
          <cell r="R772" t="str">
            <v>V.07.01.02</v>
          </cell>
          <cell r="S772" t="str">
            <v>KTL01</v>
          </cell>
          <cell r="T772">
            <v>0</v>
          </cell>
          <cell r="U772" t="str">
            <v>Tiến sĩ</v>
          </cell>
          <cell r="V772" t="str">
            <v>030181006129</v>
          </cell>
        </row>
        <row r="773">
          <cell r="B773" t="str">
            <v>KTL16</v>
          </cell>
          <cell r="C773" t="str">
            <v>3120215004287</v>
          </cell>
          <cell r="D773" t="str">
            <v>Dương Nam</v>
          </cell>
          <cell r="E773" t="str">
            <v>Hà</v>
          </cell>
          <cell r="F773">
            <v>5</v>
          </cell>
          <cell r="G773" t="str">
            <v>Quản lý kinh tế</v>
          </cell>
          <cell r="H773" t="str">
            <v>Khoa Kinh tế và Quản lý</v>
          </cell>
          <cell r="I773" t="str">
            <v>Tiến sĩ, Giảng viên</v>
          </cell>
          <cell r="J773">
            <v>3.99</v>
          </cell>
          <cell r="K773">
            <v>0</v>
          </cell>
          <cell r="L773" t="str">
            <v>01-Oct-21</v>
          </cell>
          <cell r="M773" t="str">
            <v>01-Oct-08</v>
          </cell>
          <cell r="N773">
            <v>2</v>
          </cell>
          <cell r="O773" t="str">
            <v>0504</v>
          </cell>
          <cell r="P773" t="str">
            <v>0504</v>
          </cell>
          <cell r="Q773" t="str">
            <v>15.111</v>
          </cell>
          <cell r="R773" t="str">
            <v>V.07.01.03</v>
          </cell>
          <cell r="S773" t="str">
            <v>KTL16</v>
          </cell>
          <cell r="T773">
            <v>0</v>
          </cell>
          <cell r="U773" t="str">
            <v>Tiến sĩ</v>
          </cell>
          <cell r="V773" t="str">
            <v>049085000004</v>
          </cell>
        </row>
        <row r="774">
          <cell r="B774" t="str">
            <v>KTL17</v>
          </cell>
          <cell r="C774" t="str">
            <v>3120215009461</v>
          </cell>
          <cell r="D774" t="str">
            <v>Nguyễn Hữu</v>
          </cell>
          <cell r="E774" t="str">
            <v>Nhuần</v>
          </cell>
          <cell r="F774">
            <v>5</v>
          </cell>
          <cell r="G774" t="str">
            <v>Quản lý kinh tế</v>
          </cell>
          <cell r="H774" t="str">
            <v>Khoa Kinh tế và Quản lý</v>
          </cell>
          <cell r="I774" t="str">
            <v>Tiến sĩ, Giảng viên chính, Phó Trưởng Khoa</v>
          </cell>
          <cell r="J774">
            <v>4.4000000000000004</v>
          </cell>
          <cell r="K774">
            <v>0</v>
          </cell>
          <cell r="L774" t="str">
            <v>15-Jun-23</v>
          </cell>
          <cell r="M774" t="str">
            <v>01-Aug-09</v>
          </cell>
          <cell r="N774">
            <v>2</v>
          </cell>
          <cell r="O774" t="str">
            <v>0504</v>
          </cell>
          <cell r="P774" t="str">
            <v>0504</v>
          </cell>
          <cell r="Q774" t="str">
            <v>15.110</v>
          </cell>
          <cell r="R774" t="str">
            <v>V.07.01.02</v>
          </cell>
          <cell r="S774" t="str">
            <v>TG296</v>
          </cell>
          <cell r="T774">
            <v>0</v>
          </cell>
          <cell r="U774" t="str">
            <v>Tiến sĩ</v>
          </cell>
          <cell r="V774" t="str">
            <v>034077009466</v>
          </cell>
        </row>
        <row r="775">
          <cell r="B775" t="str">
            <v>KTL06</v>
          </cell>
          <cell r="C775" t="str">
            <v>3120215029271</v>
          </cell>
          <cell r="D775" t="str">
            <v>Giang</v>
          </cell>
          <cell r="E775" t="str">
            <v>Hương</v>
          </cell>
          <cell r="F775">
            <v>5</v>
          </cell>
          <cell r="G775" t="str">
            <v>Quản lý kinh tế</v>
          </cell>
          <cell r="H775" t="str">
            <v>Khoa Kinh tế và Quản lý</v>
          </cell>
          <cell r="I775" t="str">
            <v>Thạc sĩ, Giảng viên chính</v>
          </cell>
          <cell r="J775">
            <v>4.4000000000000004</v>
          </cell>
          <cell r="K775">
            <v>0</v>
          </cell>
          <cell r="L775" t="str">
            <v>15-Jun-23</v>
          </cell>
          <cell r="M775" t="str">
            <v>01-Aug-10</v>
          </cell>
          <cell r="N775">
            <v>3</v>
          </cell>
          <cell r="O775" t="str">
            <v>0504</v>
          </cell>
          <cell r="P775" t="str">
            <v>0504</v>
          </cell>
          <cell r="Q775" t="str">
            <v>15.110</v>
          </cell>
          <cell r="R775" t="str">
            <v>V.07.01.02</v>
          </cell>
          <cell r="S775" t="str">
            <v>KTL06</v>
          </cell>
          <cell r="T775">
            <v>0</v>
          </cell>
          <cell r="U775" t="str">
            <v>Thạc sĩ</v>
          </cell>
          <cell r="V775" t="str">
            <v>001183004789</v>
          </cell>
        </row>
        <row r="776">
          <cell r="B776" t="str">
            <v>KTL20</v>
          </cell>
          <cell r="C776" t="str">
            <v>3120215033653</v>
          </cell>
          <cell r="D776" t="str">
            <v>Trần Thế</v>
          </cell>
          <cell r="E776" t="str">
            <v>Cường</v>
          </cell>
          <cell r="F776">
            <v>5</v>
          </cell>
          <cell r="G776" t="str">
            <v>Quản lý kinh tế</v>
          </cell>
          <cell r="H776" t="str">
            <v>Khoa Kinh tế và Quản lý</v>
          </cell>
          <cell r="I776" t="str">
            <v>Thạc sĩ, Giảng viên, Phó BM</v>
          </cell>
          <cell r="J776">
            <v>3.66</v>
          </cell>
          <cell r="K776">
            <v>0</v>
          </cell>
          <cell r="L776" t="str">
            <v>01-Mar-23</v>
          </cell>
          <cell r="M776" t="str">
            <v>01-Mar-11</v>
          </cell>
          <cell r="N776">
            <v>3</v>
          </cell>
          <cell r="O776" t="str">
            <v>0504</v>
          </cell>
          <cell r="P776" t="str">
            <v>0504</v>
          </cell>
          <cell r="Q776" t="str">
            <v>15.111</v>
          </cell>
          <cell r="R776" t="str">
            <v>V.07.01.03</v>
          </cell>
          <cell r="S776" t="str">
            <v>KTL20</v>
          </cell>
          <cell r="T776">
            <v>0</v>
          </cell>
          <cell r="U776" t="str">
            <v>Thạc sĩ</v>
          </cell>
          <cell r="V776" t="str">
            <v>033087007482</v>
          </cell>
        </row>
        <row r="777">
          <cell r="B777" t="str">
            <v>KTL19</v>
          </cell>
          <cell r="C777" t="str">
            <v>3120215033647</v>
          </cell>
          <cell r="D777" t="str">
            <v>Nguyễn Thị Huyền</v>
          </cell>
          <cell r="E777" t="str">
            <v>Trang</v>
          </cell>
          <cell r="F777">
            <v>5</v>
          </cell>
          <cell r="G777" t="str">
            <v>Quản lý kinh tế</v>
          </cell>
          <cell r="H777" t="str">
            <v>Khoa Kinh tế và Quản lý</v>
          </cell>
          <cell r="I777" t="str">
            <v>Tiến sĩ, Giảng viên</v>
          </cell>
          <cell r="J777">
            <v>3.66</v>
          </cell>
          <cell r="K777">
            <v>0</v>
          </cell>
          <cell r="L777" t="str">
            <v>01-Jan-24</v>
          </cell>
          <cell r="M777" t="str">
            <v>01-Jan-12</v>
          </cell>
          <cell r="N777">
            <v>2</v>
          </cell>
          <cell r="O777" t="str">
            <v>0504</v>
          </cell>
          <cell r="P777" t="str">
            <v>0504</v>
          </cell>
          <cell r="Q777" t="str">
            <v>15.111</v>
          </cell>
          <cell r="R777" t="str">
            <v>V.07.01.03</v>
          </cell>
          <cell r="S777" t="str">
            <v>KTL19</v>
          </cell>
          <cell r="T777">
            <v>0</v>
          </cell>
          <cell r="U777" t="str">
            <v>Tiến sĩ</v>
          </cell>
          <cell r="V777" t="str">
            <v>030187018664</v>
          </cell>
        </row>
        <row r="778">
          <cell r="B778" t="str">
            <v>KTL21</v>
          </cell>
          <cell r="C778" t="str">
            <v>3120215036589</v>
          </cell>
          <cell r="D778" t="str">
            <v>Nguyễn Thị</v>
          </cell>
          <cell r="E778" t="str">
            <v>Lý</v>
          </cell>
          <cell r="F778">
            <v>5</v>
          </cell>
          <cell r="G778" t="str">
            <v>Quản lý kinh tế</v>
          </cell>
          <cell r="H778" t="str">
            <v>Khoa Kinh tế và Quản lý</v>
          </cell>
          <cell r="I778" t="str">
            <v>Tiến sĩ, Giảng viên</v>
          </cell>
          <cell r="J778">
            <v>3.66</v>
          </cell>
          <cell r="K778">
            <v>0</v>
          </cell>
          <cell r="L778" t="str">
            <v>01-Feb-23</v>
          </cell>
          <cell r="M778" t="str">
            <v>01-Feb-12</v>
          </cell>
          <cell r="N778">
            <v>2</v>
          </cell>
          <cell r="O778" t="str">
            <v>0504</v>
          </cell>
          <cell r="P778" t="str">
            <v>0504</v>
          </cell>
          <cell r="Q778" t="str">
            <v>15.111</v>
          </cell>
          <cell r="R778" t="str">
            <v>V.07.01.03</v>
          </cell>
          <cell r="S778" t="str">
            <v>KTL21</v>
          </cell>
          <cell r="T778">
            <v>0</v>
          </cell>
          <cell r="U778" t="str">
            <v>Tiến sĩ</v>
          </cell>
          <cell r="V778" t="str">
            <v>037187000952</v>
          </cell>
        </row>
        <row r="779">
          <cell r="B779" t="str">
            <v>KTL22</v>
          </cell>
          <cell r="C779" t="str">
            <v>3120215039331</v>
          </cell>
          <cell r="D779" t="str">
            <v>Bùi Văn</v>
          </cell>
          <cell r="E779" t="str">
            <v>Quang</v>
          </cell>
          <cell r="F779">
            <v>5</v>
          </cell>
          <cell r="G779" t="str">
            <v>Quản lý kinh tế</v>
          </cell>
          <cell r="H779" t="str">
            <v>Khoa Kinh tế và Quản lý</v>
          </cell>
          <cell r="I779" t="str">
            <v>Tiến sĩ, Giảng viên chính</v>
          </cell>
          <cell r="J779">
            <v>4.4000000000000004</v>
          </cell>
          <cell r="K779">
            <v>0</v>
          </cell>
          <cell r="L779" t="str">
            <v>15-Jun-23</v>
          </cell>
          <cell r="M779" t="str">
            <v>01-Jan-13</v>
          </cell>
          <cell r="N779">
            <v>2</v>
          </cell>
          <cell r="O779" t="str">
            <v>0504</v>
          </cell>
          <cell r="P779" t="str">
            <v>0504</v>
          </cell>
          <cell r="Q779" t="str">
            <v>15.110</v>
          </cell>
          <cell r="R779" t="str">
            <v>V.07.01.02</v>
          </cell>
          <cell r="S779" t="str">
            <v>KTL22</v>
          </cell>
          <cell r="T779">
            <v>0</v>
          </cell>
          <cell r="U779" t="str">
            <v>Tiến sĩ</v>
          </cell>
          <cell r="V779" t="str">
            <v>012088000915</v>
          </cell>
        </row>
        <row r="780">
          <cell r="B780" t="str">
            <v>KTL24</v>
          </cell>
          <cell r="C780" t="str">
            <v>3120215041905</v>
          </cell>
          <cell r="D780" t="str">
            <v>Vũ Khắc</v>
          </cell>
          <cell r="E780" t="str">
            <v>Xuân</v>
          </cell>
          <cell r="F780">
            <v>5</v>
          </cell>
          <cell r="G780" t="str">
            <v>Quản lý kinh tế</v>
          </cell>
          <cell r="H780" t="str">
            <v>Khoa Kinh tế và Quản lý</v>
          </cell>
          <cell r="I780" t="str">
            <v>Tiến sĩ, Giảng viên</v>
          </cell>
          <cell r="J780">
            <v>3.33</v>
          </cell>
          <cell r="K780">
            <v>0</v>
          </cell>
          <cell r="L780" t="str">
            <v>01-Jan-23</v>
          </cell>
          <cell r="M780" t="str">
            <v>01-Jan-14</v>
          </cell>
          <cell r="N780">
            <v>2</v>
          </cell>
          <cell r="O780" t="str">
            <v>0504</v>
          </cell>
          <cell r="P780" t="str">
            <v>0504</v>
          </cell>
          <cell r="Q780" t="str">
            <v>15.111</v>
          </cell>
          <cell r="R780" t="str">
            <v>V.07.01.03</v>
          </cell>
          <cell r="S780" t="str">
            <v>KTL24</v>
          </cell>
          <cell r="T780">
            <v>0</v>
          </cell>
          <cell r="U780" t="str">
            <v>Tiến sĩ</v>
          </cell>
          <cell r="V780" t="str">
            <v>001090061099</v>
          </cell>
        </row>
        <row r="781">
          <cell r="B781" t="str">
            <v>KTL23</v>
          </cell>
          <cell r="C781" t="str">
            <v>3120215042103</v>
          </cell>
          <cell r="D781" t="str">
            <v>Nguyễn Anh</v>
          </cell>
          <cell r="E781" t="str">
            <v>Đức</v>
          </cell>
          <cell r="F781">
            <v>5</v>
          </cell>
          <cell r="G781" t="str">
            <v>Quản lý kinh tế</v>
          </cell>
          <cell r="H781" t="str">
            <v>Khoa Kinh tế và Quản lý</v>
          </cell>
          <cell r="I781" t="str">
            <v>Tiến sĩ, Giảng viên</v>
          </cell>
          <cell r="J781">
            <v>3.33</v>
          </cell>
          <cell r="K781">
            <v>0</v>
          </cell>
          <cell r="L781" t="str">
            <v>01-Jan-23</v>
          </cell>
          <cell r="M781" t="str">
            <v>01-Jan-14</v>
          </cell>
          <cell r="N781">
            <v>2</v>
          </cell>
          <cell r="O781" t="str">
            <v>0504</v>
          </cell>
          <cell r="P781" t="str">
            <v>0504</v>
          </cell>
          <cell r="Q781" t="str">
            <v>15.111</v>
          </cell>
          <cell r="R781" t="str">
            <v>V.07.01.03</v>
          </cell>
          <cell r="S781" t="str">
            <v>KTL23</v>
          </cell>
          <cell r="T781">
            <v>0</v>
          </cell>
          <cell r="U781" t="str">
            <v>Tiến sĩ</v>
          </cell>
          <cell r="V781" t="str">
            <v>001089045769</v>
          </cell>
        </row>
        <row r="782">
          <cell r="B782" t="str">
            <v/>
          </cell>
          <cell r="C782" t="str">
            <v/>
          </cell>
          <cell r="D782" t="str">
            <v>Phạm Thị</v>
          </cell>
          <cell r="E782" t="str">
            <v>Toan</v>
          </cell>
          <cell r="F782">
            <v>5</v>
          </cell>
          <cell r="G782" t="str">
            <v>Quản lý kinh tế</v>
          </cell>
          <cell r="H782" t="str">
            <v>Khoa Kinh tế và Quản lý</v>
          </cell>
          <cell r="I782" t="str">
            <v>Thạc sĩ, Nghiên cứu viên</v>
          </cell>
          <cell r="J782">
            <v>2.34</v>
          </cell>
          <cell r="K782">
            <v>0</v>
          </cell>
          <cell r="L782" t="str">
            <v>01-Oct-15</v>
          </cell>
          <cell r="M782" t="str">
            <v>01-Oct-15</v>
          </cell>
          <cell r="N782">
            <v>3</v>
          </cell>
          <cell r="O782" t="str">
            <v>0504</v>
          </cell>
          <cell r="P782" t="str">
            <v>0504</v>
          </cell>
          <cell r="Q782" t="str">
            <v>13.092</v>
          </cell>
          <cell r="R782" t="str">
            <v>13.092</v>
          </cell>
          <cell r="S782" t="str">
            <v/>
          </cell>
          <cell r="T782">
            <v>0</v>
          </cell>
          <cell r="U782" t="str">
            <v>Thạc sĩ</v>
          </cell>
          <cell r="V782" t="str">
            <v>145435021</v>
          </cell>
        </row>
        <row r="783">
          <cell r="B783" t="str">
            <v/>
          </cell>
          <cell r="C783" t="str">
            <v>3120205310424</v>
          </cell>
          <cell r="D783" t="str">
            <v>Ninh Xuân</v>
          </cell>
          <cell r="E783" t="str">
            <v>Trung</v>
          </cell>
          <cell r="F783">
            <v>5</v>
          </cell>
          <cell r="G783" t="str">
            <v>Quản lý kinh tế</v>
          </cell>
          <cell r="H783" t="str">
            <v>Khoa Kinh tế và Quản lý</v>
          </cell>
          <cell r="I783" t="str">
            <v>Nghiên cứu viên</v>
          </cell>
          <cell r="J783">
            <v>3</v>
          </cell>
          <cell r="K783">
            <v>0</v>
          </cell>
          <cell r="L783" t="str">
            <v>01-Jan-23</v>
          </cell>
          <cell r="M783" t="str">
            <v>01-Oct-15</v>
          </cell>
          <cell r="N783">
            <v>4</v>
          </cell>
          <cell r="O783" t="str">
            <v>0504</v>
          </cell>
          <cell r="P783" t="str">
            <v>0504</v>
          </cell>
          <cell r="Q783" t="str">
            <v>13.092</v>
          </cell>
          <cell r="R783" t="str">
            <v>V.05.01.03</v>
          </cell>
          <cell r="S783" t="str">
            <v/>
          </cell>
          <cell r="T783">
            <v>0</v>
          </cell>
          <cell r="U783" t="str">
            <v>Đại học</v>
          </cell>
          <cell r="V783" t="str">
            <v>035086000400</v>
          </cell>
        </row>
        <row r="784">
          <cell r="B784" t="str">
            <v/>
          </cell>
          <cell r="C784" t="str">
            <v/>
          </cell>
          <cell r="D784" t="str">
            <v>Trần Văn</v>
          </cell>
          <cell r="E784" t="str">
            <v>Long</v>
          </cell>
          <cell r="F784">
            <v>5</v>
          </cell>
          <cell r="G784" t="str">
            <v>Quản lý kinh tế</v>
          </cell>
          <cell r="H784" t="str">
            <v>Khoa Kinh tế và Quản lý</v>
          </cell>
          <cell r="I784" t="str">
            <v>Thạc sĩ, Nghiên cứu viên</v>
          </cell>
          <cell r="J784">
            <v>2.67</v>
          </cell>
          <cell r="K784">
            <v>0</v>
          </cell>
          <cell r="L784" t="str">
            <v>01-Jul-19</v>
          </cell>
          <cell r="M784" t="str">
            <v>01-Oct-15</v>
          </cell>
          <cell r="N784">
            <v>3</v>
          </cell>
          <cell r="O784" t="str">
            <v>0504</v>
          </cell>
          <cell r="P784" t="str">
            <v>0504</v>
          </cell>
          <cell r="Q784" t="str">
            <v>13.092</v>
          </cell>
          <cell r="R784" t="str">
            <v>13.092</v>
          </cell>
          <cell r="S784" t="str">
            <v/>
          </cell>
          <cell r="T784">
            <v>0</v>
          </cell>
          <cell r="U784" t="str">
            <v>Thạc sĩ</v>
          </cell>
          <cell r="V784" t="str">
            <v>040088000140</v>
          </cell>
        </row>
        <row r="785">
          <cell r="B785" t="str">
            <v/>
          </cell>
          <cell r="C785" t="str">
            <v>3120215050488</v>
          </cell>
          <cell r="D785" t="str">
            <v>Phạm Kiều</v>
          </cell>
          <cell r="E785" t="str">
            <v>My</v>
          </cell>
          <cell r="F785">
            <v>5</v>
          </cell>
          <cell r="G785" t="str">
            <v>Quản lý kinh tế</v>
          </cell>
          <cell r="H785" t="str">
            <v>Khoa Kinh tế và Quản lý</v>
          </cell>
          <cell r="I785" t="str">
            <v>Nghiên cứu viên</v>
          </cell>
          <cell r="J785">
            <v>3</v>
          </cell>
          <cell r="K785">
            <v>0</v>
          </cell>
          <cell r="L785" t="str">
            <v>01-Jan-23</v>
          </cell>
          <cell r="M785" t="str">
            <v>01-Oct-15</v>
          </cell>
          <cell r="N785">
            <v>4</v>
          </cell>
          <cell r="O785" t="str">
            <v>0504</v>
          </cell>
          <cell r="P785" t="str">
            <v>0504</v>
          </cell>
          <cell r="Q785" t="str">
            <v>13.092</v>
          </cell>
          <cell r="R785" t="str">
            <v>V.05.01.03</v>
          </cell>
          <cell r="S785" t="str">
            <v/>
          </cell>
          <cell r="T785">
            <v>0</v>
          </cell>
          <cell r="U785" t="str">
            <v>Đại học</v>
          </cell>
          <cell r="V785" t="str">
            <v>001193001132</v>
          </cell>
        </row>
        <row r="786">
          <cell r="B786" t="str">
            <v>KTL09</v>
          </cell>
          <cell r="C786" t="str">
            <v>3120215004179</v>
          </cell>
          <cell r="D786" t="str">
            <v>Phạm Văn</v>
          </cell>
          <cell r="E786" t="str">
            <v>Hùng</v>
          </cell>
          <cell r="F786">
            <v>5</v>
          </cell>
          <cell r="G786" t="str">
            <v>Quản lý kinh tế</v>
          </cell>
          <cell r="H786" t="str">
            <v>Khoa Kinh tế và Quản lý</v>
          </cell>
          <cell r="I786" t="str">
            <v>PGS.TS. Giảng viên cao cấp</v>
          </cell>
          <cell r="J786">
            <v>7.28</v>
          </cell>
          <cell r="K786">
            <v>0</v>
          </cell>
          <cell r="L786" t="str">
            <v>01-Oct-23</v>
          </cell>
          <cell r="M786" t="str">
            <v>30-Dec-16</v>
          </cell>
          <cell r="N786">
            <v>2</v>
          </cell>
          <cell r="O786" t="str">
            <v>0504</v>
          </cell>
          <cell r="P786" t="str">
            <v>0504</v>
          </cell>
          <cell r="Q786" t="str">
            <v>15.109</v>
          </cell>
          <cell r="R786" t="str">
            <v>V.07.01.01</v>
          </cell>
          <cell r="S786" t="str">
            <v>KTL09</v>
          </cell>
          <cell r="T786">
            <v>1</v>
          </cell>
          <cell r="U786" t="str">
            <v>Tiến sĩ</v>
          </cell>
          <cell r="V786" t="str">
            <v>033063007069</v>
          </cell>
        </row>
        <row r="787">
          <cell r="B787" t="str">
            <v>KTL14</v>
          </cell>
          <cell r="C787" t="str">
            <v>3120215007784</v>
          </cell>
          <cell r="D787" t="str">
            <v>Lê Ngọc</v>
          </cell>
          <cell r="E787" t="str">
            <v>Hướng</v>
          </cell>
          <cell r="F787">
            <v>5</v>
          </cell>
          <cell r="G787" t="str">
            <v>Quản lý kinh tế</v>
          </cell>
          <cell r="H787" t="str">
            <v>Khoa Kinh tế và Quản lý</v>
          </cell>
          <cell r="I787" t="str">
            <v>Tiến sĩ, Giảng viên chính, Trưởng BM, Bảo lưu PCCV</v>
          </cell>
          <cell r="J787">
            <v>6.1</v>
          </cell>
          <cell r="K787">
            <v>0</v>
          </cell>
          <cell r="L787" t="str">
            <v>01-Oct-24</v>
          </cell>
          <cell r="M787" t="str">
            <v>01-Apr-18</v>
          </cell>
          <cell r="N787">
            <v>2</v>
          </cell>
          <cell r="O787" t="str">
            <v>0504</v>
          </cell>
          <cell r="P787" t="str">
            <v>0504</v>
          </cell>
          <cell r="Q787" t="str">
            <v>15.110</v>
          </cell>
          <cell r="R787" t="str">
            <v>V.07.01.02</v>
          </cell>
          <cell r="S787" t="str">
            <v>KTL14</v>
          </cell>
          <cell r="T787">
            <v>0</v>
          </cell>
          <cell r="U787" t="str">
            <v>Tiến sĩ</v>
          </cell>
          <cell r="V787" t="str">
            <v>038070005977</v>
          </cell>
        </row>
        <row r="788">
          <cell r="B788" t="str">
            <v/>
          </cell>
          <cell r="C788" t="str">
            <v>3120205776584</v>
          </cell>
          <cell r="D788" t="str">
            <v>Hoàng Thị</v>
          </cell>
          <cell r="E788" t="str">
            <v>Trang</v>
          </cell>
          <cell r="F788">
            <v>5</v>
          </cell>
          <cell r="G788" t="str">
            <v>Quản lý kinh tế</v>
          </cell>
          <cell r="H788" t="str">
            <v>Khoa Kinh tế và Quản lý</v>
          </cell>
          <cell r="I788" t="str">
            <v>Nghiên cứu viên</v>
          </cell>
          <cell r="J788">
            <v>2.67</v>
          </cell>
          <cell r="K788">
            <v>0</v>
          </cell>
          <cell r="L788" t="str">
            <v>01-Nov-23</v>
          </cell>
          <cell r="M788" t="str">
            <v>01-Sep-17</v>
          </cell>
          <cell r="N788">
            <v>4</v>
          </cell>
          <cell r="O788" t="str">
            <v>0504</v>
          </cell>
          <cell r="P788" t="str">
            <v>0504</v>
          </cell>
          <cell r="Q788" t="str">
            <v>13.092</v>
          </cell>
          <cell r="R788" t="str">
            <v>V0.5.01.03</v>
          </cell>
          <cell r="S788" t="str">
            <v/>
          </cell>
          <cell r="T788">
            <v>0</v>
          </cell>
          <cell r="U788" t="str">
            <v>Đại học</v>
          </cell>
          <cell r="V788" t="str">
            <v>038187000356</v>
          </cell>
        </row>
        <row r="789">
          <cell r="B789" t="str">
            <v/>
          </cell>
          <cell r="C789" t="str">
            <v>3120205172785</v>
          </cell>
          <cell r="D789" t="str">
            <v>Đỗ Huy</v>
          </cell>
          <cell r="E789" t="str">
            <v>Hùng</v>
          </cell>
          <cell r="F789">
            <v>5</v>
          </cell>
          <cell r="G789" t="str">
            <v>Quản lý kinh tế</v>
          </cell>
          <cell r="H789" t="str">
            <v>Khoa Kinh tế và Quản lý</v>
          </cell>
          <cell r="I789" t="str">
            <v>Thạc sĩ, Nghiên cứu viên</v>
          </cell>
          <cell r="J789">
            <v>2.67</v>
          </cell>
          <cell r="K789">
            <v>0</v>
          </cell>
          <cell r="L789" t="str">
            <v>01-Jan-25</v>
          </cell>
          <cell r="M789" t="str">
            <v>01-Jan-21</v>
          </cell>
          <cell r="N789">
            <v>3</v>
          </cell>
          <cell r="O789" t="str">
            <v>0504</v>
          </cell>
          <cell r="P789" t="str">
            <v>0504</v>
          </cell>
          <cell r="Q789" t="str">
            <v>13.092</v>
          </cell>
          <cell r="R789" t="str">
            <v>V.05.01.03</v>
          </cell>
          <cell r="S789" t="str">
            <v/>
          </cell>
          <cell r="T789">
            <v>0</v>
          </cell>
          <cell r="U789" t="str">
            <v>Thạc sĩ</v>
          </cell>
          <cell r="V789" t="str">
            <v>001093036205</v>
          </cell>
        </row>
        <row r="790">
          <cell r="B790" t="str">
            <v/>
          </cell>
          <cell r="C790" t="str">
            <v/>
          </cell>
          <cell r="D790" t="str">
            <v>Phạm Thị Tô</v>
          </cell>
          <cell r="E790" t="str">
            <v>Diệu</v>
          </cell>
          <cell r="F790">
            <v>5</v>
          </cell>
          <cell r="G790" t="str">
            <v>Quản lý kinh tế</v>
          </cell>
          <cell r="H790" t="str">
            <v>Khoa Kinh tế và Quản lý</v>
          </cell>
          <cell r="I790" t="str">
            <v>Nghiên cứu viên</v>
          </cell>
          <cell r="J790">
            <v>2.67</v>
          </cell>
          <cell r="K790">
            <v>0</v>
          </cell>
          <cell r="L790" t="str">
            <v>01-Jan-25</v>
          </cell>
          <cell r="M790" t="str">
            <v>01-Jan-22</v>
          </cell>
          <cell r="N790">
            <v>4</v>
          </cell>
          <cell r="O790" t="str">
            <v>0504</v>
          </cell>
          <cell r="P790" t="str">
            <v>0504</v>
          </cell>
          <cell r="Q790" t="str">
            <v>13.092</v>
          </cell>
          <cell r="R790" t="str">
            <v>V.05.01.03</v>
          </cell>
          <cell r="S790" t="str">
            <v/>
          </cell>
          <cell r="T790">
            <v>0</v>
          </cell>
          <cell r="U790" t="str">
            <v>Đại học</v>
          </cell>
          <cell r="V790" t="str">
            <v>034199002275</v>
          </cell>
        </row>
        <row r="791">
          <cell r="B791" t="str">
            <v>KTL25</v>
          </cell>
          <cell r="C791" t="str">
            <v>3120205216557</v>
          </cell>
          <cell r="D791" t="str">
            <v>Trần Đức</v>
          </cell>
          <cell r="E791" t="str">
            <v>Minh</v>
          </cell>
          <cell r="F791">
            <v>5</v>
          </cell>
          <cell r="G791" t="str">
            <v>Quản lý kinh tế</v>
          </cell>
          <cell r="H791" t="str">
            <v>Khoa Kinh tế và Quản lý</v>
          </cell>
          <cell r="I791" t="str">
            <v>Thạc sĩ, Giảng viên</v>
          </cell>
          <cell r="J791">
            <v>2.34</v>
          </cell>
          <cell r="K791">
            <v>0</v>
          </cell>
          <cell r="L791" t="str">
            <v>15-Aug-25</v>
          </cell>
          <cell r="M791" t="str">
            <v>05-Jun-24</v>
          </cell>
          <cell r="N791">
            <v>3</v>
          </cell>
          <cell r="O791" t="str">
            <v>0504</v>
          </cell>
          <cell r="P791" t="str">
            <v>0504</v>
          </cell>
          <cell r="Q791" t="str">
            <v>15.111</v>
          </cell>
          <cell r="R791" t="str">
            <v>V.07.01.03</v>
          </cell>
          <cell r="S791" t="str">
            <v>KTL25</v>
          </cell>
          <cell r="T791">
            <v>0</v>
          </cell>
          <cell r="U791" t="str">
            <v>Thạc sĩ</v>
          </cell>
          <cell r="V791" t="str">
            <v>001200018058</v>
          </cell>
        </row>
        <row r="792">
          <cell r="B792" t="str">
            <v>KPT11</v>
          </cell>
          <cell r="C792" t="str">
            <v>3120215003987</v>
          </cell>
          <cell r="D792" t="str">
            <v>Dương Văn</v>
          </cell>
          <cell r="E792" t="str">
            <v>Hiểu</v>
          </cell>
          <cell r="F792">
            <v>5</v>
          </cell>
          <cell r="G792" t="str">
            <v>Kinh tế nông nghiệp và Chính sách</v>
          </cell>
          <cell r="H792" t="str">
            <v>Khoa Kinh tế và Quản lý</v>
          </cell>
          <cell r="I792" t="str">
            <v>Tiến sĩ, Giảng viên chính</v>
          </cell>
          <cell r="J792">
            <v>6.78</v>
          </cell>
          <cell r="K792">
            <v>0</v>
          </cell>
          <cell r="L792" t="str">
            <v>01-Nov-10</v>
          </cell>
          <cell r="M792" t="str">
            <v>01-Dec-81</v>
          </cell>
          <cell r="N792">
            <v>2</v>
          </cell>
          <cell r="O792" t="str">
            <v>0505</v>
          </cell>
          <cell r="P792" t="str">
            <v>0505</v>
          </cell>
          <cell r="Q792" t="str">
            <v>15.110</v>
          </cell>
          <cell r="R792" t="str">
            <v>15.110</v>
          </cell>
          <cell r="S792" t="str">
            <v>TG044</v>
          </cell>
          <cell r="T792">
            <v>0</v>
          </cell>
          <cell r="U792" t="str">
            <v>Tiến sĩ</v>
          </cell>
          <cell r="V792" t="str">
            <v>010804860</v>
          </cell>
        </row>
        <row r="793">
          <cell r="B793" t="str">
            <v>KNN10</v>
          </cell>
          <cell r="C793" t="str">
            <v>3120215003993</v>
          </cell>
          <cell r="D793" t="str">
            <v>Đinh Văn</v>
          </cell>
          <cell r="E793" t="str">
            <v>Đãn</v>
          </cell>
          <cell r="F793">
            <v>5</v>
          </cell>
          <cell r="G793" t="str">
            <v>Kinh tế nông nghiệp và Chính sách</v>
          </cell>
          <cell r="H793" t="str">
            <v>Khoa Kinh tế và Quản lý</v>
          </cell>
          <cell r="I793" t="str">
            <v>Tiến sĩ, Giảng viên chính</v>
          </cell>
          <cell r="J793">
            <v>6.1</v>
          </cell>
          <cell r="K793">
            <v>0</v>
          </cell>
          <cell r="L793" t="str">
            <v>01-Dec-12</v>
          </cell>
          <cell r="M793" t="str">
            <v>01-Dec-78</v>
          </cell>
          <cell r="N793">
            <v>2</v>
          </cell>
          <cell r="O793" t="str">
            <v>0505</v>
          </cell>
          <cell r="P793" t="str">
            <v>0505</v>
          </cell>
          <cell r="Q793" t="str">
            <v>15.110</v>
          </cell>
          <cell r="R793" t="str">
            <v>15.110</v>
          </cell>
          <cell r="S793" t="str">
            <v>TG198</v>
          </cell>
          <cell r="T793">
            <v>0</v>
          </cell>
          <cell r="U793" t="str">
            <v>Tiến sĩ</v>
          </cell>
          <cell r="V793" t="str">
            <v>011027773</v>
          </cell>
        </row>
        <row r="794">
          <cell r="B794" t="str">
            <v>KNN02</v>
          </cell>
          <cell r="C794" t="str">
            <v>3120215004025</v>
          </cell>
          <cell r="D794" t="str">
            <v>Nguyễn Các</v>
          </cell>
          <cell r="E794" t="str">
            <v>Mác</v>
          </cell>
          <cell r="F794">
            <v>5</v>
          </cell>
          <cell r="G794" t="str">
            <v>Kinh tế nông nghiệp và Chính sách</v>
          </cell>
          <cell r="H794" t="str">
            <v>Khoa Kinh tế và Quản lý</v>
          </cell>
          <cell r="I794" t="str">
            <v>Thạc sĩ, Giảng viên chính</v>
          </cell>
          <cell r="J794">
            <v>6.1</v>
          </cell>
          <cell r="K794">
            <v>0</v>
          </cell>
          <cell r="L794" t="str">
            <v>01-Nov-15</v>
          </cell>
          <cell r="M794" t="str">
            <v>01-Jul-03</v>
          </cell>
          <cell r="N794">
            <v>3</v>
          </cell>
          <cell r="O794" t="str">
            <v>0505</v>
          </cell>
          <cell r="P794" t="str">
            <v>0505</v>
          </cell>
          <cell r="Q794" t="str">
            <v>15.110</v>
          </cell>
          <cell r="R794" t="str">
            <v>V.07.01.02</v>
          </cell>
          <cell r="S794" t="str">
            <v>TG435</v>
          </cell>
          <cell r="T794">
            <v>0</v>
          </cell>
          <cell r="U794" t="str">
            <v>Thạc sĩ</v>
          </cell>
          <cell r="V794" t="str">
            <v>011027809</v>
          </cell>
        </row>
        <row r="795">
          <cell r="B795" t="str">
            <v>KNN01</v>
          </cell>
          <cell r="C795" t="str">
            <v>3120215004054</v>
          </cell>
          <cell r="D795" t="str">
            <v>Nguyễn Viết</v>
          </cell>
          <cell r="E795" t="str">
            <v>Đăng</v>
          </cell>
          <cell r="F795">
            <v>5</v>
          </cell>
          <cell r="G795" t="str">
            <v>Kinh tế nông nghiệp và Chính sách</v>
          </cell>
          <cell r="H795" t="str">
            <v>Khoa Kinh tế và Quản lý</v>
          </cell>
          <cell r="I795" t="str">
            <v>Tiến sĩ, Giảng viên chính</v>
          </cell>
          <cell r="J795">
            <v>5.08</v>
          </cell>
          <cell r="K795">
            <v>0</v>
          </cell>
          <cell r="L795" t="str">
            <v>01-May-21</v>
          </cell>
          <cell r="M795" t="str">
            <v>01-Dec-20</v>
          </cell>
          <cell r="N795">
            <v>2</v>
          </cell>
          <cell r="O795" t="str">
            <v>0505</v>
          </cell>
          <cell r="P795" t="str">
            <v>0505</v>
          </cell>
          <cell r="Q795" t="str">
            <v>15.110</v>
          </cell>
          <cell r="R795" t="str">
            <v>V.07.01.02</v>
          </cell>
          <cell r="S795" t="str">
            <v>KNN01</v>
          </cell>
          <cell r="T795">
            <v>0</v>
          </cell>
          <cell r="U795" t="str">
            <v>Tiến sĩ</v>
          </cell>
          <cell r="V795" t="str">
            <v>033075006389</v>
          </cell>
        </row>
        <row r="796">
          <cell r="B796" t="str">
            <v>KNN12</v>
          </cell>
          <cell r="C796" t="str">
            <v>3120215004048</v>
          </cell>
          <cell r="D796" t="str">
            <v>Nguyễn Phượng</v>
          </cell>
          <cell r="E796" t="str">
            <v>Lê</v>
          </cell>
          <cell r="F796">
            <v>5</v>
          </cell>
          <cell r="G796" t="str">
            <v>Kinh tế nông nghiệp và Chính sách</v>
          </cell>
          <cell r="H796" t="str">
            <v>Khoa Kinh tế và Quản lý</v>
          </cell>
          <cell r="I796" t="str">
            <v>PGS.TS. Giảng viên cao cấp, Bảo lưu PCCV</v>
          </cell>
          <cell r="J796">
            <v>7.28</v>
          </cell>
          <cell r="K796">
            <v>0</v>
          </cell>
          <cell r="L796" t="str">
            <v>30-Dec-23</v>
          </cell>
          <cell r="M796" t="str">
            <v>30-Dec-16</v>
          </cell>
          <cell r="N796">
            <v>2</v>
          </cell>
          <cell r="O796" t="str">
            <v>0505</v>
          </cell>
          <cell r="P796" t="str">
            <v>0505</v>
          </cell>
          <cell r="Q796" t="str">
            <v>15.109</v>
          </cell>
          <cell r="R796" t="str">
            <v>V.07.01.01</v>
          </cell>
          <cell r="S796" t="str">
            <v>KNN12</v>
          </cell>
          <cell r="T796">
            <v>1</v>
          </cell>
          <cell r="U796" t="str">
            <v>Tiến sĩ</v>
          </cell>
          <cell r="V796" t="str">
            <v>027173000260</v>
          </cell>
        </row>
        <row r="797">
          <cell r="B797" t="str">
            <v>KNN11</v>
          </cell>
          <cell r="C797" t="str">
            <v>3120215004110</v>
          </cell>
          <cell r="D797" t="str">
            <v>Đỗ Kim</v>
          </cell>
          <cell r="E797" t="str">
            <v>Chung</v>
          </cell>
          <cell r="F797">
            <v>5</v>
          </cell>
          <cell r="G797" t="str">
            <v>Kinh tế nông nghiệp và Chính sách</v>
          </cell>
          <cell r="H797" t="str">
            <v>Khoa Kinh tế và Quản lý</v>
          </cell>
          <cell r="I797" t="str">
            <v>GS.TS. Giảng viên cao cấp, Bảo lưu PCCV</v>
          </cell>
          <cell r="J797">
            <v>8</v>
          </cell>
          <cell r="K797">
            <v>7.0000000000000007E-2</v>
          </cell>
          <cell r="L797" t="str">
            <v>01-Apr-25</v>
          </cell>
          <cell r="M797" t="str">
            <v>01-Apr-07</v>
          </cell>
          <cell r="N797">
            <v>2</v>
          </cell>
          <cell r="O797" t="str">
            <v>0505</v>
          </cell>
          <cell r="P797" t="str">
            <v>0505</v>
          </cell>
          <cell r="Q797" t="str">
            <v>15.109</v>
          </cell>
          <cell r="R797" t="str">
            <v>V.07.01.01</v>
          </cell>
          <cell r="S797" t="str">
            <v>KNN11</v>
          </cell>
          <cell r="T797">
            <v>2</v>
          </cell>
          <cell r="U797" t="str">
            <v>Tiến sĩ</v>
          </cell>
          <cell r="V797" t="str">
            <v>034056006354</v>
          </cell>
        </row>
        <row r="798">
          <cell r="B798" t="str">
            <v>KNN14</v>
          </cell>
          <cell r="C798" t="str">
            <v>3120215004140</v>
          </cell>
          <cell r="D798" t="str">
            <v>Lê Thị Thanh</v>
          </cell>
          <cell r="E798" t="str">
            <v>Loan</v>
          </cell>
          <cell r="F798">
            <v>5</v>
          </cell>
          <cell r="G798" t="str">
            <v>Kinh tế nông nghiệp và Chính sách</v>
          </cell>
          <cell r="H798" t="str">
            <v>Khoa Kinh tế và Quản lý</v>
          </cell>
          <cell r="I798" t="str">
            <v>Tiến sĩ, Giảng viên chính, Phó BM</v>
          </cell>
          <cell r="J798">
            <v>4.74</v>
          </cell>
          <cell r="K798">
            <v>0</v>
          </cell>
          <cell r="L798" t="str">
            <v>01-Dec-23</v>
          </cell>
          <cell r="M798" t="str">
            <v>01-Dec-20</v>
          </cell>
          <cell r="N798">
            <v>2</v>
          </cell>
          <cell r="O798" t="str">
            <v>0505</v>
          </cell>
          <cell r="P798" t="str">
            <v>0505</v>
          </cell>
          <cell r="Q798" t="str">
            <v>15.110</v>
          </cell>
          <cell r="R798" t="str">
            <v>V.07.01.02</v>
          </cell>
          <cell r="S798" t="str">
            <v>KNN14</v>
          </cell>
          <cell r="T798">
            <v>0</v>
          </cell>
          <cell r="U798" t="str">
            <v>Tiến sĩ</v>
          </cell>
          <cell r="V798" t="str">
            <v>001185001368</v>
          </cell>
        </row>
        <row r="799">
          <cell r="B799" t="str">
            <v>KNN15</v>
          </cell>
          <cell r="C799" t="str">
            <v>3120215044020</v>
          </cell>
          <cell r="D799" t="str">
            <v>Nguyễn Thị</v>
          </cell>
          <cell r="E799" t="str">
            <v>Thiêm</v>
          </cell>
          <cell r="F799">
            <v>5</v>
          </cell>
          <cell r="G799" t="str">
            <v>Kinh tế nông nghiệp và Chính sách</v>
          </cell>
          <cell r="H799" t="str">
            <v>Khoa Kinh tế và Quản lý</v>
          </cell>
          <cell r="I799" t="str">
            <v>Tiến sĩ, Giảng viên chính</v>
          </cell>
          <cell r="J799">
            <v>4.74</v>
          </cell>
          <cell r="K799">
            <v>0</v>
          </cell>
          <cell r="L799" t="str">
            <v>01-Dec-23</v>
          </cell>
          <cell r="M799" t="str">
            <v>01-Dec-20</v>
          </cell>
          <cell r="N799">
            <v>2</v>
          </cell>
          <cell r="O799" t="str">
            <v>0505</v>
          </cell>
          <cell r="P799" t="str">
            <v>0505</v>
          </cell>
          <cell r="Q799" t="str">
            <v>15.110</v>
          </cell>
          <cell r="R799" t="str">
            <v>V.07.01.02</v>
          </cell>
          <cell r="S799" t="str">
            <v>KNN15</v>
          </cell>
          <cell r="T799">
            <v>0</v>
          </cell>
          <cell r="U799" t="str">
            <v>Tiến sĩ</v>
          </cell>
          <cell r="V799" t="str">
            <v>025180012955</v>
          </cell>
        </row>
        <row r="800">
          <cell r="B800" t="str">
            <v>KNN13</v>
          </cell>
          <cell r="C800" t="str">
            <v>3120215017266</v>
          </cell>
          <cell r="D800" t="str">
            <v>Lưu Văn</v>
          </cell>
          <cell r="E800" t="str">
            <v>Duy</v>
          </cell>
          <cell r="F800">
            <v>5</v>
          </cell>
          <cell r="G800" t="str">
            <v>Kinh tế nông nghiệp và Chính sách</v>
          </cell>
          <cell r="H800" t="str">
            <v>Khoa Kinh tế và Quản lý</v>
          </cell>
          <cell r="I800" t="str">
            <v>PGS.TS. Giảng viên cao cấp, Phó BM phụ trách</v>
          </cell>
          <cell r="J800">
            <v>4.4000000000000004</v>
          </cell>
          <cell r="K800">
            <v>0</v>
          </cell>
          <cell r="L800" t="str">
            <v>15-Jun-23</v>
          </cell>
          <cell r="M800" t="str">
            <v>01-Feb-10</v>
          </cell>
          <cell r="N800">
            <v>2</v>
          </cell>
          <cell r="O800" t="str">
            <v>0505</v>
          </cell>
          <cell r="P800" t="str">
            <v>0505</v>
          </cell>
          <cell r="Q800" t="str">
            <v>15.110</v>
          </cell>
          <cell r="R800" t="str">
            <v>V.07.01.02</v>
          </cell>
          <cell r="S800" t="str">
            <v>KNN13</v>
          </cell>
          <cell r="T800">
            <v>1</v>
          </cell>
          <cell r="U800" t="str">
            <v>Tiến sĩ</v>
          </cell>
          <cell r="V800" t="str">
            <v>034086007335</v>
          </cell>
        </row>
        <row r="801">
          <cell r="B801" t="str">
            <v>KNN04</v>
          </cell>
          <cell r="C801" t="str">
            <v>3120215038981</v>
          </cell>
          <cell r="D801" t="str">
            <v>Nguyễn Thanh</v>
          </cell>
          <cell r="E801" t="str">
            <v>Phong</v>
          </cell>
          <cell r="F801">
            <v>5</v>
          </cell>
          <cell r="G801" t="str">
            <v>Kinh tế nông nghiệp và Chính sách</v>
          </cell>
          <cell r="H801" t="str">
            <v>Viện Kinh tế và Thể chế nông nghiệp</v>
          </cell>
          <cell r="I801" t="str">
            <v>Tiến sĩ, Giảng viên, Phó Giám đốc Viện</v>
          </cell>
          <cell r="J801">
            <v>3.66</v>
          </cell>
          <cell r="K801">
            <v>0</v>
          </cell>
          <cell r="L801" t="str">
            <v>01-May-24</v>
          </cell>
          <cell r="M801" t="str">
            <v>01-May-13</v>
          </cell>
          <cell r="N801">
            <v>2</v>
          </cell>
          <cell r="O801" t="str">
            <v>4200</v>
          </cell>
          <cell r="P801" t="str">
            <v>0505</v>
          </cell>
          <cell r="Q801" t="str">
            <v>15.111</v>
          </cell>
          <cell r="R801" t="str">
            <v>V.07.01.03</v>
          </cell>
          <cell r="S801" t="str">
            <v>KNN04</v>
          </cell>
          <cell r="T801">
            <v>0</v>
          </cell>
          <cell r="U801" t="str">
            <v>Tiến sĩ</v>
          </cell>
          <cell r="V801" t="str">
            <v>031086023624</v>
          </cell>
        </row>
        <row r="802">
          <cell r="B802" t="str">
            <v>KNN03</v>
          </cell>
          <cell r="C802" t="str">
            <v>3120215029373</v>
          </cell>
          <cell r="D802" t="str">
            <v>Phạm Thị Thanh</v>
          </cell>
          <cell r="E802" t="str">
            <v>Thúy</v>
          </cell>
          <cell r="F802">
            <v>5</v>
          </cell>
          <cell r="G802" t="str">
            <v>Kinh tế nông nghiệp và Chính sách</v>
          </cell>
          <cell r="H802" t="str">
            <v>Khoa Kinh tế và Quản lý</v>
          </cell>
          <cell r="I802" t="str">
            <v>Tiến sĩ, Giảng viên chính</v>
          </cell>
          <cell r="J802">
            <v>4.4000000000000004</v>
          </cell>
          <cell r="K802">
            <v>0</v>
          </cell>
          <cell r="L802" t="str">
            <v>15-Jun-23</v>
          </cell>
          <cell r="M802" t="str">
            <v>01-Aug-10</v>
          </cell>
          <cell r="N802">
            <v>2</v>
          </cell>
          <cell r="O802" t="str">
            <v>0505</v>
          </cell>
          <cell r="P802" t="str">
            <v>0505</v>
          </cell>
          <cell r="Q802" t="str">
            <v>15.110</v>
          </cell>
          <cell r="R802" t="str">
            <v>V.07.01.02</v>
          </cell>
          <cell r="S802" t="str">
            <v>KNN03</v>
          </cell>
          <cell r="T802">
            <v>0</v>
          </cell>
          <cell r="U802" t="str">
            <v>Tiến sĩ</v>
          </cell>
          <cell r="V802" t="str">
            <v>035186000209</v>
          </cell>
        </row>
        <row r="803">
          <cell r="B803" t="str">
            <v>KNN06</v>
          </cell>
          <cell r="C803" t="str">
            <v>3120215033618</v>
          </cell>
          <cell r="D803" t="str">
            <v>Hà Thị Thanh</v>
          </cell>
          <cell r="E803" t="str">
            <v>Mai</v>
          </cell>
          <cell r="F803">
            <v>5</v>
          </cell>
          <cell r="G803" t="str">
            <v>Kinh tế nông nghiệp và Chính sách</v>
          </cell>
          <cell r="H803" t="str">
            <v>Khoa Kinh tế và Quản lý</v>
          </cell>
          <cell r="I803" t="str">
            <v>Tiến sĩ, Giảng viên</v>
          </cell>
          <cell r="J803">
            <v>3.33</v>
          </cell>
          <cell r="K803">
            <v>0</v>
          </cell>
          <cell r="L803" t="str">
            <v>01-Aug-20</v>
          </cell>
          <cell r="M803" t="str">
            <v>01-Aug-11</v>
          </cell>
          <cell r="N803">
            <v>2</v>
          </cell>
          <cell r="O803" t="str">
            <v>0505</v>
          </cell>
          <cell r="P803" t="str">
            <v>0505</v>
          </cell>
          <cell r="Q803" t="str">
            <v>15.111</v>
          </cell>
          <cell r="R803" t="str">
            <v>V.07.01.03</v>
          </cell>
          <cell r="S803" t="str">
            <v>KNN06</v>
          </cell>
          <cell r="T803">
            <v>0</v>
          </cell>
          <cell r="U803" t="str">
            <v>Tiến sĩ</v>
          </cell>
          <cell r="V803" t="str">
            <v>031177017606</v>
          </cell>
        </row>
        <row r="804">
          <cell r="B804" t="str">
            <v>KNN07</v>
          </cell>
          <cell r="C804" t="str">
            <v>3120215035150</v>
          </cell>
          <cell r="D804" t="str">
            <v>Trần Thị Như</v>
          </cell>
          <cell r="E804" t="str">
            <v>Ngọc</v>
          </cell>
          <cell r="F804">
            <v>5</v>
          </cell>
          <cell r="G804" t="str">
            <v>Kinh tế nông nghiệp và Chính sách</v>
          </cell>
          <cell r="H804" t="str">
            <v>Khoa Kinh tế và Quản lý</v>
          </cell>
          <cell r="I804" t="str">
            <v>Thạc sĩ, Giảng viên</v>
          </cell>
          <cell r="J804">
            <v>3.66</v>
          </cell>
          <cell r="K804">
            <v>0</v>
          </cell>
          <cell r="L804" t="str">
            <v>01-Dec-23</v>
          </cell>
          <cell r="M804" t="str">
            <v>01-Dec-11</v>
          </cell>
          <cell r="N804">
            <v>3</v>
          </cell>
          <cell r="O804" t="str">
            <v>0505</v>
          </cell>
          <cell r="P804" t="str">
            <v>0505</v>
          </cell>
          <cell r="Q804" t="str">
            <v>15.111</v>
          </cell>
          <cell r="R804" t="str">
            <v>V.07.01.03</v>
          </cell>
          <cell r="S804" t="str">
            <v>KNN07</v>
          </cell>
          <cell r="T804">
            <v>0</v>
          </cell>
          <cell r="U804" t="str">
            <v>Thạc sĩ</v>
          </cell>
          <cell r="V804" t="str">
            <v>040185001092</v>
          </cell>
        </row>
        <row r="805">
          <cell r="B805" t="str">
            <v>KPT06</v>
          </cell>
          <cell r="C805" t="str">
            <v>3120215003970</v>
          </cell>
          <cell r="D805" t="str">
            <v>Phạm Vân</v>
          </cell>
          <cell r="E805" t="str">
            <v>Đình</v>
          </cell>
          <cell r="F805">
            <v>5</v>
          </cell>
          <cell r="G805" t="str">
            <v>Kinh tế và Chính sách nông nghiệp</v>
          </cell>
          <cell r="H805" t="str">
            <v>Khoa Kinh tế và Quản lý</v>
          </cell>
          <cell r="I805" t="str">
            <v>GS.TS. Giảng viên cao cấp</v>
          </cell>
          <cell r="J805">
            <v>7.28</v>
          </cell>
          <cell r="K805">
            <v>0</v>
          </cell>
          <cell r="L805" t="str">
            <v>01-May-09</v>
          </cell>
          <cell r="M805" t="str">
            <v>01-Aug-68</v>
          </cell>
          <cell r="N805">
            <v>2</v>
          </cell>
          <cell r="O805" t="str">
            <v>0505</v>
          </cell>
          <cell r="P805" t="str">
            <v>0505</v>
          </cell>
          <cell r="Q805" t="str">
            <v>15.109</v>
          </cell>
          <cell r="R805" t="str">
            <v>15.109</v>
          </cell>
          <cell r="S805" t="str">
            <v>TG115</v>
          </cell>
          <cell r="T805">
            <v>2</v>
          </cell>
          <cell r="U805" t="str">
            <v>Tiến sĩ</v>
          </cell>
          <cell r="V805" t="str">
            <v>010807474</v>
          </cell>
        </row>
        <row r="806">
          <cell r="B806" t="str">
            <v/>
          </cell>
          <cell r="C806" t="str">
            <v/>
          </cell>
          <cell r="D806" t="str">
            <v>Nguyễn Linh</v>
          </cell>
          <cell r="E806" t="str">
            <v>Trung</v>
          </cell>
          <cell r="F806">
            <v>5</v>
          </cell>
          <cell r="G806" t="str">
            <v>Kinh tế nông nghiệp và Chính sách</v>
          </cell>
          <cell r="H806" t="str">
            <v>Khoa Kinh tế và Quản lý</v>
          </cell>
          <cell r="I806" t="str">
            <v>Nghiên cứu viên</v>
          </cell>
          <cell r="J806">
            <v>2.67</v>
          </cell>
          <cell r="K806">
            <v>0</v>
          </cell>
          <cell r="L806" t="str">
            <v>01-Jan-24</v>
          </cell>
          <cell r="M806" t="str">
            <v>01-Jan-19</v>
          </cell>
          <cell r="N806">
            <v>4</v>
          </cell>
          <cell r="O806" t="str">
            <v>0505</v>
          </cell>
          <cell r="P806" t="str">
            <v>0505</v>
          </cell>
          <cell r="Q806" t="str">
            <v>13.092</v>
          </cell>
          <cell r="R806" t="str">
            <v>V.05.01.03</v>
          </cell>
          <cell r="S806" t="str">
            <v/>
          </cell>
          <cell r="T806">
            <v>0</v>
          </cell>
          <cell r="U806" t="str">
            <v>Đại học</v>
          </cell>
          <cell r="V806" t="str">
            <v>001092011489</v>
          </cell>
        </row>
        <row r="807">
          <cell r="B807" t="str">
            <v>KNN05</v>
          </cell>
          <cell r="C807" t="str">
            <v>3120215034338</v>
          </cell>
          <cell r="D807" t="str">
            <v>Phạm Bảo</v>
          </cell>
          <cell r="E807" t="str">
            <v>Dương</v>
          </cell>
          <cell r="F807">
            <v>5</v>
          </cell>
          <cell r="G807" t="str">
            <v>Kinh tế nông nghiệp và Chính sách</v>
          </cell>
          <cell r="H807" t="str">
            <v>Khoa Kinh tế và Quản lý</v>
          </cell>
          <cell r="I807" t="str">
            <v>GS.TS. Giảng viên cao cấp, Phó Giám đốc Học viện</v>
          </cell>
          <cell r="J807">
            <v>7.28</v>
          </cell>
          <cell r="K807">
            <v>0</v>
          </cell>
          <cell r="L807" t="str">
            <v>30-Dec-21</v>
          </cell>
          <cell r="M807" t="str">
            <v>30-Dec-16</v>
          </cell>
          <cell r="N807">
            <v>2</v>
          </cell>
          <cell r="O807" t="str">
            <v>0505</v>
          </cell>
          <cell r="P807" t="str">
            <v>0505</v>
          </cell>
          <cell r="Q807" t="str">
            <v>15.109</v>
          </cell>
          <cell r="R807" t="str">
            <v>V.07.01.01</v>
          </cell>
          <cell r="S807" t="str">
            <v>MG450</v>
          </cell>
          <cell r="T807">
            <v>2</v>
          </cell>
          <cell r="U807" t="str">
            <v>Tiến sĩ</v>
          </cell>
          <cell r="V807" t="str">
            <v>034073006457</v>
          </cell>
        </row>
        <row r="808">
          <cell r="B808" t="str">
            <v/>
          </cell>
          <cell r="C808" t="str">
            <v/>
          </cell>
          <cell r="D808" t="str">
            <v>Tống Thị Linh</v>
          </cell>
          <cell r="E808" t="str">
            <v>Chi</v>
          </cell>
          <cell r="F808">
            <v>5</v>
          </cell>
          <cell r="G808" t="str">
            <v>Kinh tế nông nghiệp và Chính sách</v>
          </cell>
          <cell r="H808" t="str">
            <v>Khoa Kinh tế và Quản lý</v>
          </cell>
          <cell r="I808" t="str">
            <v>Nghiên cứu viên</v>
          </cell>
          <cell r="J808">
            <v>2.34</v>
          </cell>
          <cell r="K808">
            <v>0</v>
          </cell>
          <cell r="L808" t="str">
            <v>01-Feb-23</v>
          </cell>
          <cell r="M808" t="str">
            <v>01-Feb-23</v>
          </cell>
          <cell r="N808">
            <v>4</v>
          </cell>
          <cell r="O808" t="str">
            <v>0505</v>
          </cell>
          <cell r="P808" t="str">
            <v>0505</v>
          </cell>
          <cell r="Q808" t="str">
            <v>13.092</v>
          </cell>
          <cell r="R808" t="str">
            <v>V.05.01.03</v>
          </cell>
          <cell r="S808" t="str">
            <v/>
          </cell>
          <cell r="T808">
            <v>0</v>
          </cell>
          <cell r="U808" t="str">
            <v>Đại học</v>
          </cell>
          <cell r="V808" t="str">
            <v>034199002470</v>
          </cell>
        </row>
        <row r="809">
          <cell r="B809" t="str">
            <v/>
          </cell>
          <cell r="C809" t="str">
            <v/>
          </cell>
          <cell r="D809" t="str">
            <v>Bùi Mỹ</v>
          </cell>
          <cell r="E809" t="str">
            <v>Duyên</v>
          </cell>
          <cell r="F809">
            <v>5</v>
          </cell>
          <cell r="G809" t="str">
            <v>Kinh tế nông nghiệp và Chính sách</v>
          </cell>
          <cell r="H809" t="str">
            <v>Khoa Kinh tế và Quản lý</v>
          </cell>
          <cell r="I809" t="str">
            <v>Nghiên cứu viên</v>
          </cell>
          <cell r="J809">
            <v>2.34</v>
          </cell>
          <cell r="K809">
            <v>0</v>
          </cell>
          <cell r="L809" t="str">
            <v>01-Feb-23</v>
          </cell>
          <cell r="M809" t="str">
            <v>01-Feb-23</v>
          </cell>
          <cell r="N809">
            <v>4</v>
          </cell>
          <cell r="O809" t="str">
            <v>0505</v>
          </cell>
          <cell r="P809" t="str">
            <v>0505</v>
          </cell>
          <cell r="Q809" t="str">
            <v>13.092</v>
          </cell>
          <cell r="R809" t="str">
            <v>V.05.01.03</v>
          </cell>
          <cell r="S809" t="str">
            <v/>
          </cell>
          <cell r="T809">
            <v>0</v>
          </cell>
          <cell r="U809" t="str">
            <v>Đại học</v>
          </cell>
          <cell r="V809" t="str">
            <v>034300008257</v>
          </cell>
        </row>
        <row r="810">
          <cell r="B810" t="str">
            <v>KDT04</v>
          </cell>
          <cell r="C810" t="str">
            <v>3120215004258</v>
          </cell>
          <cell r="D810" t="str">
            <v>Tô Thế</v>
          </cell>
          <cell r="E810" t="str">
            <v>Nguyên</v>
          </cell>
          <cell r="F810">
            <v>5</v>
          </cell>
          <cell r="G810" t="str">
            <v>Kế hoạch và Đầu tư</v>
          </cell>
          <cell r="H810" t="str">
            <v>Khoa Kinh tế và Quản lý</v>
          </cell>
          <cell r="I810" t="str">
            <v>Tiến sĩ, Giảng viên</v>
          </cell>
          <cell r="J810">
            <v>4.32</v>
          </cell>
          <cell r="K810">
            <v>0</v>
          </cell>
          <cell r="L810" t="str">
            <v>01-May-19</v>
          </cell>
          <cell r="M810" t="str">
            <v>01-May-02</v>
          </cell>
          <cell r="N810">
            <v>2</v>
          </cell>
          <cell r="O810" t="str">
            <v>0506</v>
          </cell>
          <cell r="P810" t="str">
            <v>0506</v>
          </cell>
          <cell r="Q810" t="str">
            <v>15.111</v>
          </cell>
          <cell r="R810" t="str">
            <v>V.07.01.03</v>
          </cell>
          <cell r="S810" t="str">
            <v>TG572</v>
          </cell>
          <cell r="T810">
            <v>0</v>
          </cell>
          <cell r="U810" t="str">
            <v>Tiến sĩ</v>
          </cell>
          <cell r="V810" t="str">
            <v>008077000095</v>
          </cell>
        </row>
        <row r="811">
          <cell r="B811" t="str">
            <v>KDT01</v>
          </cell>
          <cell r="C811" t="str">
            <v>3120215004156</v>
          </cell>
          <cell r="D811" t="str">
            <v>Trần Đình</v>
          </cell>
          <cell r="E811" t="str">
            <v>Thao</v>
          </cell>
          <cell r="F811">
            <v>5</v>
          </cell>
          <cell r="G811" t="str">
            <v>Kế hoạch và Đầu tư</v>
          </cell>
          <cell r="H811" t="str">
            <v>Viện Kinh tế và Thể chế nông nghiệp</v>
          </cell>
          <cell r="I811" t="str">
            <v>PGS.TS. Giảng viên cao cấp, Giám đốc Viện, Bảo lưu PCCV</v>
          </cell>
          <cell r="J811">
            <v>8</v>
          </cell>
          <cell r="K811">
            <v>0</v>
          </cell>
          <cell r="L811" t="str">
            <v>01-Oct-24</v>
          </cell>
          <cell r="M811" t="str">
            <v>30-Dec-16</v>
          </cell>
          <cell r="N811">
            <v>2</v>
          </cell>
          <cell r="O811" t="str">
            <v>4200</v>
          </cell>
          <cell r="P811" t="str">
            <v>0506</v>
          </cell>
          <cell r="Q811" t="str">
            <v>15.109</v>
          </cell>
          <cell r="R811" t="str">
            <v>V.07.01.01</v>
          </cell>
          <cell r="S811" t="str">
            <v>MG708</v>
          </cell>
          <cell r="T811">
            <v>1</v>
          </cell>
          <cell r="U811" t="str">
            <v>Tiến sĩ</v>
          </cell>
          <cell r="V811" t="str">
            <v>027058000036</v>
          </cell>
        </row>
        <row r="812">
          <cell r="B812" t="str">
            <v>KDT02</v>
          </cell>
          <cell r="C812" t="str">
            <v>3120215004212</v>
          </cell>
          <cell r="D812" t="str">
            <v>Nguyễn Hữu</v>
          </cell>
          <cell r="E812" t="str">
            <v>Ngoan</v>
          </cell>
          <cell r="F812">
            <v>5</v>
          </cell>
          <cell r="G812" t="str">
            <v>Kế hoạch và Đầu tư</v>
          </cell>
          <cell r="H812" t="str">
            <v>Khoa Kinh tế và Quản lý</v>
          </cell>
          <cell r="I812" t="str">
            <v>PGS.TS. Giảng viên cao cấp, Bảo lưu PCCV</v>
          </cell>
          <cell r="J812">
            <v>8</v>
          </cell>
          <cell r="K812">
            <v>0</v>
          </cell>
          <cell r="L812" t="str">
            <v>30-Dec-18</v>
          </cell>
          <cell r="M812" t="str">
            <v>30-Dec-16</v>
          </cell>
          <cell r="N812">
            <v>2</v>
          </cell>
          <cell r="O812" t="str">
            <v>0506</v>
          </cell>
          <cell r="P812" t="str">
            <v>0506</v>
          </cell>
          <cell r="Q812" t="str">
            <v>15.109</v>
          </cell>
          <cell r="R812" t="str">
            <v>V.07.01.01</v>
          </cell>
          <cell r="S812" t="str">
            <v>TG492</v>
          </cell>
          <cell r="T812">
            <v>1</v>
          </cell>
          <cell r="U812" t="str">
            <v>Tiến sĩ</v>
          </cell>
          <cell r="V812" t="str">
            <v>011861438</v>
          </cell>
        </row>
        <row r="813">
          <cell r="B813" t="str">
            <v>KDT03</v>
          </cell>
          <cell r="C813" t="str">
            <v>3120215004241</v>
          </cell>
          <cell r="D813" t="str">
            <v>Đỗ Trường</v>
          </cell>
          <cell r="E813" t="str">
            <v>Lâm</v>
          </cell>
          <cell r="F813">
            <v>5</v>
          </cell>
          <cell r="G813" t="str">
            <v>Kế hoạch và Đầu tư</v>
          </cell>
          <cell r="H813" t="str">
            <v>Khoa Kinh tế và Quản lý</v>
          </cell>
          <cell r="I813" t="str">
            <v>Tiến sĩ, Giảng viên chính, Phó BM</v>
          </cell>
          <cell r="J813">
            <v>5.08</v>
          </cell>
          <cell r="K813">
            <v>0</v>
          </cell>
          <cell r="L813" t="str">
            <v>01-May-25</v>
          </cell>
          <cell r="M813" t="str">
            <v>01-Dec-20</v>
          </cell>
          <cell r="N813">
            <v>2</v>
          </cell>
          <cell r="O813" t="str">
            <v>0506</v>
          </cell>
          <cell r="P813" t="str">
            <v>0506</v>
          </cell>
          <cell r="Q813" t="str">
            <v>15.110</v>
          </cell>
          <cell r="R813" t="str">
            <v>V.07.01.02</v>
          </cell>
          <cell r="S813" t="str">
            <v>KDT03</v>
          </cell>
          <cell r="T813">
            <v>0</v>
          </cell>
          <cell r="U813" t="str">
            <v>Tiến sĩ</v>
          </cell>
          <cell r="V813" t="str">
            <v>001079052023</v>
          </cell>
        </row>
        <row r="814">
          <cell r="B814" t="str">
            <v>KDT08</v>
          </cell>
          <cell r="C814" t="str">
            <v>3120215006310</v>
          </cell>
          <cell r="D814" t="str">
            <v>Nguyễn Tuấn</v>
          </cell>
          <cell r="E814" t="str">
            <v>Sơn</v>
          </cell>
          <cell r="F814">
            <v>5</v>
          </cell>
          <cell r="G814" t="str">
            <v>Kế hoạch và Đầu tư</v>
          </cell>
          <cell r="H814" t="str">
            <v>Khoa Kinh tế và Quản lý</v>
          </cell>
          <cell r="I814" t="str">
            <v>PGS.TS. Giảng viên cao cấp, Bảo lưu PCCV</v>
          </cell>
          <cell r="J814">
            <v>7.28</v>
          </cell>
          <cell r="K814">
            <v>0</v>
          </cell>
          <cell r="L814" t="str">
            <v>01-Jan-23</v>
          </cell>
          <cell r="M814" t="str">
            <v>30-Dec-16</v>
          </cell>
          <cell r="N814">
            <v>2</v>
          </cell>
          <cell r="O814" t="str">
            <v>0506</v>
          </cell>
          <cell r="P814" t="str">
            <v>0506</v>
          </cell>
          <cell r="Q814" t="str">
            <v>15.109</v>
          </cell>
          <cell r="R814" t="str">
            <v>V.07.01.01</v>
          </cell>
          <cell r="S814" t="str">
            <v>KDT08</v>
          </cell>
          <cell r="T814">
            <v>1</v>
          </cell>
          <cell r="U814" t="str">
            <v>Tiến sĩ</v>
          </cell>
          <cell r="V814" t="str">
            <v>042062009500</v>
          </cell>
        </row>
        <row r="815">
          <cell r="B815" t="str">
            <v>KDT06</v>
          </cell>
          <cell r="C815" t="str">
            <v>3120215045051</v>
          </cell>
          <cell r="D815" t="str">
            <v>Trần Hương</v>
          </cell>
          <cell r="E815" t="str">
            <v>Giang</v>
          </cell>
          <cell r="F815">
            <v>5</v>
          </cell>
          <cell r="G815" t="str">
            <v>Kế hoạch và Đầu tư</v>
          </cell>
          <cell r="H815" t="str">
            <v>Khoa Kinh tế và Quản lý</v>
          </cell>
          <cell r="I815" t="str">
            <v>Tiến sĩ, Giảng viên</v>
          </cell>
          <cell r="J815">
            <v>3.33</v>
          </cell>
          <cell r="K815">
            <v>0</v>
          </cell>
          <cell r="L815" t="str">
            <v>01-Jan-24</v>
          </cell>
          <cell r="M815" t="str">
            <v>01-Jan-15</v>
          </cell>
          <cell r="N815">
            <v>2</v>
          </cell>
          <cell r="O815" t="str">
            <v>0506</v>
          </cell>
          <cell r="P815" t="str">
            <v>0506</v>
          </cell>
          <cell r="Q815" t="str">
            <v>15.111</v>
          </cell>
          <cell r="R815" t="str">
            <v>V.07.01.03</v>
          </cell>
          <cell r="S815" t="str">
            <v>KDT06</v>
          </cell>
          <cell r="T815">
            <v>0</v>
          </cell>
          <cell r="U815" t="str">
            <v>Tiến sĩ</v>
          </cell>
          <cell r="V815" t="str">
            <v>001191038796</v>
          </cell>
        </row>
        <row r="816">
          <cell r="B816" t="str">
            <v>KDT07</v>
          </cell>
          <cell r="C816" t="str">
            <v>3120215004104</v>
          </cell>
          <cell r="D816" t="str">
            <v>Nguyễn Thị Minh</v>
          </cell>
          <cell r="E816" t="str">
            <v>Thu</v>
          </cell>
          <cell r="F816">
            <v>5</v>
          </cell>
          <cell r="G816" t="str">
            <v>Kế hoạch và Đầu tư</v>
          </cell>
          <cell r="H816" t="str">
            <v>Khoa Kinh tế và Quản lý</v>
          </cell>
          <cell r="I816" t="str">
            <v>Tiến sĩ, Giảng viên chính, Trưởng BM</v>
          </cell>
          <cell r="J816">
            <v>5.08</v>
          </cell>
          <cell r="K816">
            <v>0</v>
          </cell>
          <cell r="L816" t="str">
            <v>01-Dec-22</v>
          </cell>
          <cell r="M816" t="str">
            <v>01-Apr-18</v>
          </cell>
          <cell r="N816">
            <v>2</v>
          </cell>
          <cell r="O816" t="str">
            <v>0506</v>
          </cell>
          <cell r="P816" t="str">
            <v>0506</v>
          </cell>
          <cell r="Q816" t="str">
            <v>15.110</v>
          </cell>
          <cell r="R816" t="str">
            <v>V.07.01.02</v>
          </cell>
          <cell r="S816" t="str">
            <v>KDT07</v>
          </cell>
          <cell r="T816">
            <v>0</v>
          </cell>
          <cell r="U816" t="str">
            <v>Tiến sĩ</v>
          </cell>
          <cell r="V816" t="str">
            <v>036177005127</v>
          </cell>
        </row>
        <row r="817">
          <cell r="B817" t="str">
            <v>KDT09</v>
          </cell>
          <cell r="C817" t="str">
            <v>3120215048428</v>
          </cell>
          <cell r="D817" t="str">
            <v>Vũ Thị Thu</v>
          </cell>
          <cell r="E817" t="str">
            <v>Hương</v>
          </cell>
          <cell r="F817">
            <v>5</v>
          </cell>
          <cell r="G817" t="str">
            <v>Kế hoạch và Đầu tư</v>
          </cell>
          <cell r="H817" t="str">
            <v>Khoa Kinh tế và Quản lý</v>
          </cell>
          <cell r="I817" t="str">
            <v>Thạc sĩ, Giảng viên</v>
          </cell>
          <cell r="J817">
            <v>3.33</v>
          </cell>
          <cell r="K817">
            <v>0</v>
          </cell>
          <cell r="L817" t="str">
            <v>01-Jan-25</v>
          </cell>
          <cell r="M817" t="str">
            <v>01-Jan-16</v>
          </cell>
          <cell r="N817">
            <v>3</v>
          </cell>
          <cell r="O817" t="str">
            <v>0506</v>
          </cell>
          <cell r="P817" t="str">
            <v>0506</v>
          </cell>
          <cell r="Q817" t="str">
            <v>15.111</v>
          </cell>
          <cell r="R817" t="str">
            <v>V.07.01.03</v>
          </cell>
          <cell r="S817" t="str">
            <v>KDT09</v>
          </cell>
          <cell r="T817">
            <v>0</v>
          </cell>
          <cell r="U817" t="str">
            <v>Thạc sĩ</v>
          </cell>
          <cell r="V817" t="str">
            <v>031191003572</v>
          </cell>
        </row>
        <row r="818">
          <cell r="B818" t="str">
            <v/>
          </cell>
          <cell r="C818" t="str">
            <v/>
          </cell>
          <cell r="D818" t="str">
            <v>Nguyễn Anh</v>
          </cell>
          <cell r="E818" t="str">
            <v>Tuấn</v>
          </cell>
          <cell r="F818">
            <v>5</v>
          </cell>
          <cell r="G818" t="str">
            <v>Kế hoạch và Đầu tư</v>
          </cell>
          <cell r="H818" t="str">
            <v>Khoa Kinh tế và Quản lý</v>
          </cell>
          <cell r="I818" t="str">
            <v>Thạc sĩ, Nghiên cứu viên</v>
          </cell>
          <cell r="J818">
            <v>2.34</v>
          </cell>
          <cell r="K818">
            <v>0</v>
          </cell>
          <cell r="L818" t="str">
            <v>01-Oct-17</v>
          </cell>
          <cell r="M818" t="str">
            <v>01-Oct-17</v>
          </cell>
          <cell r="N818">
            <v>3</v>
          </cell>
          <cell r="O818" t="str">
            <v>0506</v>
          </cell>
          <cell r="P818" t="str">
            <v>0506</v>
          </cell>
          <cell r="Q818" t="str">
            <v>13.092</v>
          </cell>
          <cell r="R818" t="str">
            <v>13.092</v>
          </cell>
          <cell r="S818" t="str">
            <v/>
          </cell>
          <cell r="T818">
            <v>0</v>
          </cell>
          <cell r="U818" t="str">
            <v>Thạc sĩ</v>
          </cell>
          <cell r="V818" t="str">
            <v>012976893</v>
          </cell>
        </row>
        <row r="819">
          <cell r="B819" t="str">
            <v>KDT10</v>
          </cell>
          <cell r="C819" t="str">
            <v>3120215052750</v>
          </cell>
          <cell r="D819" t="str">
            <v>Đặng Nam</v>
          </cell>
          <cell r="E819" t="str">
            <v>Phương</v>
          </cell>
          <cell r="F819">
            <v>5</v>
          </cell>
          <cell r="G819" t="str">
            <v>Kế hoạch và Đầu tư</v>
          </cell>
          <cell r="H819" t="str">
            <v>Khoa Kinh tế và Quản lý</v>
          </cell>
          <cell r="I819" t="str">
            <v>Thạc sĩ, Giảng viên</v>
          </cell>
          <cell r="J819">
            <v>2.67</v>
          </cell>
          <cell r="K819">
            <v>0</v>
          </cell>
          <cell r="L819" t="str">
            <v>01-Mar-23</v>
          </cell>
          <cell r="M819" t="str">
            <v>01-Dec-21</v>
          </cell>
          <cell r="N819">
            <v>3</v>
          </cell>
          <cell r="O819" t="str">
            <v>0506</v>
          </cell>
          <cell r="P819" t="str">
            <v>0506</v>
          </cell>
          <cell r="Q819" t="str">
            <v>15.111</v>
          </cell>
          <cell r="R819" t="str">
            <v>V.07.01.03</v>
          </cell>
          <cell r="S819" t="str">
            <v>KDT10</v>
          </cell>
          <cell r="T819">
            <v>0</v>
          </cell>
          <cell r="U819" t="str">
            <v>Thạc sĩ</v>
          </cell>
          <cell r="V819" t="str">
            <v>001095029928</v>
          </cell>
        </row>
        <row r="820">
          <cell r="B820" t="str">
            <v/>
          </cell>
          <cell r="C820" t="str">
            <v>3120205904605</v>
          </cell>
          <cell r="D820" t="str">
            <v>Trương Thị Cẩm</v>
          </cell>
          <cell r="E820" t="str">
            <v>Anh</v>
          </cell>
          <cell r="F820">
            <v>5</v>
          </cell>
          <cell r="G820" t="str">
            <v>Kế hoạch và Đầu tư</v>
          </cell>
          <cell r="H820" t="str">
            <v>Khoa Kinh tế và Quản lý</v>
          </cell>
          <cell r="I820" t="str">
            <v>Thạc sĩ, Nghiên cứu viên</v>
          </cell>
          <cell r="J820">
            <v>2.34</v>
          </cell>
          <cell r="K820">
            <v>0</v>
          </cell>
          <cell r="L820" t="str">
            <v>01-Jan-15</v>
          </cell>
          <cell r="M820" t="str">
            <v>01-Jan-15</v>
          </cell>
          <cell r="N820">
            <v>3</v>
          </cell>
          <cell r="O820" t="str">
            <v>0506</v>
          </cell>
          <cell r="P820" t="str">
            <v>0506</v>
          </cell>
          <cell r="Q820" t="str">
            <v>13.092</v>
          </cell>
          <cell r="R820" t="str">
            <v>V.05.01.03</v>
          </cell>
          <cell r="S820" t="str">
            <v/>
          </cell>
          <cell r="T820">
            <v>0</v>
          </cell>
          <cell r="U820" t="str">
            <v>Thạc sĩ</v>
          </cell>
          <cell r="V820" t="str">
            <v>042190000915</v>
          </cell>
        </row>
        <row r="821">
          <cell r="B821" t="str">
            <v/>
          </cell>
          <cell r="C821" t="str">
            <v/>
          </cell>
          <cell r="D821" t="str">
            <v>Tô Lan</v>
          </cell>
          <cell r="E821" t="str">
            <v>Anh</v>
          </cell>
          <cell r="F821">
            <v>5</v>
          </cell>
          <cell r="G821" t="str">
            <v>Kế hoạch và Đầu tư</v>
          </cell>
          <cell r="H821" t="str">
            <v>Khoa Kinh tế và Quản lý</v>
          </cell>
          <cell r="I821" t="str">
            <v>Thạc sĩ, Nghiên cứu viên</v>
          </cell>
          <cell r="J821">
            <v>2.67</v>
          </cell>
          <cell r="K821">
            <v>0</v>
          </cell>
          <cell r="L821" t="str">
            <v>02-Apr-25</v>
          </cell>
          <cell r="M821" t="str">
            <v>01-Oct-17</v>
          </cell>
          <cell r="N821">
            <v>3</v>
          </cell>
          <cell r="O821" t="str">
            <v>0506</v>
          </cell>
          <cell r="P821" t="str">
            <v>0506</v>
          </cell>
          <cell r="Q821" t="str">
            <v>13.092</v>
          </cell>
          <cell r="R821" t="str">
            <v>V.05.01.03</v>
          </cell>
          <cell r="S821" t="str">
            <v/>
          </cell>
          <cell r="T821">
            <v>0</v>
          </cell>
          <cell r="U821" t="str">
            <v>Thạc sĩ</v>
          </cell>
          <cell r="V821" t="str">
            <v>034195004550</v>
          </cell>
        </row>
        <row r="822">
          <cell r="B822" t="str">
            <v/>
          </cell>
          <cell r="C822" t="str">
            <v/>
          </cell>
          <cell r="D822" t="str">
            <v>Chu Thị Minh</v>
          </cell>
          <cell r="E822" t="str">
            <v>Anh</v>
          </cell>
          <cell r="F822">
            <v>5</v>
          </cell>
          <cell r="G822" t="str">
            <v>Kế hoạch và Đầu tư</v>
          </cell>
          <cell r="H822" t="str">
            <v>Khoa Kinh tế và Quản lý</v>
          </cell>
          <cell r="I822" t="str">
            <v>Nghiên cứu viên</v>
          </cell>
          <cell r="J822">
            <v>1.9890000000000001</v>
          </cell>
          <cell r="K822">
            <v>0</v>
          </cell>
          <cell r="L822" t="str">
            <v>01-Sep-18</v>
          </cell>
          <cell r="M822" t="str">
            <v>01-Sep-18</v>
          </cell>
          <cell r="N822">
            <v>4</v>
          </cell>
          <cell r="O822" t="str">
            <v>0506</v>
          </cell>
          <cell r="P822" t="str">
            <v>0506</v>
          </cell>
          <cell r="Q822" t="str">
            <v>13.092</v>
          </cell>
          <cell r="R822" t="str">
            <v>13.092</v>
          </cell>
          <cell r="S822" t="str">
            <v/>
          </cell>
          <cell r="T822">
            <v>0</v>
          </cell>
          <cell r="U822" t="str">
            <v>Đại học</v>
          </cell>
          <cell r="V822" t="str">
            <v>013275774</v>
          </cell>
        </row>
        <row r="823">
          <cell r="B823" t="str">
            <v/>
          </cell>
          <cell r="C823" t="str">
            <v/>
          </cell>
          <cell r="D823" t="str">
            <v>Nguyễn Hồ Diệu</v>
          </cell>
          <cell r="E823" t="str">
            <v>Linh</v>
          </cell>
          <cell r="F823">
            <v>5</v>
          </cell>
          <cell r="G823" t="str">
            <v>Kế hoạch và Đầu tư</v>
          </cell>
          <cell r="H823" t="str">
            <v>Khoa Kinh tế và Quản lý</v>
          </cell>
          <cell r="I823" t="str">
            <v>Nghiên cứu viên</v>
          </cell>
          <cell r="J823">
            <v>1.9890000000000001</v>
          </cell>
          <cell r="K823">
            <v>0</v>
          </cell>
          <cell r="L823" t="str">
            <v>01-Sep-18</v>
          </cell>
          <cell r="M823" t="str">
            <v>01-Sep-18</v>
          </cell>
          <cell r="N823">
            <v>4</v>
          </cell>
          <cell r="O823" t="str">
            <v>0506</v>
          </cell>
          <cell r="P823" t="str">
            <v>0506</v>
          </cell>
          <cell r="Q823" t="str">
            <v>13.092</v>
          </cell>
          <cell r="R823" t="str">
            <v>13.092</v>
          </cell>
          <cell r="S823" t="str">
            <v/>
          </cell>
          <cell r="T823">
            <v>0</v>
          </cell>
          <cell r="U823" t="str">
            <v>Đại học</v>
          </cell>
          <cell r="V823" t="str">
            <v>132344132</v>
          </cell>
        </row>
        <row r="824">
          <cell r="B824" t="str">
            <v/>
          </cell>
          <cell r="C824" t="str">
            <v>3120205043201</v>
          </cell>
          <cell r="D824" t="str">
            <v>Vũ Thị Mỹ</v>
          </cell>
          <cell r="E824" t="str">
            <v>Huệ</v>
          </cell>
          <cell r="F824">
            <v>5</v>
          </cell>
          <cell r="G824" t="str">
            <v>Kế hoạch và Đầu tư</v>
          </cell>
          <cell r="H824" t="str">
            <v>Khoa Kinh tế và Quản lý</v>
          </cell>
          <cell r="I824" t="str">
            <v>Thạc sĩ, Nghiên cứu viên</v>
          </cell>
          <cell r="J824">
            <v>2.67</v>
          </cell>
          <cell r="K824">
            <v>0</v>
          </cell>
          <cell r="L824" t="str">
            <v>01-Jan-23</v>
          </cell>
          <cell r="M824" t="str">
            <v>01-Sep-19</v>
          </cell>
          <cell r="N824">
            <v>3</v>
          </cell>
          <cell r="O824" t="str">
            <v>0506</v>
          </cell>
          <cell r="P824" t="str">
            <v>0506</v>
          </cell>
          <cell r="Q824" t="str">
            <v>13.092</v>
          </cell>
          <cell r="R824" t="str">
            <v>V.05.01.03</v>
          </cell>
          <cell r="S824" t="str">
            <v/>
          </cell>
          <cell r="T824">
            <v>0</v>
          </cell>
          <cell r="U824" t="str">
            <v>Thạc sĩ</v>
          </cell>
          <cell r="V824" t="str">
            <v>002196005012</v>
          </cell>
        </row>
        <row r="825">
          <cell r="B825" t="str">
            <v/>
          </cell>
          <cell r="C825" t="str">
            <v>3120205045590</v>
          </cell>
          <cell r="D825" t="str">
            <v>Lê Phương</v>
          </cell>
          <cell r="E825" t="str">
            <v>Thảo</v>
          </cell>
          <cell r="F825">
            <v>5</v>
          </cell>
          <cell r="G825" t="str">
            <v>Kế hoạch và Đầu tư</v>
          </cell>
          <cell r="H825" t="str">
            <v>Khoa Kinh tế và Quản lý</v>
          </cell>
          <cell r="I825" t="str">
            <v>Thạc sĩ, Nghiên cứu viên</v>
          </cell>
          <cell r="J825">
            <v>2.67</v>
          </cell>
          <cell r="K825">
            <v>0</v>
          </cell>
          <cell r="L825" t="str">
            <v>01-Jan-23</v>
          </cell>
          <cell r="M825" t="str">
            <v>01-Sep-19</v>
          </cell>
          <cell r="N825">
            <v>3</v>
          </cell>
          <cell r="O825" t="str">
            <v>0506</v>
          </cell>
          <cell r="P825" t="str">
            <v>0506</v>
          </cell>
          <cell r="Q825" t="str">
            <v>13.092</v>
          </cell>
          <cell r="R825" t="str">
            <v>V.05.01.03</v>
          </cell>
          <cell r="S825" t="str">
            <v/>
          </cell>
          <cell r="T825">
            <v>0</v>
          </cell>
          <cell r="U825" t="str">
            <v>Thạc sĩ</v>
          </cell>
          <cell r="V825" t="str">
            <v>002196005432</v>
          </cell>
        </row>
        <row r="826">
          <cell r="B826" t="str">
            <v/>
          </cell>
          <cell r="C826" t="str">
            <v>3120205052668</v>
          </cell>
          <cell r="D826" t="str">
            <v>Nguyễn Thị Thu</v>
          </cell>
          <cell r="E826" t="str">
            <v>Huyền</v>
          </cell>
          <cell r="F826">
            <v>5</v>
          </cell>
          <cell r="G826" t="str">
            <v>Kế hoạch và Đầu tư</v>
          </cell>
          <cell r="H826" t="str">
            <v>Khoa Kinh tế và Quản lý</v>
          </cell>
          <cell r="I826" t="str">
            <v>Thạc sĩ, Nghiên cứu viên</v>
          </cell>
          <cell r="J826">
            <v>2.67</v>
          </cell>
          <cell r="K826">
            <v>0</v>
          </cell>
          <cell r="L826" t="str">
            <v>01-Jan-23</v>
          </cell>
          <cell r="M826" t="str">
            <v>01-Sep-19</v>
          </cell>
          <cell r="N826">
            <v>3</v>
          </cell>
          <cell r="O826" t="str">
            <v>0506</v>
          </cell>
          <cell r="P826" t="str">
            <v>0506</v>
          </cell>
          <cell r="Q826" t="str">
            <v>13.092</v>
          </cell>
          <cell r="R826" t="str">
            <v>V.05.01.03</v>
          </cell>
          <cell r="S826" t="str">
            <v/>
          </cell>
          <cell r="T826">
            <v>0</v>
          </cell>
          <cell r="U826" t="str">
            <v>Thạc sĩ</v>
          </cell>
          <cell r="V826" t="str">
            <v>027195010983</v>
          </cell>
        </row>
        <row r="827">
          <cell r="B827" t="str">
            <v/>
          </cell>
          <cell r="C827" t="str">
            <v>3120205869561</v>
          </cell>
          <cell r="D827" t="str">
            <v>Vũ Tiến</v>
          </cell>
          <cell r="E827" t="str">
            <v>Vượng</v>
          </cell>
          <cell r="F827">
            <v>5</v>
          </cell>
          <cell r="G827" t="str">
            <v>Kế hoạch và Đầu tư</v>
          </cell>
          <cell r="H827" t="str">
            <v>Khoa Kinh tế và Quản lý</v>
          </cell>
          <cell r="I827" t="str">
            <v>Nghiên cứu viên</v>
          </cell>
          <cell r="J827">
            <v>2.67</v>
          </cell>
          <cell r="K827">
            <v>0</v>
          </cell>
          <cell r="L827" t="str">
            <v>01-Jan-25</v>
          </cell>
          <cell r="M827" t="str">
            <v>01-Jan-21</v>
          </cell>
          <cell r="N827">
            <v>4</v>
          </cell>
          <cell r="O827" t="str">
            <v>0506</v>
          </cell>
          <cell r="P827" t="str">
            <v>0506</v>
          </cell>
          <cell r="Q827" t="str">
            <v>13.092</v>
          </cell>
          <cell r="R827" t="str">
            <v>V.05.01.03</v>
          </cell>
          <cell r="S827" t="str">
            <v/>
          </cell>
          <cell r="T827">
            <v>0</v>
          </cell>
          <cell r="U827" t="str">
            <v>Đại học</v>
          </cell>
          <cell r="V827" t="str">
            <v>034097008749</v>
          </cell>
        </row>
        <row r="828">
          <cell r="B828" t="str">
            <v/>
          </cell>
          <cell r="C828" t="str">
            <v/>
          </cell>
          <cell r="D828" t="str">
            <v>Nguyễn Thị Hồng</v>
          </cell>
          <cell r="E828" t="str">
            <v>Nhung</v>
          </cell>
          <cell r="F828">
            <v>5</v>
          </cell>
          <cell r="G828" t="str">
            <v>Kế hoạch và Đầu tư</v>
          </cell>
          <cell r="H828" t="str">
            <v>Khoa Kinh tế và Quản lý</v>
          </cell>
          <cell r="I828" t="str">
            <v>Nghiên cứu viên</v>
          </cell>
          <cell r="J828">
            <v>2.34</v>
          </cell>
          <cell r="K828">
            <v>0</v>
          </cell>
          <cell r="L828" t="str">
            <v>15-Nov-23</v>
          </cell>
          <cell r="M828" t="str">
            <v>15-Nov-22</v>
          </cell>
          <cell r="N828">
            <v>4</v>
          </cell>
          <cell r="O828" t="str">
            <v>0506</v>
          </cell>
          <cell r="P828" t="str">
            <v>0506</v>
          </cell>
          <cell r="Q828" t="str">
            <v>13.092</v>
          </cell>
          <cell r="R828" t="str">
            <v>V.05.01.03</v>
          </cell>
          <cell r="S828" t="str">
            <v/>
          </cell>
          <cell r="T828">
            <v>0</v>
          </cell>
          <cell r="U828" t="str">
            <v>Đại học</v>
          </cell>
          <cell r="V828" t="str">
            <v>001300012461</v>
          </cell>
        </row>
        <row r="829">
          <cell r="B829" t="str">
            <v/>
          </cell>
          <cell r="C829" t="str">
            <v/>
          </cell>
          <cell r="D829" t="str">
            <v>Phạm Quỳnh</v>
          </cell>
          <cell r="E829" t="str">
            <v>Trang</v>
          </cell>
          <cell r="F829">
            <v>5</v>
          </cell>
          <cell r="G829" t="str">
            <v>Kế hoạch và Đầu tư</v>
          </cell>
          <cell r="H829" t="str">
            <v>Khoa Kinh tế và Quản lý</v>
          </cell>
          <cell r="I829" t="str">
            <v>Nghiên cứu viên</v>
          </cell>
          <cell r="J829">
            <v>2.34</v>
          </cell>
          <cell r="K829">
            <v>0</v>
          </cell>
          <cell r="L829" t="str">
            <v>01-Jan-25</v>
          </cell>
          <cell r="M829" t="str">
            <v>01-Jan-25</v>
          </cell>
          <cell r="N829">
            <v>4</v>
          </cell>
          <cell r="O829" t="str">
            <v>0506</v>
          </cell>
          <cell r="P829" t="str">
            <v>0506</v>
          </cell>
          <cell r="Q829" t="str">
            <v>13.092</v>
          </cell>
          <cell r="R829" t="str">
            <v>V.05.01.03</v>
          </cell>
          <cell r="S829" t="str">
            <v/>
          </cell>
          <cell r="T829">
            <v>0</v>
          </cell>
          <cell r="U829" t="str">
            <v>Đại học</v>
          </cell>
          <cell r="V829" t="str">
            <v>001302024798</v>
          </cell>
        </row>
        <row r="830">
          <cell r="B830" t="str">
            <v/>
          </cell>
          <cell r="C830" t="str">
            <v>3120215004705</v>
          </cell>
          <cell r="D830" t="str">
            <v>Nguyễn Doãn</v>
          </cell>
          <cell r="E830" t="str">
            <v>Lâm</v>
          </cell>
          <cell r="F830">
            <v>5</v>
          </cell>
          <cell r="G830" t="str">
            <v>Văn phòng Khoa KT và PTNT</v>
          </cell>
          <cell r="H830" t="str">
            <v>Khoa Kinh tế và Quản lý</v>
          </cell>
          <cell r="I830" t="str">
            <v>Thạc sĩ, Nhân viên kỹ thuật</v>
          </cell>
          <cell r="J830">
            <v>2.91</v>
          </cell>
          <cell r="K830">
            <v>0</v>
          </cell>
          <cell r="L830" t="str">
            <v>01-Apr-20</v>
          </cell>
          <cell r="M830" t="str">
            <v>01-Apr-06</v>
          </cell>
          <cell r="N830">
            <v>3</v>
          </cell>
          <cell r="O830" t="str">
            <v>0509</v>
          </cell>
          <cell r="P830" t="str">
            <v>0509</v>
          </cell>
          <cell r="Q830" t="str">
            <v>01.007</v>
          </cell>
          <cell r="R830" t="str">
            <v>01.007</v>
          </cell>
          <cell r="S830" t="str">
            <v/>
          </cell>
          <cell r="T830">
            <v>0</v>
          </cell>
          <cell r="U830" t="str">
            <v>Thạc sĩ</v>
          </cell>
          <cell r="V830" t="str">
            <v>012416759</v>
          </cell>
        </row>
        <row r="831">
          <cell r="B831" t="str">
            <v/>
          </cell>
          <cell r="C831" t="str">
            <v>3120205031037</v>
          </cell>
          <cell r="D831" t="str">
            <v>Nguyễn Thọ Quang</v>
          </cell>
          <cell r="E831" t="str">
            <v>Anh</v>
          </cell>
          <cell r="F831">
            <v>5</v>
          </cell>
          <cell r="G831" t="str">
            <v>Văn phòng Khoa KT và PTNT</v>
          </cell>
          <cell r="H831" t="str">
            <v>Khoa Kinh tế và Quản lý</v>
          </cell>
          <cell r="I831" t="str">
            <v>Thạc sĩ, Chuyên viên</v>
          </cell>
          <cell r="J831">
            <v>3</v>
          </cell>
          <cell r="K831">
            <v>0</v>
          </cell>
          <cell r="L831" t="str">
            <v>01-Jul-23</v>
          </cell>
          <cell r="M831" t="str">
            <v>01-Apr-16</v>
          </cell>
          <cell r="N831">
            <v>3</v>
          </cell>
          <cell r="O831" t="str">
            <v>0509</v>
          </cell>
          <cell r="P831" t="str">
            <v>0509</v>
          </cell>
          <cell r="Q831" t="str">
            <v>01.003</v>
          </cell>
          <cell r="R831" t="str">
            <v>01.003</v>
          </cell>
          <cell r="S831" t="str">
            <v>TG311</v>
          </cell>
          <cell r="T831">
            <v>0</v>
          </cell>
          <cell r="U831" t="str">
            <v>Thạc sĩ</v>
          </cell>
          <cell r="V831" t="str">
            <v>001083012878</v>
          </cell>
        </row>
        <row r="832">
          <cell r="B832" t="str">
            <v/>
          </cell>
          <cell r="C832" t="str">
            <v>3120215004678</v>
          </cell>
          <cell r="D832" t="str">
            <v>Hoàng Thị</v>
          </cell>
          <cell r="E832" t="str">
            <v>Hằng</v>
          </cell>
          <cell r="F832">
            <v>5</v>
          </cell>
          <cell r="G832" t="str">
            <v>Văn phòng Khoa KT và PTNT</v>
          </cell>
          <cell r="H832" t="str">
            <v>Khoa Kinh tế và Quản lý</v>
          </cell>
          <cell r="I832" t="str">
            <v>Chuyên viên chính</v>
          </cell>
          <cell r="J832">
            <v>5.76</v>
          </cell>
          <cell r="K832">
            <v>0</v>
          </cell>
          <cell r="L832" t="str">
            <v>01-Dec-16</v>
          </cell>
          <cell r="M832" t="str">
            <v>01-Dec-11</v>
          </cell>
          <cell r="N832">
            <v>4</v>
          </cell>
          <cell r="O832" t="str">
            <v>0509</v>
          </cell>
          <cell r="P832" t="str">
            <v>0509</v>
          </cell>
          <cell r="Q832" t="str">
            <v>01.002</v>
          </cell>
          <cell r="R832" t="str">
            <v>01.002</v>
          </cell>
          <cell r="S832" t="str">
            <v/>
          </cell>
          <cell r="T832">
            <v>0</v>
          </cell>
          <cell r="U832" t="str">
            <v>Đại học</v>
          </cell>
          <cell r="V832" t="str">
            <v>010770713</v>
          </cell>
        </row>
        <row r="833">
          <cell r="B833" t="str">
            <v/>
          </cell>
          <cell r="C833" t="str">
            <v>3120215004690</v>
          </cell>
          <cell r="D833" t="str">
            <v>Nguyễn Thị</v>
          </cell>
          <cell r="E833" t="str">
            <v>Hường</v>
          </cell>
          <cell r="F833">
            <v>5</v>
          </cell>
          <cell r="G833" t="str">
            <v>Văn phòng Khoa KT và PTNT</v>
          </cell>
          <cell r="H833" t="str">
            <v>Khoa Kinh tế và Quản lý</v>
          </cell>
          <cell r="I833" t="str">
            <v>Kỹ sư</v>
          </cell>
          <cell r="J833">
            <v>4.32</v>
          </cell>
          <cell r="K833">
            <v>0</v>
          </cell>
          <cell r="L833" t="str">
            <v>01-Sep-16</v>
          </cell>
          <cell r="M833" t="str">
            <v>01-Sep-00</v>
          </cell>
          <cell r="N833">
            <v>4</v>
          </cell>
          <cell r="O833" t="str">
            <v>0509</v>
          </cell>
          <cell r="P833" t="str">
            <v>0509</v>
          </cell>
          <cell r="Q833" t="str">
            <v>13.095</v>
          </cell>
          <cell r="R833" t="str">
            <v>13.095</v>
          </cell>
          <cell r="S833" t="str">
            <v/>
          </cell>
          <cell r="T833">
            <v>0</v>
          </cell>
          <cell r="U833" t="str">
            <v>Đại học</v>
          </cell>
          <cell r="V833" t="str">
            <v>012088663</v>
          </cell>
        </row>
        <row r="834">
          <cell r="B834" t="str">
            <v/>
          </cell>
          <cell r="C834" t="str">
            <v>3120215004684</v>
          </cell>
          <cell r="D834" t="str">
            <v>Tống Phương</v>
          </cell>
          <cell r="E834" t="str">
            <v>Anh</v>
          </cell>
          <cell r="F834">
            <v>5</v>
          </cell>
          <cell r="G834" t="str">
            <v>Văn phòng Khoa KT và PTNT</v>
          </cell>
          <cell r="H834" t="str">
            <v>Khoa Kinh tế và Quản lý</v>
          </cell>
          <cell r="I834" t="str">
            <v>Chuyên viên</v>
          </cell>
          <cell r="J834">
            <v>4.6500000000000004</v>
          </cell>
          <cell r="K834">
            <v>0</v>
          </cell>
          <cell r="L834" t="str">
            <v>01-Jan-25</v>
          </cell>
          <cell r="M834" t="str">
            <v>01-Jan-08</v>
          </cell>
          <cell r="N834">
            <v>4</v>
          </cell>
          <cell r="O834" t="str">
            <v>0509</v>
          </cell>
          <cell r="P834" t="str">
            <v>0509</v>
          </cell>
          <cell r="Q834" t="str">
            <v>01.003</v>
          </cell>
          <cell r="R834" t="str">
            <v>01.003</v>
          </cell>
          <cell r="S834" t="str">
            <v/>
          </cell>
          <cell r="T834">
            <v>0</v>
          </cell>
          <cell r="U834" t="str">
            <v>Đại học</v>
          </cell>
          <cell r="V834" t="str">
            <v>033171013501</v>
          </cell>
        </row>
        <row r="835">
          <cell r="B835" t="str">
            <v/>
          </cell>
          <cell r="C835" t="str">
            <v>3120215009688</v>
          </cell>
          <cell r="D835" t="str">
            <v>Phan Thị Thu</v>
          </cell>
          <cell r="E835" t="str">
            <v>Phương</v>
          </cell>
          <cell r="F835">
            <v>5</v>
          </cell>
          <cell r="G835" t="str">
            <v>Văn phòng Khoa KT và PTNT</v>
          </cell>
          <cell r="H835" t="str">
            <v>Khoa Kinh tế và Quản lý</v>
          </cell>
          <cell r="I835" t="str">
            <v>Chuyên viên</v>
          </cell>
          <cell r="J835">
            <v>3.66</v>
          </cell>
          <cell r="K835">
            <v>0</v>
          </cell>
          <cell r="L835" t="str">
            <v>01-Oct-23</v>
          </cell>
          <cell r="M835" t="str">
            <v>01-Jan-14</v>
          </cell>
          <cell r="N835">
            <v>4</v>
          </cell>
          <cell r="O835" t="str">
            <v>0509</v>
          </cell>
          <cell r="P835" t="str">
            <v>0509</v>
          </cell>
          <cell r="Q835" t="str">
            <v>01.003</v>
          </cell>
          <cell r="R835" t="str">
            <v>01.003</v>
          </cell>
          <cell r="S835" t="str">
            <v/>
          </cell>
          <cell r="T835">
            <v>0</v>
          </cell>
          <cell r="U835" t="str">
            <v>Đại học</v>
          </cell>
          <cell r="V835" t="str">
            <v>001183005035</v>
          </cell>
        </row>
        <row r="836">
          <cell r="B836" t="str">
            <v/>
          </cell>
          <cell r="C836" t="str">
            <v>3120215029430</v>
          </cell>
          <cell r="D836" t="str">
            <v>Đinh Hải</v>
          </cell>
          <cell r="E836" t="str">
            <v>Chung</v>
          </cell>
          <cell r="F836">
            <v>5</v>
          </cell>
          <cell r="G836" t="str">
            <v>Văn phòng Khoa KT và PTNT</v>
          </cell>
          <cell r="H836" t="str">
            <v>Khoa Kinh tế và Quản lý</v>
          </cell>
          <cell r="I836" t="str">
            <v>Thạc sĩ, Chuyên viên</v>
          </cell>
          <cell r="J836">
            <v>3.99</v>
          </cell>
          <cell r="K836">
            <v>0</v>
          </cell>
          <cell r="L836" t="str">
            <v>01-Nov-23</v>
          </cell>
          <cell r="M836" t="str">
            <v>01-Aug-10</v>
          </cell>
          <cell r="N836">
            <v>3</v>
          </cell>
          <cell r="O836" t="str">
            <v>0509</v>
          </cell>
          <cell r="P836" t="str">
            <v>0509</v>
          </cell>
          <cell r="Q836" t="str">
            <v>01.003</v>
          </cell>
          <cell r="R836" t="str">
            <v>01.003</v>
          </cell>
          <cell r="S836" t="str">
            <v/>
          </cell>
          <cell r="T836">
            <v>0</v>
          </cell>
          <cell r="U836" t="str">
            <v>Thạc sĩ</v>
          </cell>
          <cell r="V836" t="str">
            <v>030079010882</v>
          </cell>
        </row>
        <row r="837">
          <cell r="B837" t="str">
            <v/>
          </cell>
          <cell r="C837" t="str">
            <v>3120215008793</v>
          </cell>
          <cell r="D837" t="str">
            <v>Nguyễn Thị Phương</v>
          </cell>
          <cell r="E837" t="str">
            <v>Lan</v>
          </cell>
          <cell r="F837">
            <v>5</v>
          </cell>
          <cell r="G837" t="str">
            <v>Văn phòng Khoa KT và PTNT</v>
          </cell>
          <cell r="H837" t="str">
            <v>Khoa Kinh tế và Quản lý</v>
          </cell>
          <cell r="I837" t="str">
            <v>Thạc sĩ, Chuyên viên</v>
          </cell>
          <cell r="J837">
            <v>3.99</v>
          </cell>
          <cell r="K837">
            <v>0</v>
          </cell>
          <cell r="L837" t="str">
            <v>01-Jan-23</v>
          </cell>
          <cell r="M837" t="str">
            <v>01-Jan-09</v>
          </cell>
          <cell r="N837">
            <v>3</v>
          </cell>
          <cell r="O837" t="str">
            <v>0509</v>
          </cell>
          <cell r="P837" t="str">
            <v>0509</v>
          </cell>
          <cell r="Q837" t="str">
            <v>01.003</v>
          </cell>
          <cell r="R837" t="str">
            <v>01.003</v>
          </cell>
          <cell r="S837" t="str">
            <v/>
          </cell>
          <cell r="T837">
            <v>0</v>
          </cell>
          <cell r="U837" t="str">
            <v>Thạc sĩ</v>
          </cell>
          <cell r="V837" t="str">
            <v>030182000616</v>
          </cell>
        </row>
        <row r="838">
          <cell r="B838" t="str">
            <v/>
          </cell>
          <cell r="C838" t="str">
            <v>3120215057073</v>
          </cell>
          <cell r="D838" t="str">
            <v>Đinh Thị</v>
          </cell>
          <cell r="E838" t="str">
            <v>Phượng</v>
          </cell>
          <cell r="F838">
            <v>5</v>
          </cell>
          <cell r="G838" t="str">
            <v>Văn phòng Khoa KT và PTNT</v>
          </cell>
          <cell r="H838" t="str">
            <v>Khoa Kinh tế và Quản lý</v>
          </cell>
          <cell r="I838" t="str">
            <v>Thư viện viên</v>
          </cell>
          <cell r="J838">
            <v>2.34</v>
          </cell>
          <cell r="K838">
            <v>0</v>
          </cell>
          <cell r="L838" t="str">
            <v>01-Nov-19</v>
          </cell>
          <cell r="M838" t="str">
            <v>01-Nov-19</v>
          </cell>
          <cell r="N838">
            <v>4</v>
          </cell>
          <cell r="O838" t="str">
            <v>0509</v>
          </cell>
          <cell r="P838" t="str">
            <v>0509</v>
          </cell>
          <cell r="Q838" t="str">
            <v>17.170</v>
          </cell>
          <cell r="R838" t="str">
            <v>17.170</v>
          </cell>
          <cell r="S838" t="str">
            <v/>
          </cell>
          <cell r="T838">
            <v>0</v>
          </cell>
          <cell r="U838" t="str">
            <v>Đại học</v>
          </cell>
          <cell r="V838" t="str">
            <v>035185004387</v>
          </cell>
        </row>
        <row r="839">
          <cell r="B839" t="str">
            <v>THO18</v>
          </cell>
          <cell r="C839" t="str">
            <v/>
          </cell>
          <cell r="D839" t="str">
            <v>Nguyễn Như</v>
          </cell>
          <cell r="E839" t="str">
            <v>Bảo</v>
          </cell>
          <cell r="F839">
            <v>6</v>
          </cell>
          <cell r="G839" t="str">
            <v>Nguyên lý của CN Mác - Lênin</v>
          </cell>
          <cell r="H839" t="str">
            <v>Khoa Khoa học xã hội</v>
          </cell>
          <cell r="I839" t="str">
            <v/>
          </cell>
          <cell r="J839">
            <v>6.78</v>
          </cell>
          <cell r="K839">
            <v>0</v>
          </cell>
          <cell r="L839" t="str">
            <v>01-Jan-04</v>
          </cell>
          <cell r="M839" t="str">
            <v>15-Feb-70</v>
          </cell>
          <cell r="N839">
            <v>4</v>
          </cell>
          <cell r="O839" t="str">
            <v>0601</v>
          </cell>
          <cell r="P839" t="str">
            <v>0601</v>
          </cell>
          <cell r="Q839" t="str">
            <v>15.110</v>
          </cell>
          <cell r="R839" t="str">
            <v>15.110</v>
          </cell>
          <cell r="S839" t="str">
            <v>THO18</v>
          </cell>
          <cell r="T839">
            <v>0</v>
          </cell>
          <cell r="U839" t="str">
            <v>Đại học</v>
          </cell>
          <cell r="V839" t="str">
            <v>010605053</v>
          </cell>
        </row>
        <row r="840">
          <cell r="B840" t="str">
            <v>MOI48</v>
          </cell>
          <cell r="C840" t="str">
            <v/>
          </cell>
          <cell r="D840" t="str">
            <v>Đặng Hữu</v>
          </cell>
          <cell r="E840" t="str">
            <v>Hiền</v>
          </cell>
          <cell r="F840">
            <v>6</v>
          </cell>
          <cell r="G840" t="str">
            <v>Nguyên lý của CN Mác - Lênin</v>
          </cell>
          <cell r="H840" t="str">
            <v>Khoa Khoa học xã hội</v>
          </cell>
          <cell r="I840" t="str">
            <v/>
          </cell>
          <cell r="J840">
            <v>6.1</v>
          </cell>
          <cell r="K840">
            <v>0</v>
          </cell>
          <cell r="L840" t="str">
            <v>01-Nov-02</v>
          </cell>
          <cell r="M840" t="str">
            <v>12-Feb-70</v>
          </cell>
          <cell r="N840">
            <v>4</v>
          </cell>
          <cell r="O840" t="str">
            <v>0601</v>
          </cell>
          <cell r="P840" t="str">
            <v>0601</v>
          </cell>
          <cell r="Q840" t="str">
            <v>15.110</v>
          </cell>
          <cell r="R840" t="str">
            <v>15.110</v>
          </cell>
          <cell r="S840" t="str">
            <v>MOI48</v>
          </cell>
          <cell r="T840">
            <v>0</v>
          </cell>
          <cell r="U840" t="str">
            <v>Đại học</v>
          </cell>
          <cell r="V840" t="str">
            <v>010574193</v>
          </cell>
        </row>
        <row r="841">
          <cell r="B841" t="str">
            <v>MOI74</v>
          </cell>
          <cell r="C841" t="str">
            <v/>
          </cell>
          <cell r="D841" t="str">
            <v>Lê Diệp</v>
          </cell>
          <cell r="E841" t="str">
            <v>Đĩnh</v>
          </cell>
          <cell r="F841">
            <v>6</v>
          </cell>
          <cell r="G841" t="str">
            <v>Nguyên lý của CN Mác - Lênin</v>
          </cell>
          <cell r="H841" t="str">
            <v>Khoa Khoa học xã hội</v>
          </cell>
          <cell r="I841" t="str">
            <v/>
          </cell>
          <cell r="J841">
            <v>6.44</v>
          </cell>
          <cell r="K841">
            <v>0</v>
          </cell>
          <cell r="L841" t="str">
            <v>01-Dec-07</v>
          </cell>
          <cell r="M841" t="str">
            <v>01-Sep-86</v>
          </cell>
          <cell r="N841">
            <v>3</v>
          </cell>
          <cell r="O841" t="str">
            <v>0601</v>
          </cell>
          <cell r="P841" t="str">
            <v>0601</v>
          </cell>
          <cell r="Q841" t="str">
            <v>15.110</v>
          </cell>
          <cell r="R841" t="str">
            <v>15.110</v>
          </cell>
          <cell r="S841" t="str">
            <v>MOI74</v>
          </cell>
          <cell r="T841">
            <v>0</v>
          </cell>
          <cell r="U841" t="str">
            <v>Thạc sĩ</v>
          </cell>
          <cell r="V841" t="str">
            <v>033049000441</v>
          </cell>
        </row>
        <row r="842">
          <cell r="B842" t="str">
            <v>NLM13</v>
          </cell>
          <cell r="C842" t="str">
            <v>3120215004711</v>
          </cell>
          <cell r="D842" t="str">
            <v>Nguyễn Văn</v>
          </cell>
          <cell r="E842" t="str">
            <v>Nghĩa</v>
          </cell>
          <cell r="F842">
            <v>6</v>
          </cell>
          <cell r="G842" t="str">
            <v>Nguyên lý của CN Mác - Lênin</v>
          </cell>
          <cell r="H842" t="str">
            <v>Khoa Khoa học xã hội</v>
          </cell>
          <cell r="I842" t="str">
            <v/>
          </cell>
          <cell r="J842">
            <v>6.44</v>
          </cell>
          <cell r="K842">
            <v>0</v>
          </cell>
          <cell r="L842" t="str">
            <v>01-Dec-08</v>
          </cell>
          <cell r="M842" t="str">
            <v>01-Mar-79</v>
          </cell>
          <cell r="N842">
            <v>3</v>
          </cell>
          <cell r="O842" t="str">
            <v>0601</v>
          </cell>
          <cell r="P842" t="str">
            <v>0601</v>
          </cell>
          <cell r="Q842" t="str">
            <v>15.110</v>
          </cell>
          <cell r="R842" t="str">
            <v>15.110</v>
          </cell>
          <cell r="S842" t="str">
            <v>TG017</v>
          </cell>
          <cell r="T842">
            <v>0</v>
          </cell>
          <cell r="U842" t="str">
            <v>Thạc sĩ</v>
          </cell>
          <cell r="V842" t="str">
            <v>010812453</v>
          </cell>
        </row>
        <row r="843">
          <cell r="B843" t="str">
            <v/>
          </cell>
          <cell r="C843" t="str">
            <v/>
          </cell>
          <cell r="D843" t="str">
            <v>Nguyễn Đình</v>
          </cell>
          <cell r="E843" t="str">
            <v>Ninh</v>
          </cell>
          <cell r="F843">
            <v>6</v>
          </cell>
          <cell r="G843" t="str">
            <v>Nguyên lý của CN Mác - Lênin</v>
          </cell>
          <cell r="H843" t="str">
            <v>Khoa Khoa học xã hội</v>
          </cell>
          <cell r="I843" t="str">
            <v/>
          </cell>
          <cell r="J843">
            <v>4.9800000000000004</v>
          </cell>
          <cell r="K843">
            <v>0.11</v>
          </cell>
          <cell r="L843" t="str">
            <v>01-Dec-05</v>
          </cell>
          <cell r="M843" t="str">
            <v>01-Jan-79</v>
          </cell>
          <cell r="N843">
            <v>4</v>
          </cell>
          <cell r="O843" t="str">
            <v>0601</v>
          </cell>
          <cell r="P843" t="str">
            <v>0601</v>
          </cell>
          <cell r="Q843" t="str">
            <v>15.111</v>
          </cell>
          <cell r="R843" t="str">
            <v>15.111</v>
          </cell>
          <cell r="S843" t="str">
            <v/>
          </cell>
          <cell r="T843">
            <v>0</v>
          </cell>
          <cell r="U843" t="str">
            <v>Đại học</v>
          </cell>
          <cell r="V843" t="str">
            <v>010567120</v>
          </cell>
        </row>
        <row r="844">
          <cell r="B844" t="str">
            <v>MOI58</v>
          </cell>
          <cell r="C844" t="str">
            <v>3120205923832</v>
          </cell>
          <cell r="D844" t="str">
            <v>Lương Đức</v>
          </cell>
          <cell r="E844" t="str">
            <v>Thăng</v>
          </cell>
          <cell r="F844">
            <v>6</v>
          </cell>
          <cell r="G844" t="str">
            <v>Nguyên lý của CN Mác - Lênin</v>
          </cell>
          <cell r="H844" t="str">
            <v>Khoa Khoa học xã hội</v>
          </cell>
          <cell r="I844" t="str">
            <v/>
          </cell>
          <cell r="J844">
            <v>5.76</v>
          </cell>
          <cell r="K844">
            <v>0</v>
          </cell>
          <cell r="L844" t="str">
            <v>01-Jan-09</v>
          </cell>
          <cell r="M844" t="str">
            <v>01-Jun-81</v>
          </cell>
          <cell r="N844">
            <v>3</v>
          </cell>
          <cell r="O844" t="str">
            <v>0601</v>
          </cell>
          <cell r="P844" t="str">
            <v>0601</v>
          </cell>
          <cell r="Q844" t="str">
            <v>15.110</v>
          </cell>
          <cell r="R844" t="str">
            <v>15.110</v>
          </cell>
          <cell r="S844" t="str">
            <v>MOI58</v>
          </cell>
          <cell r="T844">
            <v>0</v>
          </cell>
          <cell r="U844" t="str">
            <v>Thạc sĩ</v>
          </cell>
          <cell r="V844" t="str">
            <v>013239909</v>
          </cell>
        </row>
        <row r="845">
          <cell r="B845" t="str">
            <v/>
          </cell>
          <cell r="C845" t="str">
            <v/>
          </cell>
          <cell r="D845" t="str">
            <v>Nguyễn Thị</v>
          </cell>
          <cell r="E845" t="str">
            <v>Thư</v>
          </cell>
          <cell r="F845">
            <v>6</v>
          </cell>
          <cell r="G845" t="str">
            <v>Nguyên lý của CN Mác - Lênin</v>
          </cell>
          <cell r="H845" t="str">
            <v>Khoa Khoa học xã hội</v>
          </cell>
          <cell r="I845" t="str">
            <v/>
          </cell>
          <cell r="J845">
            <v>4.74</v>
          </cell>
          <cell r="K845">
            <v>0</v>
          </cell>
          <cell r="L845" t="str">
            <v>01-Dec-01</v>
          </cell>
          <cell r="M845" t="str">
            <v>01-Apr-80</v>
          </cell>
          <cell r="N845">
            <v>2</v>
          </cell>
          <cell r="O845" t="str">
            <v>0601</v>
          </cell>
          <cell r="P845" t="str">
            <v>0601</v>
          </cell>
          <cell r="Q845" t="str">
            <v>15.110</v>
          </cell>
          <cell r="R845" t="str">
            <v>15.110</v>
          </cell>
          <cell r="S845" t="str">
            <v/>
          </cell>
          <cell r="T845">
            <v>0</v>
          </cell>
          <cell r="U845" t="str">
            <v>Tiến sĩ</v>
          </cell>
          <cell r="V845" t="str">
            <v>011393583</v>
          </cell>
        </row>
        <row r="846">
          <cell r="B846" t="str">
            <v>NLM14</v>
          </cell>
          <cell r="C846" t="str">
            <v>3120215004734</v>
          </cell>
          <cell r="D846" t="str">
            <v>Nguyễn Ngọc</v>
          </cell>
          <cell r="E846" t="str">
            <v>Diệp</v>
          </cell>
          <cell r="F846">
            <v>6</v>
          </cell>
          <cell r="G846" t="str">
            <v>Nguyên lý của CN Mác - Lênin</v>
          </cell>
          <cell r="H846" t="str">
            <v>Khoa Khoa học xã hội</v>
          </cell>
          <cell r="I846" t="str">
            <v>Thạc sĩ, Giảng viên chính</v>
          </cell>
          <cell r="J846">
            <v>5.76</v>
          </cell>
          <cell r="K846">
            <v>0</v>
          </cell>
          <cell r="L846" t="str">
            <v>01-Jan-14</v>
          </cell>
          <cell r="M846" t="str">
            <v>01-Jul-03</v>
          </cell>
          <cell r="N846">
            <v>3</v>
          </cell>
          <cell r="O846" t="str">
            <v>0601</v>
          </cell>
          <cell r="P846" t="str">
            <v>0601</v>
          </cell>
          <cell r="Q846" t="str">
            <v>15.110</v>
          </cell>
          <cell r="R846" t="str">
            <v>15.110</v>
          </cell>
          <cell r="S846" t="str">
            <v>TG294</v>
          </cell>
          <cell r="T846">
            <v>0</v>
          </cell>
          <cell r="U846" t="str">
            <v>Thạc sĩ</v>
          </cell>
          <cell r="V846" t="str">
            <v>011057558</v>
          </cell>
        </row>
        <row r="847">
          <cell r="B847" t="str">
            <v>NLM09</v>
          </cell>
          <cell r="C847" t="str">
            <v>3120215004915</v>
          </cell>
          <cell r="D847" t="str">
            <v>Lê Thị</v>
          </cell>
          <cell r="E847" t="str">
            <v>Ngân</v>
          </cell>
          <cell r="F847">
            <v>6</v>
          </cell>
          <cell r="G847" t="str">
            <v>Nguyên lý của CN Mác - Lênin</v>
          </cell>
          <cell r="H847" t="str">
            <v>Khoa Khoa học xã hội</v>
          </cell>
          <cell r="I847" t="str">
            <v>TS. Giảng viên chính, Bảo lưu PCCV</v>
          </cell>
          <cell r="J847">
            <v>6.44</v>
          </cell>
          <cell r="K847">
            <v>0</v>
          </cell>
          <cell r="L847" t="str">
            <v>01-Jul-18</v>
          </cell>
          <cell r="M847" t="str">
            <v>01-Jul-03</v>
          </cell>
          <cell r="N847">
            <v>2</v>
          </cell>
          <cell r="O847" t="str">
            <v>0601</v>
          </cell>
          <cell r="P847" t="str">
            <v>0601</v>
          </cell>
          <cell r="Q847" t="str">
            <v>15.110</v>
          </cell>
          <cell r="R847" t="str">
            <v>V.07.01.02</v>
          </cell>
          <cell r="S847" t="str">
            <v>TG499</v>
          </cell>
          <cell r="T847">
            <v>0</v>
          </cell>
          <cell r="U847" t="str">
            <v>Tiến sĩ</v>
          </cell>
          <cell r="V847" t="str">
            <v>038160006766</v>
          </cell>
        </row>
        <row r="848">
          <cell r="B848" t="str">
            <v/>
          </cell>
          <cell r="C848" t="str">
            <v/>
          </cell>
          <cell r="D848" t="str">
            <v>Nguyễn Thị</v>
          </cell>
          <cell r="E848" t="str">
            <v>Thọ</v>
          </cell>
          <cell r="F848">
            <v>6</v>
          </cell>
          <cell r="G848" t="str">
            <v>Nguyên lý của CN Mác - Lênin</v>
          </cell>
          <cell r="H848" t="str">
            <v>Khoa Khoa học xã hội</v>
          </cell>
          <cell r="I848" t="str">
            <v/>
          </cell>
          <cell r="J848">
            <v>3</v>
          </cell>
          <cell r="K848">
            <v>0</v>
          </cell>
          <cell r="L848" t="str">
            <v>01-Aug-02</v>
          </cell>
          <cell r="M848" t="str">
            <v>25-Aug-94</v>
          </cell>
          <cell r="N848">
            <v>4</v>
          </cell>
          <cell r="O848" t="str">
            <v>0601</v>
          </cell>
          <cell r="P848" t="str">
            <v>0601</v>
          </cell>
          <cell r="Q848" t="str">
            <v>15.111</v>
          </cell>
          <cell r="R848" t="str">
            <v>15.111</v>
          </cell>
          <cell r="S848" t="str">
            <v/>
          </cell>
          <cell r="T848">
            <v>0</v>
          </cell>
          <cell r="U848" t="str">
            <v>Đại học</v>
          </cell>
          <cell r="V848" t="str">
            <v/>
          </cell>
        </row>
        <row r="849">
          <cell r="B849" t="str">
            <v>NLM11</v>
          </cell>
          <cell r="C849" t="str">
            <v/>
          </cell>
          <cell r="D849" t="str">
            <v>Vũ Công</v>
          </cell>
          <cell r="E849" t="str">
            <v>Minh</v>
          </cell>
          <cell r="F849">
            <v>6</v>
          </cell>
          <cell r="G849" t="str">
            <v>Nguyên lý của CN Mác - Lênin</v>
          </cell>
          <cell r="H849" t="str">
            <v>Khoa Khoa học xã hội</v>
          </cell>
          <cell r="I849" t="str">
            <v/>
          </cell>
          <cell r="J849">
            <v>5.76</v>
          </cell>
          <cell r="K849">
            <v>0</v>
          </cell>
          <cell r="L849" t="str">
            <v>01-Aug-08</v>
          </cell>
          <cell r="M849" t="str">
            <v>01-Dec-74</v>
          </cell>
          <cell r="N849">
            <v>4</v>
          </cell>
          <cell r="O849" t="str">
            <v>0601</v>
          </cell>
          <cell r="P849" t="str">
            <v>0601</v>
          </cell>
          <cell r="Q849" t="str">
            <v>15.110</v>
          </cell>
          <cell r="R849" t="str">
            <v>15.110</v>
          </cell>
          <cell r="S849" t="str">
            <v>NLM11</v>
          </cell>
          <cell r="T849">
            <v>0</v>
          </cell>
          <cell r="U849" t="str">
            <v>Đại học</v>
          </cell>
          <cell r="V849" t="str">
            <v>011587270</v>
          </cell>
        </row>
        <row r="850">
          <cell r="B850" t="str">
            <v>NLM02</v>
          </cell>
          <cell r="C850" t="str">
            <v>3120215004909</v>
          </cell>
          <cell r="D850" t="str">
            <v>Nguyễn Thanh</v>
          </cell>
          <cell r="E850" t="str">
            <v>Thế</v>
          </cell>
          <cell r="F850">
            <v>6</v>
          </cell>
          <cell r="G850" t="str">
            <v>Nguyên lý của CN Mác - Lênin</v>
          </cell>
          <cell r="H850" t="str">
            <v>Khoa Khoa học xã hội</v>
          </cell>
          <cell r="I850" t="str">
            <v/>
          </cell>
          <cell r="J850">
            <v>6.1</v>
          </cell>
          <cell r="K850">
            <v>0</v>
          </cell>
          <cell r="L850" t="str">
            <v>01-Oct-09</v>
          </cell>
          <cell r="M850" t="str">
            <v>01-Apr-82</v>
          </cell>
          <cell r="N850">
            <v>3</v>
          </cell>
          <cell r="O850" t="str">
            <v>0601</v>
          </cell>
          <cell r="P850" t="str">
            <v>0601</v>
          </cell>
          <cell r="Q850" t="str">
            <v>15.110</v>
          </cell>
          <cell r="R850" t="str">
            <v>15.110</v>
          </cell>
          <cell r="S850" t="str">
            <v>TG046</v>
          </cell>
          <cell r="T850">
            <v>0</v>
          </cell>
          <cell r="U850" t="str">
            <v>Thạc sĩ</v>
          </cell>
          <cell r="V850" t="str">
            <v>011022812</v>
          </cell>
        </row>
        <row r="851">
          <cell r="B851" t="str">
            <v>NLM04</v>
          </cell>
          <cell r="C851" t="str">
            <v>3120215004921</v>
          </cell>
          <cell r="D851" t="str">
            <v>Nguyễn Thị Thanh</v>
          </cell>
          <cell r="E851" t="str">
            <v>Minh</v>
          </cell>
          <cell r="F851">
            <v>6</v>
          </cell>
          <cell r="G851" t="str">
            <v>Triết học</v>
          </cell>
          <cell r="H851" t="str">
            <v>Khoa Khoa học xã hội</v>
          </cell>
          <cell r="I851" t="str">
            <v>Thạc sĩ, Giảng viên chính</v>
          </cell>
          <cell r="J851">
            <v>5.08</v>
          </cell>
          <cell r="K851">
            <v>0</v>
          </cell>
          <cell r="L851" t="str">
            <v>01-May-23</v>
          </cell>
          <cell r="M851" t="str">
            <v>01-May-99</v>
          </cell>
          <cell r="N851">
            <v>3</v>
          </cell>
          <cell r="O851" t="str">
            <v>0601</v>
          </cell>
          <cell r="P851" t="str">
            <v>0601</v>
          </cell>
          <cell r="Q851" t="str">
            <v>15.110</v>
          </cell>
          <cell r="R851" t="str">
            <v>V.07.01.02</v>
          </cell>
          <cell r="S851" t="str">
            <v>NLM04</v>
          </cell>
          <cell r="T851">
            <v>0</v>
          </cell>
          <cell r="U851" t="str">
            <v>Thạc sĩ</v>
          </cell>
          <cell r="V851" t="str">
            <v>027174000195</v>
          </cell>
        </row>
        <row r="852">
          <cell r="B852" t="str">
            <v>NLM03</v>
          </cell>
          <cell r="C852" t="str">
            <v>3120215004938</v>
          </cell>
          <cell r="D852" t="str">
            <v>Nguyễn Thị Kim</v>
          </cell>
          <cell r="E852" t="str">
            <v>Chung</v>
          </cell>
          <cell r="F852">
            <v>6</v>
          </cell>
          <cell r="G852" t="str">
            <v>Nguyên lý của CN Mác - Lênin</v>
          </cell>
          <cell r="H852" t="str">
            <v>Khoa Khoa học xã hội</v>
          </cell>
          <cell r="I852" t="str">
            <v/>
          </cell>
          <cell r="J852">
            <v>3.66</v>
          </cell>
          <cell r="K852">
            <v>0</v>
          </cell>
          <cell r="L852" t="str">
            <v>01-Sep-10</v>
          </cell>
          <cell r="M852" t="str">
            <v>22-Apr-98</v>
          </cell>
          <cell r="N852">
            <v>3</v>
          </cell>
          <cell r="O852" t="str">
            <v>0601</v>
          </cell>
          <cell r="P852" t="str">
            <v>0601</v>
          </cell>
          <cell r="Q852" t="str">
            <v>15.111</v>
          </cell>
          <cell r="R852" t="str">
            <v>15.111</v>
          </cell>
          <cell r="S852" t="str">
            <v>NLM03</v>
          </cell>
          <cell r="T852">
            <v>0</v>
          </cell>
          <cell r="U852" t="str">
            <v>Thạc sĩ</v>
          </cell>
          <cell r="V852" t="str">
            <v/>
          </cell>
        </row>
        <row r="853">
          <cell r="B853" t="str">
            <v>NLM05</v>
          </cell>
          <cell r="C853" t="str">
            <v>3120215004967</v>
          </cell>
          <cell r="D853" t="str">
            <v>Nguyễn Thị Thanh</v>
          </cell>
          <cell r="E853" t="str">
            <v>Hòa</v>
          </cell>
          <cell r="F853">
            <v>6</v>
          </cell>
          <cell r="G853" t="str">
            <v>Triết học</v>
          </cell>
          <cell r="H853" t="str">
            <v>Khoa Khoa học xã hội</v>
          </cell>
          <cell r="I853" t="str">
            <v>Thạc sĩ, Giảng viên, Trưởng BM</v>
          </cell>
          <cell r="J853">
            <v>4.32</v>
          </cell>
          <cell r="K853">
            <v>0</v>
          </cell>
          <cell r="L853" t="str">
            <v>01-Mar-23</v>
          </cell>
          <cell r="M853" t="str">
            <v>01-Mar-05</v>
          </cell>
          <cell r="N853">
            <v>3</v>
          </cell>
          <cell r="O853" t="str">
            <v>0601</v>
          </cell>
          <cell r="P853" t="str">
            <v>0601</v>
          </cell>
          <cell r="Q853" t="str">
            <v>15.111</v>
          </cell>
          <cell r="R853" t="str">
            <v>V.07.01.03</v>
          </cell>
          <cell r="S853" t="str">
            <v>NLM05</v>
          </cell>
          <cell r="T853">
            <v>0</v>
          </cell>
          <cell r="U853" t="str">
            <v>Thạc sĩ</v>
          </cell>
          <cell r="V853" t="str">
            <v>031179014171</v>
          </cell>
        </row>
        <row r="854">
          <cell r="B854" t="str">
            <v>NLM08</v>
          </cell>
          <cell r="C854" t="str">
            <v>3120215004980</v>
          </cell>
          <cell r="D854" t="str">
            <v>Lê Văn</v>
          </cell>
          <cell r="E854" t="str">
            <v>Hùng</v>
          </cell>
          <cell r="F854">
            <v>6</v>
          </cell>
          <cell r="G854" t="str">
            <v>Triết học</v>
          </cell>
          <cell r="H854" t="str">
            <v>Khoa Khoa học xã hội</v>
          </cell>
          <cell r="I854" t="str">
            <v>Tiến sĩ, Giảng viên chính</v>
          </cell>
          <cell r="J854">
            <v>4.74</v>
          </cell>
          <cell r="K854">
            <v>0</v>
          </cell>
          <cell r="L854" t="str">
            <v>01-Dec-23</v>
          </cell>
          <cell r="M854" t="str">
            <v>01-Dec-20</v>
          </cell>
          <cell r="N854">
            <v>2</v>
          </cell>
          <cell r="O854" t="str">
            <v>0601</v>
          </cell>
          <cell r="P854" t="str">
            <v>0601</v>
          </cell>
          <cell r="Q854" t="str">
            <v>15.110</v>
          </cell>
          <cell r="R854" t="str">
            <v>V.07.01.02</v>
          </cell>
          <cell r="S854" t="str">
            <v>NLM08</v>
          </cell>
          <cell r="T854">
            <v>0</v>
          </cell>
          <cell r="U854" t="str">
            <v>Tiến sĩ</v>
          </cell>
          <cell r="V854" t="str">
            <v>008078006482</v>
          </cell>
        </row>
        <row r="855">
          <cell r="B855" t="str">
            <v/>
          </cell>
          <cell r="C855" t="str">
            <v/>
          </cell>
          <cell r="D855" t="str">
            <v>Đào Thu</v>
          </cell>
          <cell r="E855" t="str">
            <v>Hiền</v>
          </cell>
          <cell r="F855">
            <v>6</v>
          </cell>
          <cell r="G855" t="str">
            <v>Nguyên lý của CN Mác - Lênin</v>
          </cell>
          <cell r="H855" t="str">
            <v>Khoa Khoa học xã hội</v>
          </cell>
          <cell r="I855" t="str">
            <v/>
          </cell>
          <cell r="J855">
            <v>1.99</v>
          </cell>
          <cell r="K855">
            <v>0</v>
          </cell>
          <cell r="L855" t="str">
            <v>01-Oct-04</v>
          </cell>
          <cell r="M855" t="str">
            <v>01-Oct-04</v>
          </cell>
          <cell r="N855">
            <v>4</v>
          </cell>
          <cell r="O855" t="str">
            <v>0601</v>
          </cell>
          <cell r="P855" t="str">
            <v>0601</v>
          </cell>
          <cell r="Q855" t="str">
            <v>15.111</v>
          </cell>
          <cell r="R855" t="str">
            <v>15.111</v>
          </cell>
          <cell r="S855" t="str">
            <v/>
          </cell>
          <cell r="T855">
            <v>0</v>
          </cell>
          <cell r="U855" t="str">
            <v>Đại học</v>
          </cell>
          <cell r="V855" t="str">
            <v/>
          </cell>
        </row>
        <row r="856">
          <cell r="B856" t="str">
            <v>NLM07</v>
          </cell>
          <cell r="C856" t="str">
            <v>3120215004996</v>
          </cell>
          <cell r="D856" t="str">
            <v>Đỗ Thị</v>
          </cell>
          <cell r="E856" t="str">
            <v>Hạnh</v>
          </cell>
          <cell r="F856">
            <v>6</v>
          </cell>
          <cell r="G856" t="str">
            <v>Triết học</v>
          </cell>
          <cell r="H856" t="str">
            <v>Khoa Khoa học xã hội</v>
          </cell>
          <cell r="I856" t="str">
            <v>Thạc sĩ, Giảng viên, Phó BM</v>
          </cell>
          <cell r="J856">
            <v>4.32</v>
          </cell>
          <cell r="K856">
            <v>0</v>
          </cell>
          <cell r="L856" t="str">
            <v>01-Oct-24</v>
          </cell>
          <cell r="M856" t="str">
            <v>01-Oct-06</v>
          </cell>
          <cell r="N856">
            <v>3</v>
          </cell>
          <cell r="O856" t="str">
            <v>0601</v>
          </cell>
          <cell r="P856" t="str">
            <v>0601</v>
          </cell>
          <cell r="Q856" t="str">
            <v>15.111</v>
          </cell>
          <cell r="R856" t="str">
            <v>V.07.01.03</v>
          </cell>
          <cell r="S856" t="str">
            <v>NLM07</v>
          </cell>
          <cell r="T856">
            <v>0</v>
          </cell>
          <cell r="U856" t="str">
            <v>Thạc sĩ</v>
          </cell>
          <cell r="V856" t="str">
            <v>035181000446</v>
          </cell>
        </row>
        <row r="857">
          <cell r="B857" t="str">
            <v>NLM06</v>
          </cell>
          <cell r="C857" t="str">
            <v/>
          </cell>
          <cell r="D857" t="str">
            <v>Đặng Phương</v>
          </cell>
          <cell r="E857" t="str">
            <v>Diệp</v>
          </cell>
          <cell r="F857">
            <v>6</v>
          </cell>
          <cell r="G857" t="str">
            <v>Nguyên lý của CN Mác - Lênin</v>
          </cell>
          <cell r="H857" t="str">
            <v>Khoa Khoa học xã hội</v>
          </cell>
          <cell r="I857" t="str">
            <v/>
          </cell>
          <cell r="J857">
            <v>2.34</v>
          </cell>
          <cell r="K857">
            <v>0</v>
          </cell>
          <cell r="L857" t="str">
            <v>01-Oct-07</v>
          </cell>
          <cell r="M857" t="str">
            <v>01-Oct-06</v>
          </cell>
          <cell r="N857">
            <v>4</v>
          </cell>
          <cell r="O857" t="str">
            <v>0601</v>
          </cell>
          <cell r="P857" t="str">
            <v>0601</v>
          </cell>
          <cell r="Q857" t="str">
            <v>15.111</v>
          </cell>
          <cell r="R857" t="str">
            <v>15.111</v>
          </cell>
          <cell r="S857" t="str">
            <v>NLM06</v>
          </cell>
          <cell r="T857">
            <v>0</v>
          </cell>
          <cell r="U857" t="str">
            <v>Đại học</v>
          </cell>
          <cell r="V857" t="str">
            <v>131337607</v>
          </cell>
        </row>
        <row r="858">
          <cell r="B858" t="str">
            <v>NLM19</v>
          </cell>
          <cell r="C858" t="str">
            <v>3120215048463</v>
          </cell>
          <cell r="D858" t="str">
            <v>Nguyễn Thị Minh</v>
          </cell>
          <cell r="E858" t="str">
            <v>Nguyệt</v>
          </cell>
          <cell r="F858">
            <v>6</v>
          </cell>
          <cell r="G858" t="str">
            <v>Triết học</v>
          </cell>
          <cell r="H858" t="str">
            <v>Khoa Khoa học xã hội</v>
          </cell>
          <cell r="I858" t="str">
            <v>Thạc sĩ, Giảng viên</v>
          </cell>
          <cell r="J858">
            <v>3.33</v>
          </cell>
          <cell r="K858">
            <v>0</v>
          </cell>
          <cell r="L858" t="str">
            <v>01-Jan-25</v>
          </cell>
          <cell r="M858" t="str">
            <v>01-Jan-16</v>
          </cell>
          <cell r="N858">
            <v>3</v>
          </cell>
          <cell r="O858" t="str">
            <v>0601</v>
          </cell>
          <cell r="P858" t="str">
            <v>0601</v>
          </cell>
          <cell r="Q858" t="str">
            <v>15.111</v>
          </cell>
          <cell r="R858" t="str">
            <v>V.07.01.03</v>
          </cell>
          <cell r="S858" t="str">
            <v>NLM19</v>
          </cell>
          <cell r="T858">
            <v>0</v>
          </cell>
          <cell r="U858" t="str">
            <v>Thạc sĩ</v>
          </cell>
          <cell r="V858" t="str">
            <v>026192005523</v>
          </cell>
        </row>
        <row r="859">
          <cell r="B859" t="str">
            <v>TTH04</v>
          </cell>
          <cell r="C859" t="str">
            <v>3120215004944</v>
          </cell>
          <cell r="D859" t="str">
            <v>Nguyễn Đắc</v>
          </cell>
          <cell r="E859" t="str">
            <v>Dũng</v>
          </cell>
          <cell r="F859">
            <v>6</v>
          </cell>
          <cell r="G859" t="str">
            <v>Triết học</v>
          </cell>
          <cell r="H859" t="str">
            <v>Khoa Khoa học xã hội</v>
          </cell>
          <cell r="I859" t="str">
            <v>Tiến sĩ, Giảng viên chính, Phó Trưởng Khoa</v>
          </cell>
          <cell r="J859">
            <v>5.08</v>
          </cell>
          <cell r="K859">
            <v>0</v>
          </cell>
          <cell r="L859" t="str">
            <v>01-Sep-23</v>
          </cell>
          <cell r="M859" t="str">
            <v>01-Apr-18</v>
          </cell>
          <cell r="N859">
            <v>2</v>
          </cell>
          <cell r="O859" t="str">
            <v>0601</v>
          </cell>
          <cell r="P859" t="str">
            <v>0601</v>
          </cell>
          <cell r="Q859" t="str">
            <v>15.110</v>
          </cell>
          <cell r="R859" t="str">
            <v>V.07.01.02</v>
          </cell>
          <cell r="S859" t="str">
            <v>TTH04</v>
          </cell>
          <cell r="T859">
            <v>0</v>
          </cell>
          <cell r="U859" t="str">
            <v>Tiến sĩ</v>
          </cell>
          <cell r="V859" t="str">
            <v>026076004020</v>
          </cell>
        </row>
        <row r="860">
          <cell r="B860" t="str">
            <v>NLM16</v>
          </cell>
          <cell r="C860" t="str">
            <v>3120215004740</v>
          </cell>
          <cell r="D860" t="str">
            <v>Lê Thị Kim</v>
          </cell>
          <cell r="E860" t="str">
            <v>Thanh</v>
          </cell>
          <cell r="F860">
            <v>6</v>
          </cell>
          <cell r="G860" t="str">
            <v>Kinh tế chính trị - CNXH khoa học</v>
          </cell>
          <cell r="H860" t="str">
            <v>Khoa Khoa học xã hội</v>
          </cell>
          <cell r="I860" t="str">
            <v>Thạc sĩ, Giảng viên, Trưởng BM</v>
          </cell>
          <cell r="J860">
            <v>4.9800000000000004</v>
          </cell>
          <cell r="K860">
            <v>0</v>
          </cell>
          <cell r="L860" t="str">
            <v>01-Sep-23</v>
          </cell>
          <cell r="M860" t="str">
            <v>01-Sep-00</v>
          </cell>
          <cell r="N860">
            <v>3</v>
          </cell>
          <cell r="O860" t="str">
            <v>0602</v>
          </cell>
          <cell r="P860" t="str">
            <v>0602</v>
          </cell>
          <cell r="Q860" t="str">
            <v>15.111</v>
          </cell>
          <cell r="R860" t="str">
            <v>V.07.01.03</v>
          </cell>
          <cell r="S860" t="str">
            <v>NLM16</v>
          </cell>
          <cell r="T860">
            <v>0</v>
          </cell>
          <cell r="U860" t="str">
            <v>Thạc sĩ</v>
          </cell>
          <cell r="V860" t="str">
            <v>001174029351</v>
          </cell>
        </row>
        <row r="861">
          <cell r="B861" t="str">
            <v>NLM15</v>
          </cell>
          <cell r="C861" t="str">
            <v>3120215004757</v>
          </cell>
          <cell r="D861" t="str">
            <v>Dương Đức</v>
          </cell>
          <cell r="E861" t="str">
            <v>Đại</v>
          </cell>
          <cell r="F861">
            <v>6</v>
          </cell>
          <cell r="G861" t="str">
            <v>Kinh tế chính trị - CNXH khoa học</v>
          </cell>
          <cell r="H861" t="str">
            <v>Khoa Khoa học xã hội</v>
          </cell>
          <cell r="I861" t="str">
            <v>Tiến sĩ, Giảng viên</v>
          </cell>
          <cell r="J861">
            <v>3.66</v>
          </cell>
          <cell r="K861">
            <v>0</v>
          </cell>
          <cell r="L861" t="str">
            <v>01-Oct-19</v>
          </cell>
          <cell r="M861" t="str">
            <v>01-Oct-07</v>
          </cell>
          <cell r="N861">
            <v>2</v>
          </cell>
          <cell r="O861" t="str">
            <v>0602</v>
          </cell>
          <cell r="P861" t="str">
            <v>0602</v>
          </cell>
          <cell r="Q861" t="str">
            <v>15.111</v>
          </cell>
          <cell r="R861" t="str">
            <v>V.07.01.03</v>
          </cell>
          <cell r="S861" t="str">
            <v>NLM15</v>
          </cell>
          <cell r="T861">
            <v>0</v>
          </cell>
          <cell r="U861" t="str">
            <v>Tiến sĩ</v>
          </cell>
          <cell r="V861" t="str">
            <v>012491362</v>
          </cell>
        </row>
        <row r="862">
          <cell r="B862" t="str">
            <v>NLM10</v>
          </cell>
          <cell r="C862" t="str">
            <v>3120215010120</v>
          </cell>
          <cell r="D862" t="str">
            <v>Nguyễn Thị</v>
          </cell>
          <cell r="E862" t="str">
            <v>Sơn</v>
          </cell>
          <cell r="F862">
            <v>6</v>
          </cell>
          <cell r="G862" t="str">
            <v>Kinh tế chính trị - CNXH khoa học</v>
          </cell>
          <cell r="H862" t="str">
            <v>Khoa Khoa học xã hội</v>
          </cell>
          <cell r="I862" t="str">
            <v>Thạc sĩ, Giảng viên, Phó BM</v>
          </cell>
          <cell r="J862">
            <v>3.99</v>
          </cell>
          <cell r="K862">
            <v>0</v>
          </cell>
          <cell r="L862" t="str">
            <v>01-Oct-22</v>
          </cell>
          <cell r="M862" t="str">
            <v>01-Oct-07</v>
          </cell>
          <cell r="N862">
            <v>3</v>
          </cell>
          <cell r="O862" t="str">
            <v>0602</v>
          </cell>
          <cell r="P862" t="str">
            <v>0602</v>
          </cell>
          <cell r="Q862" t="str">
            <v>15.111</v>
          </cell>
          <cell r="R862" t="str">
            <v>V.07.01.03</v>
          </cell>
          <cell r="S862" t="str">
            <v>NLM10</v>
          </cell>
          <cell r="T862">
            <v>0</v>
          </cell>
          <cell r="U862" t="str">
            <v>Thạc sĩ</v>
          </cell>
          <cell r="V862" t="str">
            <v>001183016647</v>
          </cell>
        </row>
        <row r="863">
          <cell r="B863" t="str">
            <v>NLM17</v>
          </cell>
          <cell r="C863" t="str">
            <v>3120215004763</v>
          </cell>
          <cell r="D863" t="str">
            <v>Lê Thị</v>
          </cell>
          <cell r="E863" t="str">
            <v>Xuân</v>
          </cell>
          <cell r="F863">
            <v>6</v>
          </cell>
          <cell r="G863" t="str">
            <v>Kinh tế chính trị - CNXH khoa học</v>
          </cell>
          <cell r="H863" t="str">
            <v>Khoa Khoa học xã hội</v>
          </cell>
          <cell r="I863" t="str">
            <v>Thạc sĩ, Giảng viên</v>
          </cell>
          <cell r="J863">
            <v>4.32</v>
          </cell>
          <cell r="K863">
            <v>0</v>
          </cell>
          <cell r="L863" t="str">
            <v>01-Mar-23</v>
          </cell>
          <cell r="M863" t="str">
            <v>01-Sep-05</v>
          </cell>
          <cell r="N863">
            <v>3</v>
          </cell>
          <cell r="O863" t="str">
            <v>0602</v>
          </cell>
          <cell r="P863" t="str">
            <v>0602</v>
          </cell>
          <cell r="Q863" t="str">
            <v>15.111</v>
          </cell>
          <cell r="R863" t="str">
            <v>V.07.01.03</v>
          </cell>
          <cell r="S863" t="str">
            <v>NLM17</v>
          </cell>
          <cell r="T863">
            <v>0</v>
          </cell>
          <cell r="U863" t="str">
            <v>Thạc sĩ</v>
          </cell>
          <cell r="V863" t="str">
            <v>022181009158</v>
          </cell>
        </row>
        <row r="864">
          <cell r="B864" t="str">
            <v>NLM18</v>
          </cell>
          <cell r="C864" t="str">
            <v>3120215044751</v>
          </cell>
          <cell r="D864" t="str">
            <v>Hà Thị</v>
          </cell>
          <cell r="E864" t="str">
            <v>Yến</v>
          </cell>
          <cell r="F864">
            <v>6</v>
          </cell>
          <cell r="G864" t="str">
            <v>Kinh tế chính trị - CNXH khoa học</v>
          </cell>
          <cell r="H864" t="str">
            <v>Khoa Khoa học xã hội</v>
          </cell>
          <cell r="I864" t="str">
            <v>Thạc sĩ, Giảng viên</v>
          </cell>
          <cell r="J864">
            <v>3.33</v>
          </cell>
          <cell r="K864">
            <v>0</v>
          </cell>
          <cell r="L864" t="str">
            <v>01-Jan-23</v>
          </cell>
          <cell r="M864" t="str">
            <v>01-Jan-15</v>
          </cell>
          <cell r="N864">
            <v>3</v>
          </cell>
          <cell r="O864" t="str">
            <v>0602</v>
          </cell>
          <cell r="P864" t="str">
            <v>0602</v>
          </cell>
          <cell r="Q864" t="str">
            <v>15.111</v>
          </cell>
          <cell r="R864" t="str">
            <v>V.07.01.03</v>
          </cell>
          <cell r="S864" t="str">
            <v>NLM18</v>
          </cell>
          <cell r="T864">
            <v>0</v>
          </cell>
          <cell r="U864" t="str">
            <v>Thạc sĩ</v>
          </cell>
          <cell r="V864" t="str">
            <v>034181019876</v>
          </cell>
        </row>
        <row r="865">
          <cell r="B865" t="str">
            <v>DCM01</v>
          </cell>
          <cell r="C865" t="str">
            <v>3120215004807</v>
          </cell>
          <cell r="D865" t="str">
            <v>Lê Văn</v>
          </cell>
          <cell r="E865" t="str">
            <v>Thai</v>
          </cell>
          <cell r="F865">
            <v>6</v>
          </cell>
          <cell r="G865" t="str">
            <v>Đường lối CM của ĐCSVN</v>
          </cell>
          <cell r="H865" t="str">
            <v>Khoa Khoa học xã hội</v>
          </cell>
          <cell r="I865" t="str">
            <v/>
          </cell>
          <cell r="J865">
            <v>6.92</v>
          </cell>
          <cell r="K865">
            <v>0</v>
          </cell>
          <cell r="L865" t="str">
            <v>01-Jan-12</v>
          </cell>
          <cell r="M865" t="str">
            <v>01-Jan-12</v>
          </cell>
          <cell r="N865">
            <v>2</v>
          </cell>
          <cell r="O865" t="str">
            <v>0602</v>
          </cell>
          <cell r="P865" t="str">
            <v>0602</v>
          </cell>
          <cell r="Q865" t="str">
            <v>15.109</v>
          </cell>
          <cell r="R865" t="str">
            <v>15.109</v>
          </cell>
          <cell r="S865" t="str">
            <v>TG072</v>
          </cell>
          <cell r="T865">
            <v>0</v>
          </cell>
          <cell r="U865" t="str">
            <v>Tiến sĩ</v>
          </cell>
          <cell r="V865" t="str">
            <v>010112118</v>
          </cell>
        </row>
        <row r="866">
          <cell r="B866" t="str">
            <v>TTH06</v>
          </cell>
          <cell r="C866" t="str">
            <v>3120215004950</v>
          </cell>
          <cell r="D866" t="str">
            <v>Trương Thị Thu</v>
          </cell>
          <cell r="E866" t="str">
            <v>Hạnh</v>
          </cell>
          <cell r="F866">
            <v>6</v>
          </cell>
          <cell r="G866" t="str">
            <v>Kinh tế chính trị - CNXH khoa học</v>
          </cell>
          <cell r="H866" t="str">
            <v>Khoa Khoa học xã hội</v>
          </cell>
          <cell r="I866" t="str">
            <v>Thạc sĩ, Giảng viên</v>
          </cell>
          <cell r="J866">
            <v>4.9800000000000004</v>
          </cell>
          <cell r="K866">
            <v>0</v>
          </cell>
          <cell r="L866" t="str">
            <v>01-Sep-23</v>
          </cell>
          <cell r="M866" t="str">
            <v>01-Sep-00</v>
          </cell>
          <cell r="N866">
            <v>3</v>
          </cell>
          <cell r="O866" t="str">
            <v>0602</v>
          </cell>
          <cell r="P866" t="str">
            <v>0602</v>
          </cell>
          <cell r="Q866" t="str">
            <v>15.111</v>
          </cell>
          <cell r="R866" t="str">
            <v>V.07.01.03</v>
          </cell>
          <cell r="S866" t="str">
            <v>TTH06</v>
          </cell>
          <cell r="T866">
            <v>0</v>
          </cell>
          <cell r="U866" t="str">
            <v>Thạc sĩ</v>
          </cell>
          <cell r="V866" t="str">
            <v>027175004737</v>
          </cell>
        </row>
        <row r="867">
          <cell r="B867" t="str">
            <v>DCM02</v>
          </cell>
          <cell r="C867" t="str">
            <v>3120215004842</v>
          </cell>
          <cell r="D867" t="str">
            <v>Tạ Quang</v>
          </cell>
          <cell r="E867" t="str">
            <v>Giảng</v>
          </cell>
          <cell r="F867">
            <v>6</v>
          </cell>
          <cell r="G867" t="str">
            <v>Khoa học chính trị</v>
          </cell>
          <cell r="H867" t="str">
            <v>Khoa Khoa học xã hội</v>
          </cell>
          <cell r="I867" t="str">
            <v>Thạc sĩ, Giảng viên</v>
          </cell>
          <cell r="J867">
            <v>4.9800000000000004</v>
          </cell>
          <cell r="K867">
            <v>0</v>
          </cell>
          <cell r="L867" t="str">
            <v>01-May-24</v>
          </cell>
          <cell r="M867" t="str">
            <v>01-May-02</v>
          </cell>
          <cell r="N867">
            <v>3</v>
          </cell>
          <cell r="O867" t="str">
            <v>0603</v>
          </cell>
          <cell r="P867" t="str">
            <v>0603</v>
          </cell>
          <cell r="Q867" t="str">
            <v>15.111</v>
          </cell>
          <cell r="R867" t="str">
            <v>V.07.01.03</v>
          </cell>
          <cell r="S867" t="str">
            <v>DCM02</v>
          </cell>
          <cell r="T867">
            <v>0</v>
          </cell>
          <cell r="U867" t="str">
            <v>Thạc sĩ</v>
          </cell>
          <cell r="V867" t="str">
            <v>001076062057</v>
          </cell>
        </row>
        <row r="868">
          <cell r="B868" t="str">
            <v>DCM05</v>
          </cell>
          <cell r="C868" t="str">
            <v>3120215004859</v>
          </cell>
          <cell r="D868" t="str">
            <v>Vũ Hải</v>
          </cell>
          <cell r="E868" t="str">
            <v>Hà</v>
          </cell>
          <cell r="F868">
            <v>6</v>
          </cell>
          <cell r="G868" t="str">
            <v>Khoa học chính trị</v>
          </cell>
          <cell r="H868" t="str">
            <v>Khoa Khoa học xã hội</v>
          </cell>
          <cell r="I868" t="str">
            <v>Thạc sĩ, Giảng viên</v>
          </cell>
          <cell r="J868">
            <v>4.6500000000000004</v>
          </cell>
          <cell r="K868">
            <v>0</v>
          </cell>
          <cell r="L868" t="str">
            <v>01-Oct-24</v>
          </cell>
          <cell r="M868" t="str">
            <v>01-Oct-05</v>
          </cell>
          <cell r="N868">
            <v>3</v>
          </cell>
          <cell r="O868" t="str">
            <v>0603</v>
          </cell>
          <cell r="P868" t="str">
            <v>0603</v>
          </cell>
          <cell r="Q868" t="str">
            <v>15.111</v>
          </cell>
          <cell r="R868" t="str">
            <v>V.07.01.03</v>
          </cell>
          <cell r="S868" t="str">
            <v>DCM05</v>
          </cell>
          <cell r="T868">
            <v>0</v>
          </cell>
          <cell r="U868" t="str">
            <v>Thạc sĩ</v>
          </cell>
          <cell r="V868" t="str">
            <v>024182007048</v>
          </cell>
        </row>
        <row r="869">
          <cell r="B869" t="str">
            <v>DCM03</v>
          </cell>
          <cell r="C869" t="str">
            <v>3120215004865</v>
          </cell>
          <cell r="D869" t="str">
            <v>Trần Khánh</v>
          </cell>
          <cell r="E869" t="str">
            <v>Dư</v>
          </cell>
          <cell r="F869">
            <v>6</v>
          </cell>
          <cell r="G869" t="str">
            <v>Khoa học chính trị</v>
          </cell>
          <cell r="H869" t="str">
            <v>Khoa Khoa học xã hội</v>
          </cell>
          <cell r="I869" t="str">
            <v>Thạc sĩ, Giảng viên chính, Phó BM</v>
          </cell>
          <cell r="J869">
            <v>4.74</v>
          </cell>
          <cell r="K869">
            <v>0</v>
          </cell>
          <cell r="L869" t="str">
            <v>01-Oct-24</v>
          </cell>
          <cell r="M869" t="str">
            <v>01-Oct-06</v>
          </cell>
          <cell r="N869">
            <v>3</v>
          </cell>
          <cell r="O869" t="str">
            <v>0603</v>
          </cell>
          <cell r="P869" t="str">
            <v>0603</v>
          </cell>
          <cell r="Q869" t="str">
            <v>15.110</v>
          </cell>
          <cell r="R869" t="str">
            <v>V.07.01.02</v>
          </cell>
          <cell r="S869" t="str">
            <v>DCM03</v>
          </cell>
          <cell r="T869">
            <v>0</v>
          </cell>
          <cell r="U869" t="str">
            <v>Thạc sĩ</v>
          </cell>
          <cell r="V869" t="str">
            <v>034079000360</v>
          </cell>
        </row>
        <row r="870">
          <cell r="B870" t="str">
            <v>DCM04</v>
          </cell>
          <cell r="C870" t="str">
            <v>3120215010107</v>
          </cell>
          <cell r="D870" t="str">
            <v>Vũ Thị Thu</v>
          </cell>
          <cell r="E870" t="str">
            <v>Hà</v>
          </cell>
          <cell r="F870">
            <v>6</v>
          </cell>
          <cell r="G870" t="str">
            <v>Khoa học chính trị</v>
          </cell>
          <cell r="H870" t="str">
            <v>Khoa Khoa học xã hội</v>
          </cell>
          <cell r="I870" t="str">
            <v>Thạc sĩ, Giảng viên</v>
          </cell>
          <cell r="J870">
            <v>4.6500000000000004</v>
          </cell>
          <cell r="K870">
            <v>0</v>
          </cell>
          <cell r="L870" t="str">
            <v>01-Jan-24</v>
          </cell>
          <cell r="M870" t="str">
            <v>01-Oct-06</v>
          </cell>
          <cell r="N870">
            <v>3</v>
          </cell>
          <cell r="O870" t="str">
            <v>0603</v>
          </cell>
          <cell r="P870" t="str">
            <v>0603</v>
          </cell>
          <cell r="Q870" t="str">
            <v>15.111</v>
          </cell>
          <cell r="R870" t="str">
            <v>V.07.01.03</v>
          </cell>
          <cell r="S870" t="str">
            <v>DCM04</v>
          </cell>
          <cell r="T870">
            <v>0</v>
          </cell>
          <cell r="U870" t="str">
            <v>Thạc sĩ</v>
          </cell>
          <cell r="V870" t="str">
            <v>033179013670</v>
          </cell>
        </row>
        <row r="871">
          <cell r="B871" t="str">
            <v>DCM06</v>
          </cell>
          <cell r="C871" t="str">
            <v>3120215004871</v>
          </cell>
          <cell r="D871" t="str">
            <v>Hà Thị Hồng</v>
          </cell>
          <cell r="E871" t="str">
            <v>Yến</v>
          </cell>
          <cell r="F871">
            <v>6</v>
          </cell>
          <cell r="G871" t="str">
            <v>Khoa học chính trị</v>
          </cell>
          <cell r="H871" t="str">
            <v>Khoa Khoa học xã hội</v>
          </cell>
          <cell r="I871" t="str">
            <v>Thạc sĩ, Giảng viên</v>
          </cell>
          <cell r="J871">
            <v>3.99</v>
          </cell>
          <cell r="K871">
            <v>0</v>
          </cell>
          <cell r="L871" t="str">
            <v>01-Jul-23</v>
          </cell>
          <cell r="M871" t="str">
            <v>01-Jul-09</v>
          </cell>
          <cell r="N871">
            <v>3</v>
          </cell>
          <cell r="O871" t="str">
            <v>0603</v>
          </cell>
          <cell r="P871" t="str">
            <v>0603</v>
          </cell>
          <cell r="Q871" t="str">
            <v>15.111</v>
          </cell>
          <cell r="R871" t="str">
            <v>V.07.01.03</v>
          </cell>
          <cell r="S871" t="str">
            <v>DCM06</v>
          </cell>
          <cell r="T871">
            <v>0</v>
          </cell>
          <cell r="U871" t="str">
            <v>Thạc sĩ</v>
          </cell>
          <cell r="V871" t="str">
            <v>030184006608</v>
          </cell>
        </row>
        <row r="872">
          <cell r="B872" t="str">
            <v>DCM07</v>
          </cell>
          <cell r="C872" t="str">
            <v>3120215041855</v>
          </cell>
          <cell r="D872" t="str">
            <v>Lê Thị</v>
          </cell>
          <cell r="E872" t="str">
            <v>Dung</v>
          </cell>
          <cell r="F872">
            <v>6</v>
          </cell>
          <cell r="G872" t="str">
            <v>Khoa học chính trị</v>
          </cell>
          <cell r="H872" t="str">
            <v>Khoa Khoa học xã hội</v>
          </cell>
          <cell r="I872" t="str">
            <v>Thạc sĩ, Giảng viên</v>
          </cell>
          <cell r="J872">
            <v>3.66</v>
          </cell>
          <cell r="K872">
            <v>0</v>
          </cell>
          <cell r="L872" t="str">
            <v>01-Jan-25</v>
          </cell>
          <cell r="M872" t="str">
            <v>01-Jan-14</v>
          </cell>
          <cell r="N872">
            <v>3</v>
          </cell>
          <cell r="O872" t="str">
            <v>0603</v>
          </cell>
          <cell r="P872" t="str">
            <v>0603</v>
          </cell>
          <cell r="Q872" t="str">
            <v>15.111</v>
          </cell>
          <cell r="R872" t="str">
            <v>V.07.01.03</v>
          </cell>
          <cell r="S872" t="str">
            <v>DCM07</v>
          </cell>
          <cell r="T872">
            <v>0</v>
          </cell>
          <cell r="U872" t="str">
            <v>Thạc sĩ</v>
          </cell>
          <cell r="V872" t="str">
            <v>034190000677</v>
          </cell>
        </row>
        <row r="873">
          <cell r="B873" t="str">
            <v/>
          </cell>
          <cell r="C873" t="str">
            <v>3120215004836</v>
          </cell>
          <cell r="D873" t="str">
            <v>Nguyễn Thị</v>
          </cell>
          <cell r="E873" t="str">
            <v>Khanh</v>
          </cell>
          <cell r="F873">
            <v>6</v>
          </cell>
          <cell r="G873" t="str">
            <v>Tư tưởng Hồ Chí Minh</v>
          </cell>
          <cell r="H873" t="str">
            <v>Khoa Khoa học xã hội</v>
          </cell>
          <cell r="I873" t="str">
            <v>Chuyên viên</v>
          </cell>
          <cell r="J873">
            <v>4.9800000000000004</v>
          </cell>
          <cell r="K873">
            <v>0</v>
          </cell>
          <cell r="L873" t="str">
            <v>01-Jan-15</v>
          </cell>
          <cell r="M873" t="str">
            <v>01-Jan-08</v>
          </cell>
          <cell r="N873">
            <v>4</v>
          </cell>
          <cell r="O873" t="str">
            <v>0603</v>
          </cell>
          <cell r="P873" t="str">
            <v>0603</v>
          </cell>
          <cell r="Q873" t="str">
            <v>01.003</v>
          </cell>
          <cell r="R873" t="str">
            <v>01.003</v>
          </cell>
          <cell r="S873" t="str">
            <v/>
          </cell>
          <cell r="T873">
            <v>0</v>
          </cell>
          <cell r="U873" t="str">
            <v>Đại học</v>
          </cell>
          <cell r="V873" t="str">
            <v>011212903</v>
          </cell>
        </row>
        <row r="874">
          <cell r="B874" t="str">
            <v>TTH03</v>
          </cell>
          <cell r="C874" t="str">
            <v>3120215007790</v>
          </cell>
          <cell r="D874" t="str">
            <v>Hoàng Văn</v>
          </cell>
          <cell r="E874" t="str">
            <v>Bình</v>
          </cell>
          <cell r="F874">
            <v>6</v>
          </cell>
          <cell r="G874" t="str">
            <v>Tư tưởng Hồ Chí Minh</v>
          </cell>
          <cell r="H874" t="str">
            <v>Khoa Khoa học xã hội</v>
          </cell>
          <cell r="I874" t="str">
            <v>Thạc sĩ, Giảng viên chính</v>
          </cell>
          <cell r="J874">
            <v>6.44</v>
          </cell>
          <cell r="K874">
            <v>0</v>
          </cell>
          <cell r="L874" t="str">
            <v>01-Sep-12</v>
          </cell>
          <cell r="M874" t="str">
            <v>01-Apr-83</v>
          </cell>
          <cell r="N874">
            <v>3</v>
          </cell>
          <cell r="O874" t="str">
            <v>0603</v>
          </cell>
          <cell r="P874" t="str">
            <v>0603</v>
          </cell>
          <cell r="Q874" t="str">
            <v>15.110</v>
          </cell>
          <cell r="R874" t="str">
            <v>15.110</v>
          </cell>
          <cell r="S874" t="str">
            <v>TG224</v>
          </cell>
          <cell r="T874">
            <v>0</v>
          </cell>
          <cell r="U874" t="str">
            <v>Thạc sĩ</v>
          </cell>
          <cell r="V874" t="str">
            <v>010804699</v>
          </cell>
        </row>
        <row r="875">
          <cell r="B875" t="str">
            <v>TTH02</v>
          </cell>
          <cell r="C875" t="str">
            <v>3120215004820</v>
          </cell>
          <cell r="D875" t="str">
            <v>Trần Lê</v>
          </cell>
          <cell r="E875" t="str">
            <v>Thanh</v>
          </cell>
          <cell r="F875">
            <v>6</v>
          </cell>
          <cell r="G875" t="str">
            <v>Khoa học chính trị</v>
          </cell>
          <cell r="H875" t="str">
            <v>Khoa Khoa học xã hội</v>
          </cell>
          <cell r="I875" t="str">
            <v>Tiến sĩ, Giảng viên chính, Trưởng BM, Trưởng Khoa</v>
          </cell>
          <cell r="J875">
            <v>5.76</v>
          </cell>
          <cell r="K875">
            <v>0</v>
          </cell>
          <cell r="L875" t="str">
            <v>01-Mar-23</v>
          </cell>
          <cell r="M875" t="str">
            <v>01-Mar-11</v>
          </cell>
          <cell r="N875">
            <v>2</v>
          </cell>
          <cell r="O875" t="str">
            <v>0603</v>
          </cell>
          <cell r="P875" t="str">
            <v>0603</v>
          </cell>
          <cell r="Q875" t="str">
            <v>15.110</v>
          </cell>
          <cell r="R875" t="str">
            <v>V.07.01.02</v>
          </cell>
          <cell r="S875" t="str">
            <v>TTH02</v>
          </cell>
          <cell r="T875">
            <v>0</v>
          </cell>
          <cell r="U875" t="str">
            <v>Tiến sĩ</v>
          </cell>
          <cell r="V875" t="str">
            <v>027068000335</v>
          </cell>
        </row>
        <row r="876">
          <cell r="B876" t="str">
            <v>TTH01</v>
          </cell>
          <cell r="C876" t="str">
            <v>3120215004813</v>
          </cell>
          <cell r="D876" t="str">
            <v>Nguyễn Văn</v>
          </cell>
          <cell r="E876" t="str">
            <v>Yến</v>
          </cell>
          <cell r="F876">
            <v>6</v>
          </cell>
          <cell r="G876" t="str">
            <v>Tư tưởng Hồ Chí Minh</v>
          </cell>
          <cell r="H876" t="str">
            <v>Khoa Khoa học xã hội</v>
          </cell>
          <cell r="I876" t="str">
            <v/>
          </cell>
          <cell r="J876">
            <v>6.1</v>
          </cell>
          <cell r="K876">
            <v>0</v>
          </cell>
          <cell r="L876" t="str">
            <v>01-Dec-11</v>
          </cell>
          <cell r="M876" t="str">
            <v>01-Feb-84</v>
          </cell>
          <cell r="N876">
            <v>3</v>
          </cell>
          <cell r="O876" t="str">
            <v>0603</v>
          </cell>
          <cell r="P876" t="str">
            <v>0603</v>
          </cell>
          <cell r="Q876" t="str">
            <v>15.110</v>
          </cell>
          <cell r="R876" t="str">
            <v>15.110</v>
          </cell>
          <cell r="S876" t="str">
            <v>TG090</v>
          </cell>
          <cell r="T876">
            <v>0</v>
          </cell>
          <cell r="U876" t="str">
            <v>Thạc sĩ</v>
          </cell>
          <cell r="V876" t="str">
            <v>010804963</v>
          </cell>
        </row>
        <row r="877">
          <cell r="B877" t="str">
            <v>TTH05</v>
          </cell>
          <cell r="C877" t="str">
            <v>3120215004973</v>
          </cell>
          <cell r="D877" t="str">
            <v>Trần Thị</v>
          </cell>
          <cell r="E877" t="str">
            <v>Mai</v>
          </cell>
          <cell r="F877">
            <v>6</v>
          </cell>
          <cell r="G877" t="str">
            <v>Khoa học chính trị</v>
          </cell>
          <cell r="H877" t="str">
            <v>Khoa Khoa học xã hội</v>
          </cell>
          <cell r="I877" t="str">
            <v>Thạc sĩ, Giảng viên chính</v>
          </cell>
          <cell r="J877">
            <v>4.74</v>
          </cell>
          <cell r="K877">
            <v>0</v>
          </cell>
          <cell r="L877" t="str">
            <v>01-Dec-23</v>
          </cell>
          <cell r="M877" t="str">
            <v>01-Dec-20</v>
          </cell>
          <cell r="N877">
            <v>3</v>
          </cell>
          <cell r="O877" t="str">
            <v>0603</v>
          </cell>
          <cell r="P877" t="str">
            <v>0603</v>
          </cell>
          <cell r="Q877" t="str">
            <v>15.110</v>
          </cell>
          <cell r="R877" t="str">
            <v>V.07.01.02</v>
          </cell>
          <cell r="S877" t="str">
            <v>TTH05</v>
          </cell>
          <cell r="T877">
            <v>0</v>
          </cell>
          <cell r="U877" t="str">
            <v>Thạc sĩ</v>
          </cell>
          <cell r="V877" t="str">
            <v>035176012642</v>
          </cell>
        </row>
        <row r="878">
          <cell r="B878" t="str">
            <v>TTH07</v>
          </cell>
          <cell r="C878" t="str">
            <v>3120215044955</v>
          </cell>
          <cell r="D878" t="str">
            <v>Lường Thị</v>
          </cell>
          <cell r="E878" t="str">
            <v>Phượng</v>
          </cell>
          <cell r="F878">
            <v>6</v>
          </cell>
          <cell r="G878" t="str">
            <v>Tư tưởng Hồ Chí Minh</v>
          </cell>
          <cell r="H878" t="str">
            <v>Khoa Khoa học xã hội</v>
          </cell>
          <cell r="I878" t="str">
            <v>Thạc sĩ, Giảng viên</v>
          </cell>
          <cell r="J878">
            <v>2.67</v>
          </cell>
          <cell r="K878">
            <v>0</v>
          </cell>
          <cell r="L878" t="str">
            <v>01-Jan-18</v>
          </cell>
          <cell r="M878" t="str">
            <v>01-Jan-15</v>
          </cell>
          <cell r="N878">
            <v>3</v>
          </cell>
          <cell r="O878" t="str">
            <v>0603</v>
          </cell>
          <cell r="P878" t="str">
            <v>0603</v>
          </cell>
          <cell r="Q878" t="str">
            <v>15.111</v>
          </cell>
          <cell r="R878" t="str">
            <v>V.07.01.03</v>
          </cell>
          <cell r="S878" t="str">
            <v>TTH07</v>
          </cell>
          <cell r="T878">
            <v>0</v>
          </cell>
          <cell r="U878" t="str">
            <v>Thạc sĩ</v>
          </cell>
          <cell r="V878" t="str">
            <v>173078950</v>
          </cell>
        </row>
        <row r="879">
          <cell r="B879" t="str">
            <v/>
          </cell>
          <cell r="C879" t="str">
            <v/>
          </cell>
          <cell r="D879" t="str">
            <v>Lê Văn</v>
          </cell>
          <cell r="E879" t="str">
            <v>Bình</v>
          </cell>
          <cell r="F879">
            <v>6</v>
          </cell>
          <cell r="G879" t="str">
            <v>Pháp luật</v>
          </cell>
          <cell r="H879" t="str">
            <v>Khoa Khoa học xã hội</v>
          </cell>
          <cell r="I879" t="str">
            <v/>
          </cell>
          <cell r="J879">
            <v>2.67</v>
          </cell>
          <cell r="K879">
            <v>0</v>
          </cell>
          <cell r="L879" t="str">
            <v>01-Sep-03</v>
          </cell>
          <cell r="M879" t="str">
            <v>01-Sep-99</v>
          </cell>
          <cell r="N879">
            <v>3</v>
          </cell>
          <cell r="O879" t="str">
            <v>0604</v>
          </cell>
          <cell r="P879" t="str">
            <v>0604</v>
          </cell>
          <cell r="Q879" t="str">
            <v>15.111</v>
          </cell>
          <cell r="R879" t="str">
            <v>15.111</v>
          </cell>
          <cell r="S879" t="str">
            <v/>
          </cell>
          <cell r="T879">
            <v>0</v>
          </cell>
          <cell r="U879" t="str">
            <v>Thạc sĩ</v>
          </cell>
          <cell r="V879" t="str">
            <v>141620955</v>
          </cell>
        </row>
        <row r="880">
          <cell r="B880" t="str">
            <v>PHL06</v>
          </cell>
          <cell r="C880" t="str">
            <v>3120215005005</v>
          </cell>
          <cell r="D880" t="str">
            <v>Vũ Văn</v>
          </cell>
          <cell r="E880" t="str">
            <v>Tuấn</v>
          </cell>
          <cell r="F880">
            <v>6</v>
          </cell>
          <cell r="G880" t="str">
            <v>Pháp luật</v>
          </cell>
          <cell r="H880" t="str">
            <v>Ban Công tác chính trị và Công tác sinh viên</v>
          </cell>
          <cell r="I880" t="str">
            <v>Tiến sĩ, Giảng viên chính, Phó Trưởng Ban</v>
          </cell>
          <cell r="J880">
            <v>5.08</v>
          </cell>
          <cell r="K880">
            <v>0</v>
          </cell>
          <cell r="L880" t="str">
            <v>01-Sep-23</v>
          </cell>
          <cell r="M880" t="str">
            <v>01-Apr-18</v>
          </cell>
          <cell r="N880">
            <v>2</v>
          </cell>
          <cell r="O880" t="str">
            <v>2700</v>
          </cell>
          <cell r="P880" t="str">
            <v>0604</v>
          </cell>
          <cell r="Q880" t="str">
            <v>15.110</v>
          </cell>
          <cell r="R880" t="str">
            <v>V.07.01.02</v>
          </cell>
          <cell r="S880" t="str">
            <v>PHL06</v>
          </cell>
          <cell r="T880">
            <v>0</v>
          </cell>
          <cell r="U880" t="str">
            <v>Tiến sĩ</v>
          </cell>
          <cell r="V880" t="str">
            <v>001073008555</v>
          </cell>
        </row>
        <row r="881">
          <cell r="B881" t="str">
            <v>PHL02</v>
          </cell>
          <cell r="C881" t="str">
            <v>3120215005028</v>
          </cell>
          <cell r="D881" t="str">
            <v>Trịnh Thị Ngọc</v>
          </cell>
          <cell r="E881" t="str">
            <v>Anh</v>
          </cell>
          <cell r="F881">
            <v>6</v>
          </cell>
          <cell r="G881" t="str">
            <v>Pháp luật</v>
          </cell>
          <cell r="H881" t="str">
            <v>Khoa Khoa học xã hội</v>
          </cell>
          <cell r="I881" t="str">
            <v>Thạc sĩ, Giảng viên chính</v>
          </cell>
          <cell r="J881">
            <v>5.08</v>
          </cell>
          <cell r="K881">
            <v>0</v>
          </cell>
          <cell r="L881" t="str">
            <v>01-Sep-22</v>
          </cell>
          <cell r="M881" t="str">
            <v>01-Apr-18</v>
          </cell>
          <cell r="N881">
            <v>3</v>
          </cell>
          <cell r="O881" t="str">
            <v>0604</v>
          </cell>
          <cell r="P881" t="str">
            <v>0604</v>
          </cell>
          <cell r="Q881" t="str">
            <v>15.110</v>
          </cell>
          <cell r="R881" t="str">
            <v>V.07.01.02</v>
          </cell>
          <cell r="S881" t="str">
            <v>PHL02</v>
          </cell>
          <cell r="T881">
            <v>0</v>
          </cell>
          <cell r="U881" t="str">
            <v>Thạc sĩ</v>
          </cell>
          <cell r="V881" t="str">
            <v>022172004060</v>
          </cell>
        </row>
        <row r="882">
          <cell r="B882" t="str">
            <v>PHL05</v>
          </cell>
          <cell r="C882" t="str">
            <v>3120215005011</v>
          </cell>
          <cell r="D882" t="str">
            <v>Nguyễn Thị</v>
          </cell>
          <cell r="E882" t="str">
            <v>Ngân</v>
          </cell>
          <cell r="F882">
            <v>6</v>
          </cell>
          <cell r="G882" t="str">
            <v>Pháp luật</v>
          </cell>
          <cell r="H882" t="str">
            <v>Khoa Khoa học xã hội</v>
          </cell>
          <cell r="I882" t="str">
            <v>Thạc sĩ, Giảng viên, Phó BM</v>
          </cell>
          <cell r="J882">
            <v>4.9800000000000004</v>
          </cell>
          <cell r="K882">
            <v>0</v>
          </cell>
          <cell r="L882" t="str">
            <v>01-Sep-23</v>
          </cell>
          <cell r="M882" t="str">
            <v>01-Sep-00</v>
          </cell>
          <cell r="N882">
            <v>3</v>
          </cell>
          <cell r="O882" t="str">
            <v>0604</v>
          </cell>
          <cell r="P882" t="str">
            <v>0604</v>
          </cell>
          <cell r="Q882" t="str">
            <v>15.111</v>
          </cell>
          <cell r="R882" t="str">
            <v>V.07.01.03</v>
          </cell>
          <cell r="S882" t="str">
            <v>PHL05</v>
          </cell>
          <cell r="T882">
            <v>0</v>
          </cell>
          <cell r="U882" t="str">
            <v>Thạc sĩ</v>
          </cell>
          <cell r="V882" t="str">
            <v>034174012115</v>
          </cell>
        </row>
        <row r="883">
          <cell r="B883" t="str">
            <v/>
          </cell>
          <cell r="C883" t="str">
            <v/>
          </cell>
          <cell r="D883" t="str">
            <v>Thái  Anh</v>
          </cell>
          <cell r="E883" t="str">
            <v>Hùng</v>
          </cell>
          <cell r="F883">
            <v>6</v>
          </cell>
          <cell r="G883" t="str">
            <v>Pháp luật</v>
          </cell>
          <cell r="H883" t="str">
            <v>Khoa Khoa học xã hội</v>
          </cell>
          <cell r="I883" t="str">
            <v/>
          </cell>
          <cell r="J883">
            <v>3.33</v>
          </cell>
          <cell r="K883">
            <v>0</v>
          </cell>
          <cell r="L883" t="str">
            <v>01-Sep-00</v>
          </cell>
          <cell r="M883" t="str">
            <v>01-Sep-89</v>
          </cell>
          <cell r="N883">
            <v>3</v>
          </cell>
          <cell r="O883" t="str">
            <v>0604</v>
          </cell>
          <cell r="P883" t="str">
            <v>0604</v>
          </cell>
          <cell r="Q883" t="str">
            <v>15.111</v>
          </cell>
          <cell r="R883" t="str">
            <v>15.111</v>
          </cell>
          <cell r="S883" t="str">
            <v/>
          </cell>
          <cell r="T883">
            <v>0</v>
          </cell>
          <cell r="U883" t="str">
            <v>Thạc sĩ</v>
          </cell>
          <cell r="V883" t="str">
            <v/>
          </cell>
        </row>
        <row r="884">
          <cell r="B884" t="str">
            <v>PHL07</v>
          </cell>
          <cell r="C884" t="str">
            <v/>
          </cell>
          <cell r="D884" t="str">
            <v>Nguyễn Thị</v>
          </cell>
          <cell r="E884" t="str">
            <v>Thủy</v>
          </cell>
          <cell r="F884">
            <v>6</v>
          </cell>
          <cell r="G884" t="str">
            <v>Pháp luật</v>
          </cell>
          <cell r="H884" t="str">
            <v>Khoa Khoa học xã hội</v>
          </cell>
          <cell r="I884" t="str">
            <v/>
          </cell>
          <cell r="J884">
            <v>2.67</v>
          </cell>
          <cell r="K884">
            <v>0</v>
          </cell>
          <cell r="L884" t="str">
            <v>01-Mar-08</v>
          </cell>
          <cell r="M884" t="str">
            <v>01-Mar-05</v>
          </cell>
          <cell r="N884">
            <v>4</v>
          </cell>
          <cell r="O884" t="str">
            <v>0604</v>
          </cell>
          <cell r="P884" t="str">
            <v>0604</v>
          </cell>
          <cell r="Q884" t="str">
            <v>15.111</v>
          </cell>
          <cell r="R884" t="str">
            <v>15.111</v>
          </cell>
          <cell r="S884" t="str">
            <v>PHL07</v>
          </cell>
          <cell r="T884">
            <v>0</v>
          </cell>
          <cell r="U884" t="str">
            <v>Đại học</v>
          </cell>
          <cell r="V884" t="str">
            <v>171656594</v>
          </cell>
        </row>
        <row r="885">
          <cell r="B885" t="str">
            <v>PHL04</v>
          </cell>
          <cell r="C885" t="str">
            <v>3120215005034</v>
          </cell>
          <cell r="D885" t="str">
            <v>Lê Thị Thu</v>
          </cell>
          <cell r="E885" t="str">
            <v>Hằng</v>
          </cell>
          <cell r="F885">
            <v>6</v>
          </cell>
          <cell r="G885" t="str">
            <v>Pháp luật</v>
          </cell>
          <cell r="H885" t="str">
            <v>Khoa Khoa học xã hội</v>
          </cell>
          <cell r="I885" t="str">
            <v/>
          </cell>
          <cell r="J885">
            <v>3</v>
          </cell>
          <cell r="K885">
            <v>0</v>
          </cell>
          <cell r="L885" t="str">
            <v>01-Nov-10</v>
          </cell>
          <cell r="M885" t="str">
            <v>01-Nov-04</v>
          </cell>
          <cell r="N885">
            <v>3</v>
          </cell>
          <cell r="O885" t="str">
            <v>0604</v>
          </cell>
          <cell r="P885" t="str">
            <v>0604</v>
          </cell>
          <cell r="Q885" t="str">
            <v>15.111</v>
          </cell>
          <cell r="R885" t="str">
            <v>15.111</v>
          </cell>
          <cell r="S885" t="str">
            <v>PHL04</v>
          </cell>
          <cell r="T885">
            <v>0</v>
          </cell>
          <cell r="U885" t="str">
            <v>Thạc sĩ</v>
          </cell>
          <cell r="V885" t="str">
            <v>183034603</v>
          </cell>
        </row>
        <row r="886">
          <cell r="B886" t="str">
            <v>PHL03</v>
          </cell>
          <cell r="C886" t="str">
            <v>3120215005057</v>
          </cell>
          <cell r="D886" t="str">
            <v>Lê Thị</v>
          </cell>
          <cell r="E886" t="str">
            <v>Yến</v>
          </cell>
          <cell r="F886">
            <v>6</v>
          </cell>
          <cell r="G886" t="str">
            <v>Pháp luật</v>
          </cell>
          <cell r="H886" t="str">
            <v>Khoa Khoa học xã hội</v>
          </cell>
          <cell r="I886" t="str">
            <v>Thạc sĩ, Giảng viên</v>
          </cell>
          <cell r="J886">
            <v>4.32</v>
          </cell>
          <cell r="K886">
            <v>0</v>
          </cell>
          <cell r="L886" t="str">
            <v>01-Oct-24</v>
          </cell>
          <cell r="M886" t="str">
            <v>01-Oct-05</v>
          </cell>
          <cell r="N886">
            <v>3</v>
          </cell>
          <cell r="O886" t="str">
            <v>0604</v>
          </cell>
          <cell r="P886" t="str">
            <v>0604</v>
          </cell>
          <cell r="Q886" t="str">
            <v>15.111</v>
          </cell>
          <cell r="R886" t="str">
            <v>V.07.01.03</v>
          </cell>
          <cell r="S886" t="str">
            <v>PHL03</v>
          </cell>
          <cell r="T886">
            <v>0</v>
          </cell>
          <cell r="U886" t="str">
            <v>Thạc sĩ</v>
          </cell>
          <cell r="V886" t="str">
            <v>038182000412</v>
          </cell>
        </row>
        <row r="887">
          <cell r="B887" t="str">
            <v>PHL01</v>
          </cell>
          <cell r="C887" t="str">
            <v>3120215005063</v>
          </cell>
          <cell r="D887" t="str">
            <v>Nguyễn Thị Minh</v>
          </cell>
          <cell r="E887" t="str">
            <v>Hạnh</v>
          </cell>
          <cell r="F887">
            <v>6</v>
          </cell>
          <cell r="G887" t="str">
            <v>Pháp luật</v>
          </cell>
          <cell r="H887" t="str">
            <v>Khoa Khoa học xã hội</v>
          </cell>
          <cell r="I887" t="str">
            <v>Tiến sĩ, Giảng viên chính, Trưởng BM</v>
          </cell>
          <cell r="J887">
            <v>4.4000000000000004</v>
          </cell>
          <cell r="K887">
            <v>0</v>
          </cell>
          <cell r="L887" t="str">
            <v>15-Jun-23</v>
          </cell>
          <cell r="M887" t="str">
            <v>01-Oct-07</v>
          </cell>
          <cell r="N887">
            <v>2</v>
          </cell>
          <cell r="O887" t="str">
            <v>0604</v>
          </cell>
          <cell r="P887" t="str">
            <v>0604</v>
          </cell>
          <cell r="Q887" t="str">
            <v>15.110</v>
          </cell>
          <cell r="R887" t="str">
            <v>V.07.01.02</v>
          </cell>
          <cell r="S887" t="str">
            <v>PHL01</v>
          </cell>
          <cell r="T887">
            <v>0</v>
          </cell>
          <cell r="U887" t="str">
            <v>Tiến sĩ</v>
          </cell>
          <cell r="V887" t="str">
            <v>034181005441</v>
          </cell>
        </row>
        <row r="888">
          <cell r="B888" t="str">
            <v>PHL09</v>
          </cell>
          <cell r="C888" t="str">
            <v>3120215010136</v>
          </cell>
          <cell r="D888" t="str">
            <v>Đỗ Thị Kim</v>
          </cell>
          <cell r="E888" t="str">
            <v>Hương</v>
          </cell>
          <cell r="F888">
            <v>6</v>
          </cell>
          <cell r="G888" t="str">
            <v>Pháp luật</v>
          </cell>
          <cell r="H888" t="str">
            <v>Trung tâm Quan hệ công chúng và Hỗ trợ sinh viên</v>
          </cell>
          <cell r="I888" t="str">
            <v>Thạc sĩ, Giảng viên chính, Giám đốc Trung tâm</v>
          </cell>
          <cell r="J888">
            <v>4.74</v>
          </cell>
          <cell r="K888">
            <v>0</v>
          </cell>
          <cell r="L888" t="str">
            <v>01-Dec-22</v>
          </cell>
          <cell r="M888" t="str">
            <v>01-Dec-20</v>
          </cell>
          <cell r="N888">
            <v>3</v>
          </cell>
          <cell r="O888" t="str">
            <v>3600</v>
          </cell>
          <cell r="P888" t="str">
            <v>0604</v>
          </cell>
          <cell r="Q888" t="str">
            <v>15.110</v>
          </cell>
          <cell r="R888" t="str">
            <v>V.07.01.02</v>
          </cell>
          <cell r="S888" t="str">
            <v>PHL09</v>
          </cell>
          <cell r="T888">
            <v>0</v>
          </cell>
          <cell r="U888" t="str">
            <v>Thạc sĩ</v>
          </cell>
          <cell r="V888" t="str">
            <v>026184009337</v>
          </cell>
        </row>
        <row r="889">
          <cell r="B889" t="str">
            <v>PHL10</v>
          </cell>
          <cell r="C889" t="str">
            <v>3120215044990</v>
          </cell>
          <cell r="D889" t="str">
            <v>Tô Thái</v>
          </cell>
          <cell r="E889" t="str">
            <v>Hà</v>
          </cell>
          <cell r="F889">
            <v>6</v>
          </cell>
          <cell r="G889" t="str">
            <v>Pháp luật</v>
          </cell>
          <cell r="H889" t="str">
            <v>Khoa Khoa học xã hội</v>
          </cell>
          <cell r="I889" t="str">
            <v>Thạc sĩ, Giảng viên</v>
          </cell>
          <cell r="J889">
            <v>3</v>
          </cell>
          <cell r="K889">
            <v>0</v>
          </cell>
          <cell r="L889" t="str">
            <v>01-Jan-20</v>
          </cell>
          <cell r="M889" t="str">
            <v>01-Jan-15</v>
          </cell>
          <cell r="N889">
            <v>3</v>
          </cell>
          <cell r="O889" t="str">
            <v>0604</v>
          </cell>
          <cell r="P889" t="str">
            <v>0604</v>
          </cell>
          <cell r="Q889" t="str">
            <v>15.111</v>
          </cell>
          <cell r="R889" t="str">
            <v>V.07.01.03</v>
          </cell>
          <cell r="S889" t="str">
            <v>PHL10</v>
          </cell>
          <cell r="T889">
            <v>0</v>
          </cell>
          <cell r="U889" t="str">
            <v>Thạc sĩ</v>
          </cell>
          <cell r="V889" t="str">
            <v>012526156</v>
          </cell>
        </row>
        <row r="890">
          <cell r="B890" t="str">
            <v>PHL11</v>
          </cell>
          <cell r="C890" t="str">
            <v>3120215045000</v>
          </cell>
          <cell r="D890" t="str">
            <v>Phạm Vân</v>
          </cell>
          <cell r="E890" t="str">
            <v>Anh</v>
          </cell>
          <cell r="F890">
            <v>6</v>
          </cell>
          <cell r="G890" t="str">
            <v>Pháp luật</v>
          </cell>
          <cell r="H890" t="str">
            <v>Khoa Khoa học xã hội</v>
          </cell>
          <cell r="I890" t="str">
            <v>Thạc sĩ, Giảng viên</v>
          </cell>
          <cell r="J890">
            <v>3</v>
          </cell>
          <cell r="K890">
            <v>0</v>
          </cell>
          <cell r="L890" t="str">
            <v>01-Jan-23</v>
          </cell>
          <cell r="M890" t="str">
            <v>01-Jan-15</v>
          </cell>
          <cell r="N890">
            <v>3</v>
          </cell>
          <cell r="O890" t="str">
            <v>0604</v>
          </cell>
          <cell r="P890" t="str">
            <v>0604</v>
          </cell>
          <cell r="Q890" t="str">
            <v>15.111</v>
          </cell>
          <cell r="R890" t="str">
            <v>V.07.01.03</v>
          </cell>
          <cell r="S890" t="str">
            <v>PHL11</v>
          </cell>
          <cell r="T890">
            <v>0</v>
          </cell>
          <cell r="U890" t="str">
            <v>Thạc sĩ</v>
          </cell>
          <cell r="V890" t="str">
            <v>040190045667</v>
          </cell>
        </row>
        <row r="891">
          <cell r="B891" t="str">
            <v>PHL12</v>
          </cell>
          <cell r="C891" t="str">
            <v>3120215059135</v>
          </cell>
          <cell r="D891" t="str">
            <v>Hoàng Kiều</v>
          </cell>
          <cell r="E891" t="str">
            <v>Oanh</v>
          </cell>
          <cell r="F891">
            <v>6</v>
          </cell>
          <cell r="G891" t="str">
            <v>Pháp luật</v>
          </cell>
          <cell r="H891" t="str">
            <v>Khoa Khoa học xã hội</v>
          </cell>
          <cell r="I891" t="str">
            <v>Thạc sĩ, Giảng viên</v>
          </cell>
          <cell r="J891">
            <v>2.67</v>
          </cell>
          <cell r="K891">
            <v>0</v>
          </cell>
          <cell r="L891" t="str">
            <v>01-May-25</v>
          </cell>
          <cell r="M891" t="str">
            <v>01-Feb-24</v>
          </cell>
          <cell r="N891">
            <v>3</v>
          </cell>
          <cell r="O891" t="str">
            <v>0604</v>
          </cell>
          <cell r="P891" t="str">
            <v>0604</v>
          </cell>
          <cell r="Q891" t="str">
            <v>15.111</v>
          </cell>
          <cell r="R891" t="str">
            <v>V.07.01.03</v>
          </cell>
          <cell r="S891" t="str">
            <v>PHL12</v>
          </cell>
          <cell r="T891">
            <v>0</v>
          </cell>
          <cell r="U891" t="str">
            <v>Thạc sĩ</v>
          </cell>
          <cell r="V891" t="str">
            <v>019195008627</v>
          </cell>
        </row>
        <row r="892">
          <cell r="B892" t="str">
            <v>PHL08</v>
          </cell>
          <cell r="C892" t="str">
            <v>3120215059141</v>
          </cell>
          <cell r="D892" t="str">
            <v>Nguyễn Thị Lam</v>
          </cell>
          <cell r="E892" t="str">
            <v>Thủy</v>
          </cell>
          <cell r="F892">
            <v>6</v>
          </cell>
          <cell r="G892" t="str">
            <v>Pháp luật</v>
          </cell>
          <cell r="H892" t="str">
            <v>Khoa Khoa học xã hội</v>
          </cell>
          <cell r="I892" t="str">
            <v>Thạc sĩ, Giảng viên</v>
          </cell>
          <cell r="J892">
            <v>2.67</v>
          </cell>
          <cell r="K892">
            <v>0</v>
          </cell>
          <cell r="L892" t="str">
            <v>01-May-25</v>
          </cell>
          <cell r="M892" t="str">
            <v>01-Feb-24</v>
          </cell>
          <cell r="N892">
            <v>3</v>
          </cell>
          <cell r="O892" t="str">
            <v>0604</v>
          </cell>
          <cell r="P892" t="str">
            <v>0604</v>
          </cell>
          <cell r="Q892" t="str">
            <v>15.111</v>
          </cell>
          <cell r="R892" t="str">
            <v>V.07.01.03</v>
          </cell>
          <cell r="S892" t="str">
            <v>PHL08</v>
          </cell>
          <cell r="T892">
            <v>0</v>
          </cell>
          <cell r="U892" t="str">
            <v>Thạc sĩ</v>
          </cell>
          <cell r="V892" t="str">
            <v>001193029456</v>
          </cell>
        </row>
        <row r="893">
          <cell r="B893" t="str">
            <v>XHH01</v>
          </cell>
          <cell r="C893" t="str">
            <v>3120215004786</v>
          </cell>
          <cell r="D893" t="str">
            <v>Ngô Trung</v>
          </cell>
          <cell r="E893" t="str">
            <v>Thành</v>
          </cell>
          <cell r="F893">
            <v>6</v>
          </cell>
          <cell r="G893" t="str">
            <v>Xã hội học</v>
          </cell>
          <cell r="H893" t="str">
            <v>Khoa Khoa học xã hội</v>
          </cell>
          <cell r="I893" t="str">
            <v>Tiến sĩ, Giảng viên</v>
          </cell>
          <cell r="J893">
            <v>4.9800000000000004</v>
          </cell>
          <cell r="K893">
            <v>0</v>
          </cell>
          <cell r="L893" t="str">
            <v>01-May-25</v>
          </cell>
          <cell r="M893" t="str">
            <v>01-May-02</v>
          </cell>
          <cell r="N893">
            <v>2</v>
          </cell>
          <cell r="O893" t="str">
            <v>0606</v>
          </cell>
          <cell r="P893" t="str">
            <v>0606</v>
          </cell>
          <cell r="Q893" t="str">
            <v>15.111</v>
          </cell>
          <cell r="R893" t="str">
            <v>V.07.01.03</v>
          </cell>
          <cell r="S893" t="str">
            <v>XHH01</v>
          </cell>
          <cell r="T893">
            <v>0</v>
          </cell>
          <cell r="U893" t="str">
            <v>Tiến sĩ</v>
          </cell>
          <cell r="V893" t="str">
            <v>001077027101</v>
          </cell>
        </row>
        <row r="894">
          <cell r="B894" t="str">
            <v>XHH02</v>
          </cell>
          <cell r="C894" t="str">
            <v>3120215004792</v>
          </cell>
          <cell r="D894" t="str">
            <v>Nguyễn Thị</v>
          </cell>
          <cell r="E894" t="str">
            <v>Diễn</v>
          </cell>
          <cell r="F894">
            <v>6</v>
          </cell>
          <cell r="G894" t="str">
            <v>Xã hội học</v>
          </cell>
          <cell r="H894" t="str">
            <v>Khoa Khoa học xã hội</v>
          </cell>
          <cell r="I894" t="str">
            <v>PGS.TS. Giảng viên cao cấp</v>
          </cell>
          <cell r="J894">
            <v>6.92</v>
          </cell>
          <cell r="K894">
            <v>0</v>
          </cell>
          <cell r="L894" t="str">
            <v>17-Jul-23</v>
          </cell>
          <cell r="M894" t="str">
            <v>17-Jul-18</v>
          </cell>
          <cell r="N894">
            <v>2</v>
          </cell>
          <cell r="O894" t="str">
            <v>0606</v>
          </cell>
          <cell r="P894" t="str">
            <v>0606</v>
          </cell>
          <cell r="Q894" t="str">
            <v>15.109</v>
          </cell>
          <cell r="R894" t="str">
            <v>V.07.01.01</v>
          </cell>
          <cell r="S894" t="str">
            <v>XHH02</v>
          </cell>
          <cell r="T894">
            <v>1</v>
          </cell>
          <cell r="U894" t="str">
            <v>Tiến sĩ</v>
          </cell>
          <cell r="V894" t="str">
            <v>001173038024</v>
          </cell>
        </row>
        <row r="895">
          <cell r="B895" t="str">
            <v>XHH03</v>
          </cell>
          <cell r="C895" t="str">
            <v>3120215004770</v>
          </cell>
          <cell r="D895" t="str">
            <v>Nguyễn Thị Thu</v>
          </cell>
          <cell r="E895" t="str">
            <v>Hà</v>
          </cell>
          <cell r="F895">
            <v>6</v>
          </cell>
          <cell r="G895" t="str">
            <v>Xã hội học</v>
          </cell>
          <cell r="H895" t="str">
            <v>Khoa Khoa học xã hội</v>
          </cell>
          <cell r="I895" t="str">
            <v>Thạc sĩ, Giảng viên, Phó BM phụ trách</v>
          </cell>
          <cell r="J895">
            <v>4.6500000000000004</v>
          </cell>
          <cell r="K895">
            <v>0</v>
          </cell>
          <cell r="L895" t="str">
            <v>01-Nov-23</v>
          </cell>
          <cell r="M895" t="str">
            <v>01-Nov-04</v>
          </cell>
          <cell r="N895">
            <v>3</v>
          </cell>
          <cell r="O895" t="str">
            <v>0606</v>
          </cell>
          <cell r="P895" t="str">
            <v>0606</v>
          </cell>
          <cell r="Q895" t="str">
            <v>15.111</v>
          </cell>
          <cell r="R895" t="str">
            <v>V.07.01.03</v>
          </cell>
          <cell r="S895" t="str">
            <v>XHH03</v>
          </cell>
          <cell r="T895">
            <v>0</v>
          </cell>
          <cell r="U895" t="str">
            <v>Thạc sĩ</v>
          </cell>
          <cell r="V895" t="str">
            <v>001176042378</v>
          </cell>
        </row>
        <row r="896">
          <cell r="B896" t="str">
            <v>XHH04</v>
          </cell>
          <cell r="C896" t="str">
            <v>3120215010092</v>
          </cell>
          <cell r="D896" t="str">
            <v>Nguyễn Thị Lập</v>
          </cell>
          <cell r="E896" t="str">
            <v>Thu</v>
          </cell>
          <cell r="F896">
            <v>6</v>
          </cell>
          <cell r="G896" t="str">
            <v>Xã hội học</v>
          </cell>
          <cell r="H896" t="str">
            <v>Khoa Khoa học xã hội</v>
          </cell>
          <cell r="I896" t="str">
            <v>Thạc sĩ, Giảng viên</v>
          </cell>
          <cell r="J896">
            <v>3.66</v>
          </cell>
          <cell r="K896">
            <v>0</v>
          </cell>
          <cell r="L896" t="str">
            <v>01-Oct-18</v>
          </cell>
          <cell r="M896" t="str">
            <v>01-Oct-07</v>
          </cell>
          <cell r="N896">
            <v>3</v>
          </cell>
          <cell r="O896" t="str">
            <v>0606</v>
          </cell>
          <cell r="P896" t="str">
            <v>0606</v>
          </cell>
          <cell r="Q896" t="str">
            <v>15.111</v>
          </cell>
          <cell r="R896" t="str">
            <v>V.07.01.03</v>
          </cell>
          <cell r="S896" t="str">
            <v>XHH04</v>
          </cell>
          <cell r="T896">
            <v>0</v>
          </cell>
          <cell r="U896" t="str">
            <v>Thạc sĩ</v>
          </cell>
          <cell r="V896" t="str">
            <v>183158182</v>
          </cell>
        </row>
        <row r="897">
          <cell r="B897" t="str">
            <v>XHH05</v>
          </cell>
          <cell r="C897" t="str">
            <v>3120215010556</v>
          </cell>
          <cell r="D897" t="str">
            <v>Nguyễn Thị Minh</v>
          </cell>
          <cell r="E897" t="str">
            <v>Khuê</v>
          </cell>
          <cell r="F897">
            <v>6</v>
          </cell>
          <cell r="G897" t="str">
            <v>Xã hội học</v>
          </cell>
          <cell r="H897" t="str">
            <v>Khoa Khoa học xã hội</v>
          </cell>
          <cell r="I897" t="str">
            <v>Tiến sĩ, Giảng viên, Phó BM</v>
          </cell>
          <cell r="J897">
            <v>3.99</v>
          </cell>
          <cell r="K897">
            <v>0</v>
          </cell>
          <cell r="L897" t="str">
            <v>01-Aug-23</v>
          </cell>
          <cell r="M897" t="str">
            <v>01-Aug-09</v>
          </cell>
          <cell r="N897">
            <v>2</v>
          </cell>
          <cell r="O897" t="str">
            <v>0606</v>
          </cell>
          <cell r="P897" t="str">
            <v>0606</v>
          </cell>
          <cell r="Q897" t="str">
            <v>15.111</v>
          </cell>
          <cell r="R897" t="str">
            <v>V.07.01.03</v>
          </cell>
          <cell r="S897" t="str">
            <v>XHH05</v>
          </cell>
          <cell r="T897">
            <v>0</v>
          </cell>
          <cell r="U897" t="str">
            <v>Tiến sĩ</v>
          </cell>
          <cell r="V897" t="str">
            <v>034185010840</v>
          </cell>
        </row>
        <row r="898">
          <cell r="B898" t="str">
            <v>XHH06</v>
          </cell>
          <cell r="C898" t="str">
            <v>3120215033749</v>
          </cell>
          <cell r="D898" t="str">
            <v>Trần Thanh</v>
          </cell>
          <cell r="E898" t="str">
            <v>Hương</v>
          </cell>
          <cell r="F898">
            <v>6</v>
          </cell>
          <cell r="G898" t="str">
            <v>Xã hội học</v>
          </cell>
          <cell r="H898" t="str">
            <v>Khoa Khoa học xã hội</v>
          </cell>
          <cell r="I898" t="str">
            <v>Thạc sĩ, Giảng viên</v>
          </cell>
          <cell r="J898">
            <v>3.99</v>
          </cell>
          <cell r="K898">
            <v>0</v>
          </cell>
          <cell r="L898" t="str">
            <v>01-Mar-25</v>
          </cell>
          <cell r="M898" t="str">
            <v>01-Mar-11</v>
          </cell>
          <cell r="N898">
            <v>3</v>
          </cell>
          <cell r="O898" t="str">
            <v>0606</v>
          </cell>
          <cell r="P898" t="str">
            <v>0606</v>
          </cell>
          <cell r="Q898" t="str">
            <v>15.111</v>
          </cell>
          <cell r="R898" t="str">
            <v>V.07.01.03</v>
          </cell>
          <cell r="S898" t="str">
            <v>XHH06</v>
          </cell>
          <cell r="T898">
            <v>0</v>
          </cell>
          <cell r="U898" t="str">
            <v>Thạc sĩ</v>
          </cell>
          <cell r="V898" t="str">
            <v>019186000560</v>
          </cell>
        </row>
        <row r="899">
          <cell r="B899" t="str">
            <v>XHH07</v>
          </cell>
          <cell r="C899" t="str">
            <v>3120215044984</v>
          </cell>
          <cell r="D899" t="str">
            <v>Phạm Thị Thu</v>
          </cell>
          <cell r="E899" t="str">
            <v>Hà</v>
          </cell>
          <cell r="F899">
            <v>6</v>
          </cell>
          <cell r="G899" t="str">
            <v>Xã hội học</v>
          </cell>
          <cell r="H899" t="str">
            <v>Khoa Khoa học xã hội</v>
          </cell>
          <cell r="I899" t="str">
            <v>Thạc sĩ, Giảng viên</v>
          </cell>
          <cell r="J899">
            <v>3.33</v>
          </cell>
          <cell r="K899">
            <v>0</v>
          </cell>
          <cell r="L899" t="str">
            <v>01-Jan-24</v>
          </cell>
          <cell r="M899" t="str">
            <v>01-Jan-15</v>
          </cell>
          <cell r="N899">
            <v>3</v>
          </cell>
          <cell r="O899" t="str">
            <v>0606</v>
          </cell>
          <cell r="P899" t="str">
            <v>0606</v>
          </cell>
          <cell r="Q899" t="str">
            <v>15.111</v>
          </cell>
          <cell r="R899" t="str">
            <v>V.07.01.03</v>
          </cell>
          <cell r="S899" t="str">
            <v>XHH07</v>
          </cell>
          <cell r="T899">
            <v>0</v>
          </cell>
          <cell r="U899" t="str">
            <v>Thạc sĩ</v>
          </cell>
          <cell r="V899" t="str">
            <v>001191034130</v>
          </cell>
        </row>
        <row r="900">
          <cell r="B900" t="str">
            <v/>
          </cell>
          <cell r="C900" t="str">
            <v>3120215048457</v>
          </cell>
          <cell r="D900" t="str">
            <v>Nguyễn Minh</v>
          </cell>
          <cell r="E900" t="str">
            <v>Trang</v>
          </cell>
          <cell r="F900">
            <v>6</v>
          </cell>
          <cell r="G900" t="str">
            <v>Văn phòng Khoa Khoa học xã hội</v>
          </cell>
          <cell r="H900" t="str">
            <v>Khoa Khoa học xã hội</v>
          </cell>
          <cell r="I900" t="str">
            <v>Chuyên viên</v>
          </cell>
          <cell r="J900">
            <v>3.33</v>
          </cell>
          <cell r="K900">
            <v>0</v>
          </cell>
          <cell r="L900" t="str">
            <v>01-Jan-24</v>
          </cell>
          <cell r="M900" t="str">
            <v>01-Jan-16</v>
          </cell>
          <cell r="N900">
            <v>4</v>
          </cell>
          <cell r="O900" t="str">
            <v>0609</v>
          </cell>
          <cell r="P900" t="str">
            <v>0609</v>
          </cell>
          <cell r="Q900" t="str">
            <v>01.003</v>
          </cell>
          <cell r="R900" t="str">
            <v>01.003</v>
          </cell>
          <cell r="S900" t="str">
            <v/>
          </cell>
          <cell r="T900">
            <v>0</v>
          </cell>
          <cell r="U900" t="str">
            <v>Đại học</v>
          </cell>
          <cell r="V900" t="str">
            <v>001191020152</v>
          </cell>
        </row>
        <row r="901">
          <cell r="B901" t="str">
            <v/>
          </cell>
          <cell r="C901" t="str">
            <v>3120215049466</v>
          </cell>
          <cell r="D901" t="str">
            <v>Phan Thu</v>
          </cell>
          <cell r="E901" t="str">
            <v>Hương</v>
          </cell>
          <cell r="F901">
            <v>6</v>
          </cell>
          <cell r="G901" t="str">
            <v>Văn phòng Khoa Khoa học xã hội</v>
          </cell>
          <cell r="H901" t="str">
            <v>Khoa Khoa học xã hội</v>
          </cell>
          <cell r="I901" t="str">
            <v>Thạc sĩ, Chuyên viên</v>
          </cell>
          <cell r="J901">
            <v>3.33</v>
          </cell>
          <cell r="K901">
            <v>0</v>
          </cell>
          <cell r="L901" t="str">
            <v>01-Jan-25</v>
          </cell>
          <cell r="M901" t="str">
            <v>01-Jan-17</v>
          </cell>
          <cell r="N901">
            <v>3</v>
          </cell>
          <cell r="O901" t="str">
            <v>0609</v>
          </cell>
          <cell r="P901" t="str">
            <v>0609</v>
          </cell>
          <cell r="Q901" t="str">
            <v>01.003</v>
          </cell>
          <cell r="R901" t="str">
            <v>01.003</v>
          </cell>
          <cell r="S901" t="str">
            <v/>
          </cell>
          <cell r="T901">
            <v>0</v>
          </cell>
          <cell r="U901" t="str">
            <v>Thạc sĩ</v>
          </cell>
          <cell r="V901" t="str">
            <v>001189022826</v>
          </cell>
        </row>
        <row r="902">
          <cell r="B902" t="str">
            <v/>
          </cell>
          <cell r="C902" t="str">
            <v>3120215053486</v>
          </cell>
          <cell r="D902" t="str">
            <v>Trần Linh</v>
          </cell>
          <cell r="E902" t="str">
            <v>Chi</v>
          </cell>
          <cell r="F902">
            <v>6</v>
          </cell>
          <cell r="G902" t="str">
            <v>Văn phòng Khoa Khoa học xã hội</v>
          </cell>
          <cell r="H902" t="str">
            <v>Khoa Khoa học xã hội</v>
          </cell>
          <cell r="I902" t="str">
            <v>Thạc sĩ, Chuyên viên</v>
          </cell>
          <cell r="J902">
            <v>2.67</v>
          </cell>
          <cell r="K902">
            <v>0</v>
          </cell>
          <cell r="L902" t="str">
            <v>01-Oct-22</v>
          </cell>
          <cell r="M902" t="str">
            <v>01-Oct-19</v>
          </cell>
          <cell r="N902">
            <v>3</v>
          </cell>
          <cell r="O902" t="str">
            <v>0609</v>
          </cell>
          <cell r="P902" t="str">
            <v>0609</v>
          </cell>
          <cell r="Q902" t="str">
            <v>01.003</v>
          </cell>
          <cell r="R902" t="str">
            <v>01.003</v>
          </cell>
          <cell r="S902" t="str">
            <v/>
          </cell>
          <cell r="T902">
            <v>0</v>
          </cell>
          <cell r="U902" t="str">
            <v>Thạc sĩ</v>
          </cell>
          <cell r="V902" t="str">
            <v>001193009229</v>
          </cell>
        </row>
        <row r="903">
          <cell r="B903" t="str">
            <v>PPG02</v>
          </cell>
          <cell r="C903" t="str">
            <v>3120215005086</v>
          </cell>
          <cell r="D903" t="str">
            <v>Nguyễn Thị Ngọc</v>
          </cell>
          <cell r="E903" t="str">
            <v>Thúy</v>
          </cell>
          <cell r="F903">
            <v>7</v>
          </cell>
          <cell r="G903" t="str">
            <v>Sư phạm công nghệ</v>
          </cell>
          <cell r="H903" t="str">
            <v>Khoa Du lịch và Ngoại ngữ</v>
          </cell>
          <cell r="I903" t="str">
            <v>Thạc sĩ, Giảng viên chính, Trưởng Khoa, Phó Giám đốc Trung tâm</v>
          </cell>
          <cell r="J903">
            <v>5.76</v>
          </cell>
          <cell r="K903">
            <v>0</v>
          </cell>
          <cell r="L903" t="str">
            <v>01-Jul-13</v>
          </cell>
          <cell r="M903" t="str">
            <v>01-Jul-03</v>
          </cell>
          <cell r="N903">
            <v>3</v>
          </cell>
          <cell r="O903" t="str">
            <v>0701</v>
          </cell>
          <cell r="P903" t="str">
            <v>0701</v>
          </cell>
          <cell r="Q903" t="str">
            <v>15.110</v>
          </cell>
          <cell r="R903" t="str">
            <v>15.110</v>
          </cell>
          <cell r="S903" t="str">
            <v>TG257</v>
          </cell>
          <cell r="T903">
            <v>0</v>
          </cell>
          <cell r="U903" t="str">
            <v>Thạc sĩ</v>
          </cell>
          <cell r="V903" t="str">
            <v>010566049</v>
          </cell>
        </row>
        <row r="904">
          <cell r="B904" t="str">
            <v>PPG04</v>
          </cell>
          <cell r="C904" t="str">
            <v>3120215011139</v>
          </cell>
          <cell r="D904" t="str">
            <v>Nguyễn Thị Thanh</v>
          </cell>
          <cell r="E904" t="str">
            <v>Hiền</v>
          </cell>
          <cell r="F904">
            <v>7</v>
          </cell>
          <cell r="G904" t="str">
            <v>Sư phạm công nghệ</v>
          </cell>
          <cell r="H904" t="str">
            <v>Khoa Du lịch và Ngoại ngữ</v>
          </cell>
          <cell r="I904" t="str">
            <v>Thạc sĩ, Giảng viên</v>
          </cell>
          <cell r="J904">
            <v>3.66</v>
          </cell>
          <cell r="K904">
            <v>0</v>
          </cell>
          <cell r="L904" t="str">
            <v>01-Aug-21</v>
          </cell>
          <cell r="M904" t="str">
            <v>01-Aug-09</v>
          </cell>
          <cell r="N904">
            <v>3</v>
          </cell>
          <cell r="O904" t="str">
            <v>0701</v>
          </cell>
          <cell r="P904" t="str">
            <v>0701</v>
          </cell>
          <cell r="Q904" t="str">
            <v>15.111</v>
          </cell>
          <cell r="R904" t="str">
            <v>V.07.01.03</v>
          </cell>
          <cell r="S904" t="str">
            <v>PPG04</v>
          </cell>
          <cell r="T904">
            <v>0</v>
          </cell>
          <cell r="U904" t="str">
            <v>Thạc sĩ</v>
          </cell>
          <cell r="V904" t="str">
            <v>017185012932</v>
          </cell>
        </row>
        <row r="905">
          <cell r="B905" t="str">
            <v>PPG05</v>
          </cell>
          <cell r="C905" t="str">
            <v>3120215033335</v>
          </cell>
          <cell r="D905" t="str">
            <v>Bùi Thị Hải</v>
          </cell>
          <cell r="E905" t="str">
            <v>Yến</v>
          </cell>
          <cell r="F905">
            <v>7</v>
          </cell>
          <cell r="G905" t="str">
            <v>Sư phạm công nghệ</v>
          </cell>
          <cell r="H905" t="str">
            <v>Khoa Du lịch và Ngoại ngữ</v>
          </cell>
          <cell r="I905" t="str">
            <v>Thạc sĩ, Giảng viên</v>
          </cell>
          <cell r="J905">
            <v>3.66</v>
          </cell>
          <cell r="K905">
            <v>0</v>
          </cell>
          <cell r="L905" t="str">
            <v>01-Mar-23</v>
          </cell>
          <cell r="M905" t="str">
            <v>01-Mar-11</v>
          </cell>
          <cell r="N905">
            <v>3</v>
          </cell>
          <cell r="O905" t="str">
            <v>0701</v>
          </cell>
          <cell r="P905" t="str">
            <v>0701</v>
          </cell>
          <cell r="Q905" t="str">
            <v>15.111</v>
          </cell>
          <cell r="R905" t="str">
            <v>V.07.01.03</v>
          </cell>
          <cell r="S905" t="str">
            <v>PPG05</v>
          </cell>
          <cell r="T905">
            <v>0</v>
          </cell>
          <cell r="U905" t="str">
            <v>Thạc sĩ</v>
          </cell>
          <cell r="V905" t="str">
            <v>031185001724</v>
          </cell>
        </row>
        <row r="906">
          <cell r="B906" t="str">
            <v>PPG06</v>
          </cell>
          <cell r="C906" t="str">
            <v>3120215041803</v>
          </cell>
          <cell r="D906" t="str">
            <v>Lê Thị Kim</v>
          </cell>
          <cell r="E906" t="str">
            <v>Thư</v>
          </cell>
          <cell r="F906">
            <v>7</v>
          </cell>
          <cell r="G906" t="str">
            <v>Sư phạm công nghệ</v>
          </cell>
          <cell r="H906" t="str">
            <v>Khoa Du lịch và Ngoại ngữ</v>
          </cell>
          <cell r="I906" t="str">
            <v>Thạc sĩ, Giảng viên</v>
          </cell>
          <cell r="J906">
            <v>3.33</v>
          </cell>
          <cell r="K906">
            <v>0</v>
          </cell>
          <cell r="L906" t="str">
            <v>01-Jan-23</v>
          </cell>
          <cell r="M906" t="str">
            <v>02-Jan-14</v>
          </cell>
          <cell r="N906">
            <v>3</v>
          </cell>
          <cell r="O906" t="str">
            <v>0701</v>
          </cell>
          <cell r="P906" t="str">
            <v>0701</v>
          </cell>
          <cell r="Q906" t="str">
            <v>15.111</v>
          </cell>
          <cell r="R906" t="str">
            <v>V.07.01.03</v>
          </cell>
          <cell r="S906" t="str">
            <v>PPG06</v>
          </cell>
          <cell r="T906">
            <v>0</v>
          </cell>
          <cell r="U906" t="str">
            <v>Thạc sĩ</v>
          </cell>
          <cell r="V906" t="str">
            <v>001190025658</v>
          </cell>
        </row>
        <row r="907">
          <cell r="B907" t="str">
            <v/>
          </cell>
          <cell r="C907" t="str">
            <v/>
          </cell>
          <cell r="D907" t="str">
            <v>Hoàng Ngọc</v>
          </cell>
          <cell r="E907" t="str">
            <v>Tú</v>
          </cell>
          <cell r="F907">
            <v>7</v>
          </cell>
          <cell r="G907" t="str">
            <v>Sư phạm công nghệ</v>
          </cell>
          <cell r="H907" t="str">
            <v>Khoa Du lịch và Ngoại ngữ</v>
          </cell>
          <cell r="I907" t="str">
            <v/>
          </cell>
          <cell r="J907">
            <v>2.34</v>
          </cell>
          <cell r="K907">
            <v>0</v>
          </cell>
          <cell r="L907" t="str">
            <v>01-Nov-01</v>
          </cell>
          <cell r="M907" t="str">
            <v>01-Jan-08</v>
          </cell>
          <cell r="N907">
            <v>4</v>
          </cell>
          <cell r="O907" t="str">
            <v>0701</v>
          </cell>
          <cell r="P907" t="str">
            <v>0701</v>
          </cell>
          <cell r="Q907" t="str">
            <v>15.111</v>
          </cell>
          <cell r="R907" t="str">
            <v>15.111</v>
          </cell>
          <cell r="S907" t="str">
            <v/>
          </cell>
          <cell r="T907">
            <v>0</v>
          </cell>
          <cell r="U907" t="str">
            <v>Đại học</v>
          </cell>
          <cell r="V907" t="str">
            <v>162198514</v>
          </cell>
        </row>
        <row r="908">
          <cell r="B908" t="str">
            <v/>
          </cell>
          <cell r="C908" t="str">
            <v/>
          </cell>
          <cell r="D908" t="str">
            <v>Trần Lệ</v>
          </cell>
          <cell r="E908" t="str">
            <v>Thanh</v>
          </cell>
          <cell r="F908">
            <v>7</v>
          </cell>
          <cell r="G908" t="str">
            <v>Sư phạm công nghệ</v>
          </cell>
          <cell r="H908" t="str">
            <v>Khoa Du lịch và Ngoại ngữ</v>
          </cell>
          <cell r="I908" t="str">
            <v/>
          </cell>
          <cell r="J908">
            <v>1.63</v>
          </cell>
          <cell r="K908">
            <v>0</v>
          </cell>
          <cell r="L908" t="str">
            <v>01-Sep-99</v>
          </cell>
          <cell r="M908" t="str">
            <v>01-Jan-08</v>
          </cell>
          <cell r="N908">
            <v>4</v>
          </cell>
          <cell r="O908" t="str">
            <v>0701</v>
          </cell>
          <cell r="P908" t="str">
            <v>0701</v>
          </cell>
          <cell r="Q908" t="str">
            <v>15.111</v>
          </cell>
          <cell r="R908" t="str">
            <v>15.111</v>
          </cell>
          <cell r="S908" t="str">
            <v/>
          </cell>
          <cell r="T908">
            <v>0</v>
          </cell>
          <cell r="U908" t="str">
            <v>Đại học</v>
          </cell>
          <cell r="V908" t="str">
            <v/>
          </cell>
        </row>
        <row r="909">
          <cell r="B909" t="str">
            <v>TLY07</v>
          </cell>
          <cell r="C909" t="str">
            <v>3120215005136</v>
          </cell>
          <cell r="D909" t="str">
            <v>Nguyễn Huyền</v>
          </cell>
          <cell r="E909" t="str">
            <v>Thương</v>
          </cell>
          <cell r="F909">
            <v>7</v>
          </cell>
          <cell r="G909" t="str">
            <v>Sư phạm công nghệ</v>
          </cell>
          <cell r="H909" t="str">
            <v>Khoa Du lịch và Ngoại ngữ</v>
          </cell>
          <cell r="I909" t="str">
            <v>Thạc sĩ, Giảng viên chính</v>
          </cell>
          <cell r="J909">
            <v>5.08</v>
          </cell>
          <cell r="K909">
            <v>0</v>
          </cell>
          <cell r="L909" t="str">
            <v>01-Apr-24</v>
          </cell>
          <cell r="M909" t="str">
            <v>01-Apr-18</v>
          </cell>
          <cell r="N909">
            <v>3</v>
          </cell>
          <cell r="O909" t="str">
            <v>0701</v>
          </cell>
          <cell r="P909" t="str">
            <v>0701</v>
          </cell>
          <cell r="Q909" t="str">
            <v>15.110</v>
          </cell>
          <cell r="R909" t="str">
            <v>V.07.01.02</v>
          </cell>
          <cell r="S909" t="str">
            <v>TLY07</v>
          </cell>
          <cell r="T909">
            <v>0</v>
          </cell>
          <cell r="U909" t="str">
            <v>Thạc sĩ</v>
          </cell>
          <cell r="V909" t="str">
            <v>001175008159</v>
          </cell>
        </row>
        <row r="910">
          <cell r="B910" t="str">
            <v>TLY05</v>
          </cell>
          <cell r="C910" t="str">
            <v>3120215005113</v>
          </cell>
          <cell r="D910" t="str">
            <v>Trần Thị Hà</v>
          </cell>
          <cell r="E910" t="str">
            <v>Nghĩa</v>
          </cell>
          <cell r="F910">
            <v>7</v>
          </cell>
          <cell r="G910" t="str">
            <v>Sư phạm công nghệ</v>
          </cell>
          <cell r="H910" t="str">
            <v>Khoa Du lịch và Ngoại ngữ</v>
          </cell>
          <cell r="I910" t="str">
            <v>Thạc sĩ, Giảng viên chính, Phó Trưởng Khoa, Phó Trưởng BM phụ trách</v>
          </cell>
          <cell r="J910">
            <v>5.08</v>
          </cell>
          <cell r="K910">
            <v>0</v>
          </cell>
          <cell r="L910" t="str">
            <v>01-Jan-25</v>
          </cell>
          <cell r="M910" t="str">
            <v>01-Dec-20</v>
          </cell>
          <cell r="N910">
            <v>3</v>
          </cell>
          <cell r="O910" t="str">
            <v>0701</v>
          </cell>
          <cell r="P910" t="str">
            <v>0701</v>
          </cell>
          <cell r="Q910" t="str">
            <v>15.110</v>
          </cell>
          <cell r="R910" t="str">
            <v>V.07.01.02</v>
          </cell>
          <cell r="S910" t="str">
            <v>TLY05</v>
          </cell>
          <cell r="T910">
            <v>0</v>
          </cell>
          <cell r="U910" t="str">
            <v>Thạc sĩ</v>
          </cell>
          <cell r="V910" t="str">
            <v>025175000671</v>
          </cell>
        </row>
        <row r="911">
          <cell r="B911" t="str">
            <v>TLY06</v>
          </cell>
          <cell r="C911" t="str">
            <v>3120215005107</v>
          </cell>
          <cell r="D911" t="str">
            <v>Trương Thị</v>
          </cell>
          <cell r="E911" t="str">
            <v>Hoa</v>
          </cell>
          <cell r="F911">
            <v>7</v>
          </cell>
          <cell r="G911" t="str">
            <v>Sư phạm công nghệ</v>
          </cell>
          <cell r="H911" t="str">
            <v>Khoa Du lịch và Ngoại ngữ</v>
          </cell>
          <cell r="I911" t="str">
            <v/>
          </cell>
          <cell r="J911">
            <v>3.66</v>
          </cell>
          <cell r="K911">
            <v>0</v>
          </cell>
          <cell r="L911" t="str">
            <v>01-May-10</v>
          </cell>
          <cell r="M911" t="str">
            <v>01-May-99</v>
          </cell>
          <cell r="N911">
            <v>3</v>
          </cell>
          <cell r="O911" t="str">
            <v>0701</v>
          </cell>
          <cell r="P911" t="str">
            <v>0701</v>
          </cell>
          <cell r="Q911" t="str">
            <v>15.111</v>
          </cell>
          <cell r="R911" t="str">
            <v>15.111</v>
          </cell>
          <cell r="S911" t="str">
            <v>TG261</v>
          </cell>
          <cell r="T911">
            <v>0</v>
          </cell>
          <cell r="U911" t="str">
            <v>Thạc sĩ</v>
          </cell>
          <cell r="V911" t="str">
            <v>011977326</v>
          </cell>
        </row>
        <row r="912">
          <cell r="B912" t="str">
            <v>TLY08</v>
          </cell>
          <cell r="C912" t="str">
            <v>3120215005092</v>
          </cell>
          <cell r="D912" t="str">
            <v>Đặng Thị</v>
          </cell>
          <cell r="E912" t="str">
            <v>Vân</v>
          </cell>
          <cell r="F912">
            <v>7</v>
          </cell>
          <cell r="G912" t="str">
            <v>Sư phạm công nghệ</v>
          </cell>
          <cell r="H912" t="str">
            <v>Khoa Du lịch và Ngoại ngữ</v>
          </cell>
          <cell r="I912" t="str">
            <v>PGS.TS. Giảng viên cao cấp, Trưởng BM</v>
          </cell>
          <cell r="J912">
            <v>6.2</v>
          </cell>
          <cell r="K912">
            <v>0</v>
          </cell>
          <cell r="L912" t="str">
            <v>17-Jul-18</v>
          </cell>
          <cell r="M912" t="str">
            <v>17-Jul-18</v>
          </cell>
          <cell r="N912">
            <v>2</v>
          </cell>
          <cell r="O912" t="str">
            <v>0701</v>
          </cell>
          <cell r="P912" t="str">
            <v>0701</v>
          </cell>
          <cell r="Q912" t="str">
            <v>15.109</v>
          </cell>
          <cell r="R912" t="str">
            <v>V.07.01.01</v>
          </cell>
          <cell r="S912" t="str">
            <v>TLY08</v>
          </cell>
          <cell r="T912">
            <v>1</v>
          </cell>
          <cell r="U912" t="str">
            <v>Tiến sĩ</v>
          </cell>
          <cell r="V912" t="str">
            <v>012614701</v>
          </cell>
        </row>
        <row r="913">
          <cell r="B913" t="str">
            <v>TLY10</v>
          </cell>
          <cell r="C913" t="str">
            <v>3120215011168</v>
          </cell>
          <cell r="D913" t="str">
            <v>Lý Thanh</v>
          </cell>
          <cell r="E913" t="str">
            <v>Hiền</v>
          </cell>
          <cell r="F913">
            <v>7</v>
          </cell>
          <cell r="G913" t="str">
            <v>Sư phạm công nghệ</v>
          </cell>
          <cell r="H913" t="str">
            <v>Khoa Du lịch và Ngoại ngữ</v>
          </cell>
          <cell r="I913" t="str">
            <v>Tiến sĩ, Giảng viên</v>
          </cell>
          <cell r="J913">
            <v>3.33</v>
          </cell>
          <cell r="K913">
            <v>0</v>
          </cell>
          <cell r="L913" t="str">
            <v>01-Sep-19</v>
          </cell>
          <cell r="M913" t="str">
            <v>01-Sep-10</v>
          </cell>
          <cell r="N913">
            <v>2</v>
          </cell>
          <cell r="O913" t="str">
            <v>0701</v>
          </cell>
          <cell r="P913" t="str">
            <v>0701</v>
          </cell>
          <cell r="Q913" t="str">
            <v>15.111</v>
          </cell>
          <cell r="R913" t="str">
            <v>V.07.01.03</v>
          </cell>
          <cell r="S913" t="str">
            <v>TLY10</v>
          </cell>
          <cell r="T913">
            <v>0</v>
          </cell>
          <cell r="U913" t="str">
            <v>Tiến sĩ</v>
          </cell>
          <cell r="V913" t="str">
            <v>012950813</v>
          </cell>
        </row>
        <row r="914">
          <cell r="B914" t="str">
            <v>TLY11</v>
          </cell>
          <cell r="C914" t="str">
            <v>3120215042155</v>
          </cell>
          <cell r="D914" t="str">
            <v>Đỗ Ngọc</v>
          </cell>
          <cell r="E914" t="str">
            <v>Bích</v>
          </cell>
          <cell r="F914">
            <v>7</v>
          </cell>
          <cell r="G914" t="str">
            <v>Sư phạm công nghệ</v>
          </cell>
          <cell r="H914" t="str">
            <v>Khoa Du lịch và Ngoại ngữ</v>
          </cell>
          <cell r="I914" t="str">
            <v>Thạc sĩ, Giảng viên</v>
          </cell>
          <cell r="J914">
            <v>3.33</v>
          </cell>
          <cell r="K914">
            <v>0</v>
          </cell>
          <cell r="L914" t="str">
            <v>01-Jan-23</v>
          </cell>
          <cell r="M914" t="str">
            <v>01-Jan-14</v>
          </cell>
          <cell r="N914">
            <v>3</v>
          </cell>
          <cell r="O914" t="str">
            <v>0701</v>
          </cell>
          <cell r="P914" t="str">
            <v>0701</v>
          </cell>
          <cell r="Q914" t="str">
            <v>15.111</v>
          </cell>
          <cell r="R914" t="str">
            <v>V.07.01.03</v>
          </cell>
          <cell r="S914" t="str">
            <v>TLY11</v>
          </cell>
          <cell r="T914">
            <v>0</v>
          </cell>
          <cell r="U914" t="str">
            <v>Thạc sĩ</v>
          </cell>
          <cell r="V914" t="str">
            <v>020190008554</v>
          </cell>
        </row>
        <row r="915">
          <cell r="B915" t="str">
            <v>TLY09</v>
          </cell>
          <cell r="C915" t="str">
            <v>3120215044700</v>
          </cell>
          <cell r="D915" t="str">
            <v>Trần Thị Thanh</v>
          </cell>
          <cell r="E915" t="str">
            <v>Tâm</v>
          </cell>
          <cell r="F915">
            <v>7</v>
          </cell>
          <cell r="G915" t="str">
            <v>Sư phạm công nghệ</v>
          </cell>
          <cell r="H915" t="str">
            <v>Khoa Du lịch và Ngoại ngữ</v>
          </cell>
          <cell r="I915" t="str">
            <v>Thạc sĩ, Giảng viên</v>
          </cell>
          <cell r="J915">
            <v>3.66</v>
          </cell>
          <cell r="K915">
            <v>0</v>
          </cell>
          <cell r="L915" t="str">
            <v>01-Jan-24</v>
          </cell>
          <cell r="M915" t="str">
            <v>01-Jan-15</v>
          </cell>
          <cell r="N915">
            <v>3</v>
          </cell>
          <cell r="O915" t="str">
            <v>0701</v>
          </cell>
          <cell r="P915" t="str">
            <v>0701</v>
          </cell>
          <cell r="Q915" t="str">
            <v>15.111</v>
          </cell>
          <cell r="R915" t="str">
            <v>V.07.01.03</v>
          </cell>
          <cell r="S915" t="str">
            <v>TLY09</v>
          </cell>
          <cell r="T915">
            <v>0</v>
          </cell>
          <cell r="U915" t="str">
            <v>Thạc sĩ</v>
          </cell>
          <cell r="V915" t="str">
            <v>040187032090</v>
          </cell>
        </row>
        <row r="916">
          <cell r="B916" t="str">
            <v>PPG03</v>
          </cell>
          <cell r="C916" t="str">
            <v>3120215005120</v>
          </cell>
          <cell r="D916" t="str">
            <v>Nguyễn Tất</v>
          </cell>
          <cell r="E916" t="str">
            <v>Thắng</v>
          </cell>
          <cell r="F916">
            <v>7</v>
          </cell>
          <cell r="G916" t="str">
            <v>Sư phạm công nghệ</v>
          </cell>
          <cell r="H916" t="str">
            <v>Khoa Du lịch và Ngoại ngữ</v>
          </cell>
          <cell r="I916" t="str">
            <v>Tiến sĩ, Giảng viên chính, Trưởng Khoa</v>
          </cell>
          <cell r="J916">
            <v>5.08</v>
          </cell>
          <cell r="K916">
            <v>0</v>
          </cell>
          <cell r="L916" t="str">
            <v>01-Apr-23</v>
          </cell>
          <cell r="M916" t="str">
            <v>01-Apr-18</v>
          </cell>
          <cell r="N916">
            <v>2</v>
          </cell>
          <cell r="O916" t="str">
            <v>0701</v>
          </cell>
          <cell r="P916" t="str">
            <v>0701</v>
          </cell>
          <cell r="Q916" t="str">
            <v>15.110</v>
          </cell>
          <cell r="R916" t="str">
            <v>V.07.01.02</v>
          </cell>
          <cell r="S916" t="str">
            <v>PPG03</v>
          </cell>
          <cell r="T916">
            <v>0</v>
          </cell>
          <cell r="U916" t="str">
            <v>Tiến sĩ</v>
          </cell>
          <cell r="V916" t="str">
            <v>036077001983</v>
          </cell>
        </row>
        <row r="917">
          <cell r="B917" t="str">
            <v>PPG01</v>
          </cell>
          <cell r="C917" t="str">
            <v>3120215005142</v>
          </cell>
          <cell r="D917" t="str">
            <v>Nguyễn Công</v>
          </cell>
          <cell r="E917" t="str">
            <v>Ước</v>
          </cell>
          <cell r="F917">
            <v>7</v>
          </cell>
          <cell r="G917" t="str">
            <v>Sư phạm công nghệ</v>
          </cell>
          <cell r="H917" t="str">
            <v>Ban Đảm bảo chất lượng và Pháp chế</v>
          </cell>
          <cell r="I917" t="str">
            <v>Tiến sĩ, Giảng viên chính, Trưởng Ban</v>
          </cell>
          <cell r="J917">
            <v>4.74</v>
          </cell>
          <cell r="K917">
            <v>0</v>
          </cell>
          <cell r="L917" t="str">
            <v>01-Sep-23</v>
          </cell>
          <cell r="M917" t="str">
            <v>01-Dec-20</v>
          </cell>
          <cell r="N917">
            <v>2</v>
          </cell>
          <cell r="O917" t="str">
            <v>2801</v>
          </cell>
          <cell r="P917" t="str">
            <v>0701</v>
          </cell>
          <cell r="Q917" t="str">
            <v>15.110</v>
          </cell>
          <cell r="R917" t="str">
            <v>V.07.01.02</v>
          </cell>
          <cell r="S917" t="str">
            <v>PPG01</v>
          </cell>
          <cell r="T917">
            <v>0</v>
          </cell>
          <cell r="U917" t="str">
            <v>Tiến sĩ</v>
          </cell>
          <cell r="V917" t="str">
            <v>024074020556</v>
          </cell>
        </row>
        <row r="918">
          <cell r="B918" t="str">
            <v/>
          </cell>
          <cell r="C918" t="str">
            <v>3120215036674</v>
          </cell>
          <cell r="D918" t="str">
            <v>Nguyễn Thị Bích</v>
          </cell>
          <cell r="E918" t="str">
            <v>Liên</v>
          </cell>
          <cell r="F918">
            <v>7</v>
          </cell>
          <cell r="G918" t="str">
            <v>Tiếng Anh cơ bản</v>
          </cell>
          <cell r="H918" t="str">
            <v>Khoa Du lịch và Ngoại ngữ</v>
          </cell>
          <cell r="I918" t="str">
            <v>Kỹ thuật viên</v>
          </cell>
          <cell r="J918">
            <v>3.26</v>
          </cell>
          <cell r="K918">
            <v>0</v>
          </cell>
          <cell r="L918" t="str">
            <v>01-Aug-24</v>
          </cell>
          <cell r="M918" t="str">
            <v>01-Aug-11</v>
          </cell>
          <cell r="N918">
            <v>4</v>
          </cell>
          <cell r="O918" t="str">
            <v>0703</v>
          </cell>
          <cell r="P918" t="str">
            <v>0703</v>
          </cell>
          <cell r="Q918" t="str">
            <v>13.096</v>
          </cell>
          <cell r="R918" t="str">
            <v>V.05.02.08</v>
          </cell>
          <cell r="S918" t="str">
            <v/>
          </cell>
          <cell r="T918">
            <v>0</v>
          </cell>
          <cell r="U918" t="str">
            <v>Đại học</v>
          </cell>
          <cell r="V918" t="str">
            <v>001180033807</v>
          </cell>
        </row>
        <row r="919">
          <cell r="B919" t="str">
            <v>NN002</v>
          </cell>
          <cell r="C919" t="str">
            <v>3120215005323</v>
          </cell>
          <cell r="D919" t="str">
            <v>Phạm Thị Tuyết</v>
          </cell>
          <cell r="E919" t="str">
            <v>Thanh</v>
          </cell>
          <cell r="F919">
            <v>7</v>
          </cell>
          <cell r="G919" t="str">
            <v>Ngoại ngữ</v>
          </cell>
          <cell r="H919" t="str">
            <v>Khoa Du lịch và Ngoại ngữ</v>
          </cell>
          <cell r="I919" t="str">
            <v>Thạc sĩ, Giảng viên</v>
          </cell>
          <cell r="J919">
            <v>3.99</v>
          </cell>
          <cell r="K919">
            <v>0</v>
          </cell>
          <cell r="L919" t="str">
            <v>01-Dec-14</v>
          </cell>
          <cell r="M919" t="str">
            <v>01-Sep-00</v>
          </cell>
          <cell r="N919">
            <v>3</v>
          </cell>
          <cell r="O919" t="str">
            <v>0703</v>
          </cell>
          <cell r="P919" t="str">
            <v>0703</v>
          </cell>
          <cell r="Q919" t="str">
            <v>15.111</v>
          </cell>
          <cell r="R919" t="str">
            <v>15.111</v>
          </cell>
          <cell r="S919" t="str">
            <v>NN002</v>
          </cell>
          <cell r="T919">
            <v>0</v>
          </cell>
          <cell r="U919" t="str">
            <v>Thạc sĩ</v>
          </cell>
          <cell r="V919" t="str">
            <v>013015290</v>
          </cell>
        </row>
        <row r="920">
          <cell r="B920" t="str">
            <v>NN016</v>
          </cell>
          <cell r="C920" t="str">
            <v>3120215005317</v>
          </cell>
          <cell r="D920" t="str">
            <v>Lê Thị Thu</v>
          </cell>
          <cell r="E920" t="str">
            <v>Hiền</v>
          </cell>
          <cell r="F920">
            <v>7</v>
          </cell>
          <cell r="G920" t="str">
            <v>Ngoại ngữ</v>
          </cell>
          <cell r="H920" t="str">
            <v>Khoa Du lịch và Ngoại ngữ</v>
          </cell>
          <cell r="I920" t="str">
            <v/>
          </cell>
          <cell r="J920">
            <v>3.33</v>
          </cell>
          <cell r="K920">
            <v>0</v>
          </cell>
          <cell r="L920" t="str">
            <v>01-Sep-09</v>
          </cell>
          <cell r="M920" t="str">
            <v>01-Sep-00</v>
          </cell>
          <cell r="N920">
            <v>3</v>
          </cell>
          <cell r="O920" t="str">
            <v>0703</v>
          </cell>
          <cell r="P920" t="str">
            <v>0703</v>
          </cell>
          <cell r="Q920" t="str">
            <v>15.111</v>
          </cell>
          <cell r="R920" t="str">
            <v>15.111</v>
          </cell>
          <cell r="S920" t="str">
            <v>NN016</v>
          </cell>
          <cell r="T920">
            <v>0</v>
          </cell>
          <cell r="U920" t="str">
            <v>Thạc sĩ</v>
          </cell>
          <cell r="V920" t="str">
            <v>100655905</v>
          </cell>
        </row>
        <row r="921">
          <cell r="B921" t="str">
            <v>NN006</v>
          </cell>
          <cell r="C921" t="str">
            <v>3120215005346</v>
          </cell>
          <cell r="D921" t="str">
            <v>Nguyễn Thị Minh</v>
          </cell>
          <cell r="E921" t="str">
            <v>Tâm</v>
          </cell>
          <cell r="F921">
            <v>7</v>
          </cell>
          <cell r="G921" t="str">
            <v>Tiếng Anh cơ bản</v>
          </cell>
          <cell r="H921" t="str">
            <v>Khoa Du lịch và Ngoại ngữ</v>
          </cell>
          <cell r="I921" t="str">
            <v>Thạc sĩ, Giảng viên</v>
          </cell>
          <cell r="J921">
            <v>4.6500000000000004</v>
          </cell>
          <cell r="K921">
            <v>0</v>
          </cell>
          <cell r="L921" t="str">
            <v>01-Aug-23</v>
          </cell>
          <cell r="M921" t="str">
            <v>01-May-02</v>
          </cell>
          <cell r="N921">
            <v>3</v>
          </cell>
          <cell r="O921" t="str">
            <v>0703</v>
          </cell>
          <cell r="P921" t="str">
            <v>0703</v>
          </cell>
          <cell r="Q921" t="str">
            <v>15.111</v>
          </cell>
          <cell r="R921" t="str">
            <v>V.07.01.03</v>
          </cell>
          <cell r="S921" t="str">
            <v>NN006</v>
          </cell>
          <cell r="T921">
            <v>0</v>
          </cell>
          <cell r="U921" t="str">
            <v>Thạc sĩ</v>
          </cell>
          <cell r="V921" t="str">
            <v>031176000915</v>
          </cell>
        </row>
        <row r="922">
          <cell r="B922" t="str">
            <v>NN013</v>
          </cell>
          <cell r="C922" t="str">
            <v>3120215005194</v>
          </cell>
          <cell r="D922" t="str">
            <v>Vũ Thị Minh</v>
          </cell>
          <cell r="E922" t="str">
            <v>Châu</v>
          </cell>
          <cell r="F922">
            <v>7</v>
          </cell>
          <cell r="G922" t="str">
            <v>Ngoại ngữ</v>
          </cell>
          <cell r="H922" t="str">
            <v>Khoa Du lịch và Ngoại ngữ</v>
          </cell>
          <cell r="I922" t="str">
            <v>Giảng viên</v>
          </cell>
          <cell r="J922">
            <v>4.9800000000000004</v>
          </cell>
          <cell r="K922">
            <v>7.0000000000000007E-2</v>
          </cell>
          <cell r="L922" t="str">
            <v>01-Dec-13</v>
          </cell>
          <cell r="M922" t="str">
            <v>01-Nov-82</v>
          </cell>
          <cell r="N922">
            <v>4</v>
          </cell>
          <cell r="O922" t="str">
            <v>0703</v>
          </cell>
          <cell r="P922" t="str">
            <v>0703</v>
          </cell>
          <cell r="Q922" t="str">
            <v>15.111</v>
          </cell>
          <cell r="R922" t="str">
            <v>15.111</v>
          </cell>
          <cell r="S922" t="str">
            <v>TG264</v>
          </cell>
          <cell r="T922">
            <v>0</v>
          </cell>
          <cell r="U922" t="str">
            <v>Đại học</v>
          </cell>
          <cell r="V922" t="str">
            <v>010538623</v>
          </cell>
        </row>
        <row r="923">
          <cell r="B923" t="str">
            <v>NNG04</v>
          </cell>
          <cell r="C923" t="str">
            <v>3120215005352</v>
          </cell>
          <cell r="D923" t="str">
            <v>Phan Thị Thu</v>
          </cell>
          <cell r="E923" t="str">
            <v>Thủy</v>
          </cell>
          <cell r="F923">
            <v>7</v>
          </cell>
          <cell r="G923" t="str">
            <v>Ngoại ngữ</v>
          </cell>
          <cell r="H923" t="str">
            <v>Khoa Du lịch và Ngoại ngữ</v>
          </cell>
          <cell r="I923" t="str">
            <v/>
          </cell>
          <cell r="J923">
            <v>3.66</v>
          </cell>
          <cell r="K923">
            <v>0</v>
          </cell>
          <cell r="L923" t="str">
            <v>01-May-08</v>
          </cell>
          <cell r="M923" t="str">
            <v>01-May-97</v>
          </cell>
          <cell r="N923">
            <v>3</v>
          </cell>
          <cell r="O923" t="str">
            <v>0703</v>
          </cell>
          <cell r="P923" t="str">
            <v>0703</v>
          </cell>
          <cell r="Q923" t="str">
            <v>15.111</v>
          </cell>
          <cell r="R923" t="str">
            <v>15.111</v>
          </cell>
          <cell r="S923" t="str">
            <v>NNG04</v>
          </cell>
          <cell r="T923">
            <v>0</v>
          </cell>
          <cell r="U923" t="str">
            <v>Thạc sĩ</v>
          </cell>
          <cell r="V923" t="str">
            <v>011983604</v>
          </cell>
        </row>
        <row r="924">
          <cell r="B924" t="str">
            <v>NN008</v>
          </cell>
          <cell r="C924" t="str">
            <v>3120215005296</v>
          </cell>
          <cell r="D924" t="str">
            <v>Nguyễn Thị</v>
          </cell>
          <cell r="E924" t="str">
            <v>Nga</v>
          </cell>
          <cell r="F924">
            <v>7</v>
          </cell>
          <cell r="G924" t="str">
            <v>Ngoại ngữ</v>
          </cell>
          <cell r="H924" t="str">
            <v>Khoa Du lịch và Ngoại ngữ</v>
          </cell>
          <cell r="I924" t="str">
            <v>Giảng viên</v>
          </cell>
          <cell r="J924">
            <v>4.9800000000000004</v>
          </cell>
          <cell r="K924">
            <v>0.05</v>
          </cell>
          <cell r="L924" t="str">
            <v>01-Oct-12</v>
          </cell>
          <cell r="M924" t="str">
            <v>01-Dec-84</v>
          </cell>
          <cell r="N924">
            <v>4</v>
          </cell>
          <cell r="O924" t="str">
            <v>0703</v>
          </cell>
          <cell r="P924" t="str">
            <v>0703</v>
          </cell>
          <cell r="Q924" t="str">
            <v>15.111</v>
          </cell>
          <cell r="R924" t="str">
            <v>15.111</v>
          </cell>
          <cell r="S924" t="str">
            <v>NN008</v>
          </cell>
          <cell r="T924">
            <v>0</v>
          </cell>
          <cell r="U924" t="str">
            <v>Đại học</v>
          </cell>
          <cell r="V924" t="str">
            <v>011026450</v>
          </cell>
        </row>
        <row r="925">
          <cell r="B925" t="str">
            <v>NNG01</v>
          </cell>
          <cell r="C925" t="str">
            <v>3120215034163</v>
          </cell>
          <cell r="D925" t="str">
            <v>Đỗ Thị Quỳnh</v>
          </cell>
          <cell r="E925" t="str">
            <v>Chi</v>
          </cell>
          <cell r="F925">
            <v>7</v>
          </cell>
          <cell r="G925" t="str">
            <v>Ngoại ngữ</v>
          </cell>
          <cell r="H925" t="str">
            <v>Khoa Du lịch và Ngoại ngữ</v>
          </cell>
          <cell r="I925" t="str">
            <v>Giảng viên</v>
          </cell>
          <cell r="J925">
            <v>4.9800000000000004</v>
          </cell>
          <cell r="K925">
            <v>7.0000000000000007E-2</v>
          </cell>
          <cell r="L925" t="str">
            <v>01-Sep-13</v>
          </cell>
          <cell r="M925" t="str">
            <v>01-Dec-84</v>
          </cell>
          <cell r="N925">
            <v>4</v>
          </cell>
          <cell r="O925" t="str">
            <v>0703</v>
          </cell>
          <cell r="P925" t="str">
            <v>0703</v>
          </cell>
          <cell r="Q925" t="str">
            <v>15.111</v>
          </cell>
          <cell r="R925" t="str">
            <v>15.111</v>
          </cell>
          <cell r="S925" t="str">
            <v>NNG01</v>
          </cell>
          <cell r="T925">
            <v>0</v>
          </cell>
          <cell r="U925" t="str">
            <v>Đại học</v>
          </cell>
          <cell r="V925" t="str">
            <v>010622701</v>
          </cell>
        </row>
        <row r="926">
          <cell r="B926" t="str">
            <v>NNG05</v>
          </cell>
          <cell r="C926" t="str">
            <v>3120215005369</v>
          </cell>
          <cell r="D926" t="str">
            <v>Nguyễn Thị Huyền</v>
          </cell>
          <cell r="E926" t="str">
            <v>Hậu</v>
          </cell>
          <cell r="F926">
            <v>7</v>
          </cell>
          <cell r="G926" t="str">
            <v>Ngoại ngữ</v>
          </cell>
          <cell r="H926" t="str">
            <v>Khoa Du lịch và Ngoại ngữ</v>
          </cell>
          <cell r="I926" t="str">
            <v/>
          </cell>
          <cell r="J926">
            <v>2.67</v>
          </cell>
          <cell r="K926">
            <v>0</v>
          </cell>
          <cell r="L926" t="str">
            <v>01-Jan-07</v>
          </cell>
          <cell r="M926" t="str">
            <v>01-Aug-08</v>
          </cell>
          <cell r="N926">
            <v>3</v>
          </cell>
          <cell r="O926" t="str">
            <v>0703</v>
          </cell>
          <cell r="P926" t="str">
            <v>0703</v>
          </cell>
          <cell r="Q926" t="str">
            <v>15.111</v>
          </cell>
          <cell r="R926" t="str">
            <v>15.111</v>
          </cell>
          <cell r="S926" t="str">
            <v>NNG05</v>
          </cell>
          <cell r="T926">
            <v>0</v>
          </cell>
          <cell r="U926" t="str">
            <v>Thạc sĩ</v>
          </cell>
          <cell r="V926" t="str">
            <v>141839613</v>
          </cell>
        </row>
        <row r="927">
          <cell r="B927" t="str">
            <v>NNG06</v>
          </cell>
          <cell r="C927" t="str">
            <v>3120215005375</v>
          </cell>
          <cell r="D927" t="str">
            <v>Phạm Thị Thuỳ</v>
          </cell>
          <cell r="E927" t="str">
            <v>Linh</v>
          </cell>
          <cell r="F927">
            <v>7</v>
          </cell>
          <cell r="G927" t="str">
            <v>Ngoại ngữ</v>
          </cell>
          <cell r="H927" t="str">
            <v>Khoa Du lịch và Ngoại ngữ</v>
          </cell>
          <cell r="I927" t="str">
            <v/>
          </cell>
          <cell r="J927">
            <v>3</v>
          </cell>
          <cell r="K927">
            <v>0</v>
          </cell>
          <cell r="L927" t="str">
            <v>01-Feb-10</v>
          </cell>
          <cell r="M927" t="str">
            <v>01-Aug-08</v>
          </cell>
          <cell r="N927">
            <v>3</v>
          </cell>
          <cell r="O927" t="str">
            <v>0703</v>
          </cell>
          <cell r="P927" t="str">
            <v>0703</v>
          </cell>
          <cell r="Q927" t="str">
            <v>15.111</v>
          </cell>
          <cell r="R927" t="str">
            <v>15.111</v>
          </cell>
          <cell r="S927" t="str">
            <v>NNG06</v>
          </cell>
          <cell r="T927">
            <v>0</v>
          </cell>
          <cell r="U927" t="str">
            <v>Thạc sĩ</v>
          </cell>
          <cell r="V927" t="str">
            <v>013022588</v>
          </cell>
        </row>
        <row r="928">
          <cell r="B928" t="str">
            <v>NN007</v>
          </cell>
          <cell r="C928" t="str">
            <v>3120215010142</v>
          </cell>
          <cell r="D928" t="str">
            <v>Phạm Thị Thanh</v>
          </cell>
          <cell r="E928" t="str">
            <v>Nga</v>
          </cell>
          <cell r="F928">
            <v>7</v>
          </cell>
          <cell r="G928" t="str">
            <v>Ngoại ngữ</v>
          </cell>
          <cell r="H928" t="str">
            <v>Khoa Du lịch và Ngoại ngữ</v>
          </cell>
          <cell r="I928" t="str">
            <v/>
          </cell>
          <cell r="J928">
            <v>2.67</v>
          </cell>
          <cell r="K928">
            <v>0</v>
          </cell>
          <cell r="L928" t="str">
            <v>01-Oct-10</v>
          </cell>
          <cell r="M928" t="str">
            <v>01-Oct-07</v>
          </cell>
          <cell r="N928">
            <v>3</v>
          </cell>
          <cell r="O928" t="str">
            <v>0703</v>
          </cell>
          <cell r="P928" t="str">
            <v>0703</v>
          </cell>
          <cell r="Q928" t="str">
            <v>15.111</v>
          </cell>
          <cell r="R928" t="str">
            <v>15.111</v>
          </cell>
          <cell r="S928" t="str">
            <v>NN007</v>
          </cell>
          <cell r="T928">
            <v>0</v>
          </cell>
          <cell r="U928" t="str">
            <v>Thạc sĩ</v>
          </cell>
          <cell r="V928" t="str">
            <v>012262471</v>
          </cell>
        </row>
        <row r="929">
          <cell r="B929" t="str">
            <v>NN020</v>
          </cell>
          <cell r="C929" t="str">
            <v>3120215036464</v>
          </cell>
          <cell r="D929" t="str">
            <v>Dương Thị</v>
          </cell>
          <cell r="E929" t="str">
            <v>Thúy</v>
          </cell>
          <cell r="F929">
            <v>7</v>
          </cell>
          <cell r="G929" t="str">
            <v>Tiếng Anh cơ bản</v>
          </cell>
          <cell r="H929" t="str">
            <v>Khoa Du lịch và Ngoại ngữ</v>
          </cell>
          <cell r="I929" t="str">
            <v>Tiến sĩ, Giảng viên</v>
          </cell>
          <cell r="J929">
            <v>3.66</v>
          </cell>
          <cell r="K929">
            <v>0</v>
          </cell>
          <cell r="L929" t="str">
            <v>01-Feb-23</v>
          </cell>
          <cell r="M929" t="str">
            <v>01-Feb-12</v>
          </cell>
          <cell r="N929">
            <v>2</v>
          </cell>
          <cell r="O929" t="str">
            <v>0703</v>
          </cell>
          <cell r="P929" t="str">
            <v>0703</v>
          </cell>
          <cell r="Q929" t="str">
            <v>15.111</v>
          </cell>
          <cell r="R929" t="str">
            <v>V.07.01.03</v>
          </cell>
          <cell r="S929" t="str">
            <v>NN020</v>
          </cell>
          <cell r="T929">
            <v>0</v>
          </cell>
          <cell r="U929" t="str">
            <v>Tiến sĩ</v>
          </cell>
          <cell r="V929" t="str">
            <v>001188002779</v>
          </cell>
        </row>
        <row r="930">
          <cell r="B930" t="str">
            <v>NN021</v>
          </cell>
          <cell r="C930" t="str">
            <v>3120215039558</v>
          </cell>
          <cell r="D930" t="str">
            <v>Trần Thị Thu</v>
          </cell>
          <cell r="E930" t="str">
            <v>Hiền</v>
          </cell>
          <cell r="F930">
            <v>7</v>
          </cell>
          <cell r="G930" t="str">
            <v>Tiếng Anh cơ bản</v>
          </cell>
          <cell r="H930" t="str">
            <v>Khoa Du lịch và Ngoại ngữ</v>
          </cell>
          <cell r="I930" t="str">
            <v>Tiến sĩ, Giảng viên</v>
          </cell>
          <cell r="J930">
            <v>3.33</v>
          </cell>
          <cell r="K930">
            <v>0</v>
          </cell>
          <cell r="L930" t="str">
            <v>01-Jan-22</v>
          </cell>
          <cell r="M930" t="str">
            <v>01-Jan-13</v>
          </cell>
          <cell r="N930">
            <v>2</v>
          </cell>
          <cell r="O930" t="str">
            <v>0703</v>
          </cell>
          <cell r="P930" t="str">
            <v>0703</v>
          </cell>
          <cell r="Q930" t="str">
            <v>15.111</v>
          </cell>
          <cell r="R930" t="str">
            <v>V.07.01.03</v>
          </cell>
          <cell r="S930" t="str">
            <v>NN021</v>
          </cell>
          <cell r="T930">
            <v>0</v>
          </cell>
          <cell r="U930" t="str">
            <v>Tiến sĩ</v>
          </cell>
          <cell r="V930" t="str">
            <v>035189001468</v>
          </cell>
        </row>
        <row r="931">
          <cell r="B931" t="str">
            <v>NN015</v>
          </cell>
          <cell r="C931" t="str">
            <v>3120215039978</v>
          </cell>
          <cell r="D931" t="str">
            <v>Phạm Hương</v>
          </cell>
          <cell r="E931" t="str">
            <v>Lan</v>
          </cell>
          <cell r="F931">
            <v>7</v>
          </cell>
          <cell r="G931" t="str">
            <v>Tiếng Anh cơ bản</v>
          </cell>
          <cell r="H931" t="str">
            <v>Khoa Du lịch và Ngoại ngữ</v>
          </cell>
          <cell r="I931" t="str">
            <v>Thạc sĩ, Giảng viên, Trưởng BM</v>
          </cell>
          <cell r="J931">
            <v>3.99</v>
          </cell>
          <cell r="K931">
            <v>0</v>
          </cell>
          <cell r="L931" t="str">
            <v>01-Apr-24</v>
          </cell>
          <cell r="M931" t="str">
            <v>01-Apr-10</v>
          </cell>
          <cell r="N931">
            <v>3</v>
          </cell>
          <cell r="O931" t="str">
            <v>0703</v>
          </cell>
          <cell r="P931" t="str">
            <v>0703</v>
          </cell>
          <cell r="Q931" t="str">
            <v>15.111</v>
          </cell>
          <cell r="R931" t="str">
            <v>V.07.01.03</v>
          </cell>
          <cell r="S931" t="str">
            <v>NN015</v>
          </cell>
          <cell r="T931">
            <v>0</v>
          </cell>
          <cell r="U931" t="str">
            <v>Thạc sĩ</v>
          </cell>
          <cell r="V931" t="str">
            <v>001185012668</v>
          </cell>
        </row>
        <row r="932">
          <cell r="B932" t="str">
            <v>NN011</v>
          </cell>
          <cell r="C932" t="str">
            <v>3120215042126</v>
          </cell>
          <cell r="D932" t="str">
            <v>Nguyễn Thị Thúy</v>
          </cell>
          <cell r="E932" t="str">
            <v>Lan</v>
          </cell>
          <cell r="F932">
            <v>7</v>
          </cell>
          <cell r="G932" t="str">
            <v>Tiếng Anh cơ bản</v>
          </cell>
          <cell r="H932" t="str">
            <v>Khoa Du lịch và Ngoại ngữ</v>
          </cell>
          <cell r="I932" t="str">
            <v>Thạc sĩ, Giảng viên</v>
          </cell>
          <cell r="J932">
            <v>3.33</v>
          </cell>
          <cell r="K932">
            <v>0</v>
          </cell>
          <cell r="L932" t="str">
            <v>01-Jan-23</v>
          </cell>
          <cell r="M932" t="str">
            <v>01-Jan-14</v>
          </cell>
          <cell r="N932">
            <v>3</v>
          </cell>
          <cell r="O932" t="str">
            <v>0703</v>
          </cell>
          <cell r="P932" t="str">
            <v>0703</v>
          </cell>
          <cell r="Q932" t="str">
            <v>15.111</v>
          </cell>
          <cell r="R932" t="str">
            <v>V.07.01.03</v>
          </cell>
          <cell r="S932" t="str">
            <v>NN011</v>
          </cell>
          <cell r="T932">
            <v>0</v>
          </cell>
          <cell r="U932" t="str">
            <v>Thạc sĩ</v>
          </cell>
          <cell r="V932" t="str">
            <v>001189034435</v>
          </cell>
        </row>
        <row r="933">
          <cell r="B933" t="str">
            <v>NN022</v>
          </cell>
          <cell r="C933" t="str">
            <v>3120215039739</v>
          </cell>
          <cell r="D933" t="str">
            <v>Phạm Thị</v>
          </cell>
          <cell r="E933" t="str">
            <v>Hạnh</v>
          </cell>
          <cell r="F933">
            <v>7</v>
          </cell>
          <cell r="G933" t="str">
            <v>Tiếng Anh cơ bản</v>
          </cell>
          <cell r="H933" t="str">
            <v>Khoa Du lịch và Ngoại ngữ</v>
          </cell>
          <cell r="I933" t="str">
            <v>Thạc sĩ, Giảng viên</v>
          </cell>
          <cell r="J933">
            <v>3.66</v>
          </cell>
          <cell r="K933">
            <v>0</v>
          </cell>
          <cell r="L933" t="str">
            <v>01-Jan-25</v>
          </cell>
          <cell r="M933" t="str">
            <v>01-Jan-14</v>
          </cell>
          <cell r="N933">
            <v>3</v>
          </cell>
          <cell r="O933" t="str">
            <v>0703</v>
          </cell>
          <cell r="P933" t="str">
            <v>0703</v>
          </cell>
          <cell r="Q933" t="str">
            <v>15.111</v>
          </cell>
          <cell r="R933" t="str">
            <v>V.07.01.03</v>
          </cell>
          <cell r="S933" t="str">
            <v>NN022</v>
          </cell>
          <cell r="T933">
            <v>0</v>
          </cell>
          <cell r="U933" t="str">
            <v>Thạc sĩ</v>
          </cell>
          <cell r="V933" t="str">
            <v>030189003346</v>
          </cell>
        </row>
        <row r="934">
          <cell r="B934" t="str">
            <v>NN026</v>
          </cell>
          <cell r="C934" t="str">
            <v>3120215044860</v>
          </cell>
          <cell r="D934" t="str">
            <v>Nguyễn Thị</v>
          </cell>
          <cell r="E934" t="str">
            <v>Hoài</v>
          </cell>
          <cell r="F934">
            <v>7</v>
          </cell>
          <cell r="G934" t="str">
            <v>Tiếng Anh cơ bản</v>
          </cell>
          <cell r="H934" t="str">
            <v>Khoa Du lịch và Ngoại ngữ</v>
          </cell>
          <cell r="I934" t="str">
            <v>Thạc sĩ, Giảng viên</v>
          </cell>
          <cell r="J934">
            <v>3.33</v>
          </cell>
          <cell r="K934">
            <v>0</v>
          </cell>
          <cell r="L934" t="str">
            <v>01-Jan-24</v>
          </cell>
          <cell r="M934" t="str">
            <v>01-Jan-15</v>
          </cell>
          <cell r="N934">
            <v>3</v>
          </cell>
          <cell r="O934" t="str">
            <v>0703</v>
          </cell>
          <cell r="P934" t="str">
            <v>0703</v>
          </cell>
          <cell r="Q934" t="str">
            <v>15.111</v>
          </cell>
          <cell r="R934" t="str">
            <v>V.07.01.03</v>
          </cell>
          <cell r="S934" t="str">
            <v>NN026</v>
          </cell>
          <cell r="T934">
            <v>0</v>
          </cell>
          <cell r="U934" t="str">
            <v>Thạc sĩ</v>
          </cell>
          <cell r="V934" t="str">
            <v>027191012325</v>
          </cell>
        </row>
        <row r="935">
          <cell r="B935" t="str">
            <v>NN027</v>
          </cell>
          <cell r="C935" t="str">
            <v>3120215044876</v>
          </cell>
          <cell r="D935" t="str">
            <v>Nguyễn Thị</v>
          </cell>
          <cell r="E935" t="str">
            <v>Hường</v>
          </cell>
          <cell r="F935">
            <v>7</v>
          </cell>
          <cell r="G935" t="str">
            <v>Tiếng Anh cơ bản</v>
          </cell>
          <cell r="H935" t="str">
            <v>Khoa Du lịch và Ngoại ngữ</v>
          </cell>
          <cell r="I935" t="str">
            <v>Thạc sĩ, Giảng viên</v>
          </cell>
          <cell r="J935">
            <v>3.33</v>
          </cell>
          <cell r="K935">
            <v>0</v>
          </cell>
          <cell r="L935" t="str">
            <v>01-Jul-24</v>
          </cell>
          <cell r="M935" t="str">
            <v>01-Jul-15</v>
          </cell>
          <cell r="N935">
            <v>3</v>
          </cell>
          <cell r="O935" t="str">
            <v>0703</v>
          </cell>
          <cell r="P935" t="str">
            <v>0703</v>
          </cell>
          <cell r="Q935" t="str">
            <v>15.111</v>
          </cell>
          <cell r="R935" t="str">
            <v>V.07.01.03</v>
          </cell>
          <cell r="S935" t="str">
            <v>NN027</v>
          </cell>
          <cell r="T935">
            <v>0</v>
          </cell>
          <cell r="U935" t="str">
            <v>Thạc sĩ</v>
          </cell>
          <cell r="V935" t="str">
            <v>001190003498</v>
          </cell>
        </row>
        <row r="936">
          <cell r="B936" t="str">
            <v>NN001</v>
          </cell>
          <cell r="C936" t="str">
            <v>3120215005238</v>
          </cell>
          <cell r="D936" t="str">
            <v>Ngô Thị Thanh</v>
          </cell>
          <cell r="E936" t="str">
            <v>Tâm</v>
          </cell>
          <cell r="F936">
            <v>7</v>
          </cell>
          <cell r="G936" t="str">
            <v>Tiếng Anh cơ bản</v>
          </cell>
          <cell r="H936" t="str">
            <v>Khoa Du lịch và Ngoại ngữ</v>
          </cell>
          <cell r="I936" t="str">
            <v>Thạc sĩ, Giảng viên chính, Phó Trưởng Khoa, Trưởng BM</v>
          </cell>
          <cell r="J936">
            <v>6.1</v>
          </cell>
          <cell r="K936">
            <v>0</v>
          </cell>
          <cell r="L936" t="str">
            <v>01-Nov-20</v>
          </cell>
          <cell r="M936" t="str">
            <v>01-Mar-11</v>
          </cell>
          <cell r="N936">
            <v>3</v>
          </cell>
          <cell r="O936" t="str">
            <v>0703</v>
          </cell>
          <cell r="P936" t="str">
            <v>0703</v>
          </cell>
          <cell r="Q936" t="str">
            <v>15.110</v>
          </cell>
          <cell r="R936" t="str">
            <v>V.07.01.02</v>
          </cell>
          <cell r="S936" t="str">
            <v>TG581</v>
          </cell>
          <cell r="T936">
            <v>0</v>
          </cell>
          <cell r="U936" t="str">
            <v>Thạc sĩ</v>
          </cell>
          <cell r="V936" t="str">
            <v>040166006412</v>
          </cell>
        </row>
        <row r="937">
          <cell r="B937" t="str">
            <v>NN019</v>
          </cell>
          <cell r="C937" t="str">
            <v>3120215027180</v>
          </cell>
          <cell r="D937" t="str">
            <v>Vũ Thị</v>
          </cell>
          <cell r="E937" t="str">
            <v>Hương</v>
          </cell>
          <cell r="F937">
            <v>7</v>
          </cell>
          <cell r="G937" t="str">
            <v>Tiếng Anh cơ bản</v>
          </cell>
          <cell r="H937" t="str">
            <v>Khoa Du lịch và Ngoại ngữ</v>
          </cell>
          <cell r="I937" t="str">
            <v>Tiến sĩ, Giảng viên</v>
          </cell>
          <cell r="J937">
            <v>3.66</v>
          </cell>
          <cell r="K937">
            <v>0</v>
          </cell>
          <cell r="L937" t="str">
            <v>01-Jan-24</v>
          </cell>
          <cell r="M937" t="str">
            <v>01-Jan-13</v>
          </cell>
          <cell r="N937">
            <v>2</v>
          </cell>
          <cell r="O937" t="str">
            <v>0703</v>
          </cell>
          <cell r="P937" t="str">
            <v>0703</v>
          </cell>
          <cell r="Q937" t="str">
            <v>15.111</v>
          </cell>
          <cell r="R937" t="str">
            <v>V.07.01.03</v>
          </cell>
          <cell r="S937" t="str">
            <v>NN019</v>
          </cell>
          <cell r="T937">
            <v>0</v>
          </cell>
          <cell r="U937" t="str">
            <v>Tiến sĩ</v>
          </cell>
          <cell r="V937" t="str">
            <v>030184016859</v>
          </cell>
        </row>
        <row r="938">
          <cell r="B938" t="str">
            <v>NN028</v>
          </cell>
          <cell r="C938" t="str">
            <v>3120215048717</v>
          </cell>
          <cell r="D938" t="str">
            <v>Nguyễn Thị Ngọc</v>
          </cell>
          <cell r="E938" t="str">
            <v>Thu</v>
          </cell>
          <cell r="F938">
            <v>7</v>
          </cell>
          <cell r="G938" t="str">
            <v>Tiếng Anh cơ bản</v>
          </cell>
          <cell r="H938" t="str">
            <v>Khoa Du lịch và Ngoại ngữ</v>
          </cell>
          <cell r="I938" t="str">
            <v>Thạc sĩ, Giảng viên, Phó BM</v>
          </cell>
          <cell r="J938">
            <v>3.33</v>
          </cell>
          <cell r="K938">
            <v>0</v>
          </cell>
          <cell r="L938" t="str">
            <v>01-Jul-22</v>
          </cell>
          <cell r="M938" t="str">
            <v>01-Jul-16</v>
          </cell>
          <cell r="N938">
            <v>3</v>
          </cell>
          <cell r="O938" t="str">
            <v>0703</v>
          </cell>
          <cell r="P938" t="str">
            <v>0703</v>
          </cell>
          <cell r="Q938" t="str">
            <v>15.111</v>
          </cell>
          <cell r="R938" t="str">
            <v>V.07.01.03</v>
          </cell>
          <cell r="S938" t="str">
            <v>NN028</v>
          </cell>
          <cell r="T938">
            <v>0</v>
          </cell>
          <cell r="U938" t="str">
            <v>Thạc sĩ</v>
          </cell>
          <cell r="V938" t="str">
            <v>036186001310</v>
          </cell>
        </row>
        <row r="939">
          <cell r="B939" t="str">
            <v>ACB04</v>
          </cell>
          <cell r="C939" t="str">
            <v>3120215056455</v>
          </cell>
          <cell r="D939" t="str">
            <v>Vũ Khánh</v>
          </cell>
          <cell r="E939" t="str">
            <v>Linh</v>
          </cell>
          <cell r="F939">
            <v>7</v>
          </cell>
          <cell r="G939" t="str">
            <v>Tiếng Anh cơ bản</v>
          </cell>
          <cell r="H939" t="str">
            <v>Khoa Du lịch và Ngoại ngữ</v>
          </cell>
          <cell r="I939" t="str">
            <v>Thạc sĩ, Giảng viên</v>
          </cell>
          <cell r="J939">
            <v>3</v>
          </cell>
          <cell r="K939">
            <v>0</v>
          </cell>
          <cell r="L939" t="str">
            <v>01-Jun-25</v>
          </cell>
          <cell r="M939" t="str">
            <v>01-Jun-22</v>
          </cell>
          <cell r="N939">
            <v>3</v>
          </cell>
          <cell r="O939" t="str">
            <v>0703</v>
          </cell>
          <cell r="P939" t="str">
            <v>0703</v>
          </cell>
          <cell r="Q939" t="str">
            <v>15.111</v>
          </cell>
          <cell r="R939" t="str">
            <v>V.07.01.03</v>
          </cell>
          <cell r="S939" t="str">
            <v>TG439</v>
          </cell>
          <cell r="T939">
            <v>0</v>
          </cell>
          <cell r="U939" t="str">
            <v>Thạc sĩ</v>
          </cell>
          <cell r="V939" t="str">
            <v>001195024288</v>
          </cell>
        </row>
        <row r="940">
          <cell r="B940" t="str">
            <v>ACB05</v>
          </cell>
          <cell r="C940" t="str">
            <v>3120215059112</v>
          </cell>
          <cell r="D940" t="str">
            <v>Phạm Xuân</v>
          </cell>
          <cell r="E940" t="str">
            <v>Tùng</v>
          </cell>
          <cell r="F940">
            <v>7</v>
          </cell>
          <cell r="G940" t="str">
            <v>Tiếng Anh cơ bản</v>
          </cell>
          <cell r="H940" t="str">
            <v>Khoa Du lịch và Ngoại ngữ</v>
          </cell>
          <cell r="I940" t="str">
            <v>Thạc sĩ, Giảng viên</v>
          </cell>
          <cell r="J940">
            <v>2.27</v>
          </cell>
          <cell r="K940">
            <v>0</v>
          </cell>
          <cell r="L940" t="str">
            <v>01-Jan-24</v>
          </cell>
          <cell r="M940" t="str">
            <v>01-Jan-24</v>
          </cell>
          <cell r="N940">
            <v>3</v>
          </cell>
          <cell r="O940" t="str">
            <v>0703</v>
          </cell>
          <cell r="P940" t="str">
            <v>0703</v>
          </cell>
          <cell r="Q940" t="str">
            <v>15.111</v>
          </cell>
          <cell r="R940" t="str">
            <v>V.07.01.03</v>
          </cell>
          <cell r="S940" t="str">
            <v>ACB05</v>
          </cell>
          <cell r="T940">
            <v>0</v>
          </cell>
          <cell r="U940" t="str">
            <v>Thạc sĩ</v>
          </cell>
          <cell r="V940" t="str">
            <v>001098033922</v>
          </cell>
        </row>
        <row r="941">
          <cell r="B941" t="str">
            <v>NN003</v>
          </cell>
          <cell r="C941" t="str">
            <v>3120215005330</v>
          </cell>
          <cell r="D941" t="str">
            <v>Hà Thị</v>
          </cell>
          <cell r="E941" t="str">
            <v>Lan</v>
          </cell>
          <cell r="F941">
            <v>7</v>
          </cell>
          <cell r="G941" t="str">
            <v>Tiếng Anh chuyên nghiệp</v>
          </cell>
          <cell r="H941" t="str">
            <v>Khoa Du lịch và Ngoại ngữ</v>
          </cell>
          <cell r="I941" t="str">
            <v>Thạc sĩ, Giảng viên</v>
          </cell>
          <cell r="J941">
            <v>4.9800000000000004</v>
          </cell>
          <cell r="K941">
            <v>0</v>
          </cell>
          <cell r="L941" t="str">
            <v>01-Dec-23</v>
          </cell>
          <cell r="M941" t="str">
            <v>01-Sep-00</v>
          </cell>
          <cell r="N941">
            <v>3</v>
          </cell>
          <cell r="O941" t="str">
            <v>0704</v>
          </cell>
          <cell r="P941" t="str">
            <v>0704</v>
          </cell>
          <cell r="Q941" t="str">
            <v>15.111</v>
          </cell>
          <cell r="R941" t="str">
            <v>V.07.01.03</v>
          </cell>
          <cell r="S941" t="str">
            <v>NN003</v>
          </cell>
          <cell r="T941">
            <v>0</v>
          </cell>
          <cell r="U941" t="str">
            <v>Thạc sĩ</v>
          </cell>
          <cell r="V941" t="str">
            <v>040175029938</v>
          </cell>
        </row>
        <row r="942">
          <cell r="B942" t="str">
            <v>NN005</v>
          </cell>
          <cell r="C942" t="str">
            <v>3120215005300</v>
          </cell>
          <cell r="D942" t="str">
            <v>Nguyễn Thị Kim</v>
          </cell>
          <cell r="E942" t="str">
            <v>Quế</v>
          </cell>
          <cell r="F942">
            <v>7</v>
          </cell>
          <cell r="G942" t="str">
            <v>Tiếng Anh chuyên nghiệp</v>
          </cell>
          <cell r="H942" t="str">
            <v>Khoa Du lịch và Ngoại ngữ</v>
          </cell>
          <cell r="I942" t="str">
            <v>Thạc sĩ, Giảng viên</v>
          </cell>
          <cell r="J942">
            <v>4.6500000000000004</v>
          </cell>
          <cell r="K942">
            <v>0</v>
          </cell>
          <cell r="L942" t="str">
            <v>01-Aug-23</v>
          </cell>
          <cell r="M942" t="str">
            <v>01-May-02</v>
          </cell>
          <cell r="N942">
            <v>3</v>
          </cell>
          <cell r="O942" t="str">
            <v>0704</v>
          </cell>
          <cell r="P942" t="str">
            <v>0704</v>
          </cell>
          <cell r="Q942" t="str">
            <v>15.111</v>
          </cell>
          <cell r="R942" t="str">
            <v>V.07.01.03</v>
          </cell>
          <cell r="S942" t="str">
            <v>NN005</v>
          </cell>
          <cell r="T942">
            <v>0</v>
          </cell>
          <cell r="U942" t="str">
            <v>Thạc sĩ</v>
          </cell>
          <cell r="V942" t="str">
            <v>001176021960</v>
          </cell>
        </row>
        <row r="943">
          <cell r="B943" t="str">
            <v>NN004</v>
          </cell>
          <cell r="C943" t="str">
            <v>3120215005280</v>
          </cell>
          <cell r="D943" t="str">
            <v>Nguyễn Thị Bích</v>
          </cell>
          <cell r="E943" t="str">
            <v>Ngọc</v>
          </cell>
          <cell r="F943">
            <v>7</v>
          </cell>
          <cell r="G943" t="str">
            <v>Tiếng Anh chuyên nghiệp</v>
          </cell>
          <cell r="H943" t="str">
            <v>Khoa Du lịch và Ngoại ngữ</v>
          </cell>
          <cell r="I943" t="str">
            <v>Thạc sĩ, Giảng viên chính</v>
          </cell>
          <cell r="J943">
            <v>5.76</v>
          </cell>
          <cell r="K943">
            <v>0</v>
          </cell>
          <cell r="L943" t="str">
            <v>01-Jan-20</v>
          </cell>
          <cell r="M943" t="str">
            <v>01-Jan-09</v>
          </cell>
          <cell r="N943">
            <v>3</v>
          </cell>
          <cell r="O943" t="str">
            <v>0704</v>
          </cell>
          <cell r="P943" t="str">
            <v>0704</v>
          </cell>
          <cell r="Q943" t="str">
            <v>15.110</v>
          </cell>
          <cell r="R943" t="str">
            <v>V.07.01.02</v>
          </cell>
          <cell r="S943" t="str">
            <v>NN004</v>
          </cell>
          <cell r="T943">
            <v>0</v>
          </cell>
          <cell r="U943" t="str">
            <v>Thạc sĩ</v>
          </cell>
          <cell r="V943" t="str">
            <v>011026626</v>
          </cell>
        </row>
        <row r="944">
          <cell r="B944" t="str">
            <v>NN023</v>
          </cell>
          <cell r="C944" t="str">
            <v>3120215005267</v>
          </cell>
          <cell r="D944" t="str">
            <v>Nguyễn Nhị</v>
          </cell>
          <cell r="E944" t="str">
            <v>Hương</v>
          </cell>
          <cell r="F944">
            <v>7</v>
          </cell>
          <cell r="G944" t="str">
            <v>Tiếng Anh chuyên nghiệp</v>
          </cell>
          <cell r="H944" t="str">
            <v>Khoa Du lịch và Ngoại ngữ</v>
          </cell>
          <cell r="I944" t="str">
            <v>Thạc sĩ, Giảng viên</v>
          </cell>
          <cell r="J944">
            <v>3</v>
          </cell>
          <cell r="K944">
            <v>0</v>
          </cell>
          <cell r="L944" t="str">
            <v>01-Oct-12</v>
          </cell>
          <cell r="M944" t="str">
            <v>01-Oct-06</v>
          </cell>
          <cell r="N944">
            <v>3</v>
          </cell>
          <cell r="O944" t="str">
            <v>0704</v>
          </cell>
          <cell r="P944" t="str">
            <v>0704</v>
          </cell>
          <cell r="Q944" t="str">
            <v>15.111</v>
          </cell>
          <cell r="R944" t="str">
            <v>V.07.01.03</v>
          </cell>
          <cell r="S944" t="str">
            <v>NN023</v>
          </cell>
          <cell r="T944">
            <v>0</v>
          </cell>
          <cell r="U944" t="str">
            <v>Thạc sĩ</v>
          </cell>
          <cell r="V944" t="str">
            <v>012382859</v>
          </cell>
        </row>
        <row r="945">
          <cell r="B945" t="str">
            <v>NN024</v>
          </cell>
          <cell r="C945" t="str">
            <v>3120215005381</v>
          </cell>
          <cell r="D945" t="str">
            <v>Lê Thị Hồng</v>
          </cell>
          <cell r="E945" t="str">
            <v>Lam</v>
          </cell>
          <cell r="F945">
            <v>7</v>
          </cell>
          <cell r="G945" t="str">
            <v>Tiếng Anh chuyên nghiệp</v>
          </cell>
          <cell r="H945" t="str">
            <v>Khoa Du lịch và Ngoại ngữ</v>
          </cell>
          <cell r="I945" t="str">
            <v>Thạc sĩ, Giảng viên</v>
          </cell>
          <cell r="J945">
            <v>4.32</v>
          </cell>
          <cell r="K945">
            <v>0</v>
          </cell>
          <cell r="L945" t="str">
            <v>01-Oct-22</v>
          </cell>
          <cell r="M945" t="str">
            <v>01-Oct-08</v>
          </cell>
          <cell r="N945">
            <v>3</v>
          </cell>
          <cell r="O945" t="str">
            <v>0704</v>
          </cell>
          <cell r="P945" t="str">
            <v>0704</v>
          </cell>
          <cell r="Q945" t="str">
            <v>15.111</v>
          </cell>
          <cell r="R945" t="str">
            <v>V.07.01.03</v>
          </cell>
          <cell r="S945" t="str">
            <v>NN024</v>
          </cell>
          <cell r="T945">
            <v>0</v>
          </cell>
          <cell r="U945" t="str">
            <v>Thạc sĩ</v>
          </cell>
          <cell r="V945" t="str">
            <v>038180030178</v>
          </cell>
        </row>
        <row r="946">
          <cell r="B946" t="str">
            <v>NN014</v>
          </cell>
          <cell r="C946" t="str">
            <v>3120215005273</v>
          </cell>
          <cell r="D946" t="str">
            <v>Bùi Thị</v>
          </cell>
          <cell r="E946" t="str">
            <v>Là</v>
          </cell>
          <cell r="F946">
            <v>7</v>
          </cell>
          <cell r="G946" t="str">
            <v>Tiếng Anh chuyên nghiệp</v>
          </cell>
          <cell r="H946" t="str">
            <v>Trung tâm Ngoại ngữ và Đào tạo quốc tế</v>
          </cell>
          <cell r="I946" t="str">
            <v>Thạc sĩ, Giảng viên, Trưởng BM, Phó Giám đốc Trung tâm</v>
          </cell>
          <cell r="J946">
            <v>3.99</v>
          </cell>
          <cell r="K946">
            <v>0</v>
          </cell>
          <cell r="L946" t="str">
            <v>01-Oct-22</v>
          </cell>
          <cell r="M946" t="str">
            <v>01-Oct-08</v>
          </cell>
          <cell r="N946">
            <v>3</v>
          </cell>
          <cell r="O946" t="str">
            <v>6500</v>
          </cell>
          <cell r="P946" t="str">
            <v>0704</v>
          </cell>
          <cell r="Q946" t="str">
            <v>15.111</v>
          </cell>
          <cell r="R946" t="str">
            <v>V.07.01.03</v>
          </cell>
          <cell r="S946" t="str">
            <v>NN014</v>
          </cell>
          <cell r="T946">
            <v>0</v>
          </cell>
          <cell r="U946" t="str">
            <v>Thạc sĩ</v>
          </cell>
          <cell r="V946" t="str">
            <v>034180016934</v>
          </cell>
        </row>
        <row r="947">
          <cell r="B947" t="str">
            <v>NN017</v>
          </cell>
          <cell r="C947" t="str">
            <v>3120215011050</v>
          </cell>
          <cell r="D947" t="str">
            <v>Phạm Thị Thanh</v>
          </cell>
          <cell r="E947" t="str">
            <v>Xuân</v>
          </cell>
          <cell r="F947">
            <v>7</v>
          </cell>
          <cell r="G947" t="str">
            <v>Tiếng Anh chuyên nghiệp</v>
          </cell>
          <cell r="H947" t="str">
            <v>Khoa Du lịch và Ngoại ngữ</v>
          </cell>
          <cell r="I947" t="str">
            <v>Thạc sĩ, Giảng viên</v>
          </cell>
          <cell r="J947">
            <v>3.66</v>
          </cell>
          <cell r="K947">
            <v>0</v>
          </cell>
          <cell r="L947" t="str">
            <v>01-Aug-21</v>
          </cell>
          <cell r="M947" t="str">
            <v>01-Aug-09</v>
          </cell>
          <cell r="N947">
            <v>3</v>
          </cell>
          <cell r="O947" t="str">
            <v>0704</v>
          </cell>
          <cell r="P947" t="str">
            <v>0704</v>
          </cell>
          <cell r="Q947" t="str">
            <v>15.111</v>
          </cell>
          <cell r="R947" t="str">
            <v>V.07.01.03</v>
          </cell>
          <cell r="S947" t="str">
            <v>NN017</v>
          </cell>
          <cell r="T947">
            <v>0</v>
          </cell>
          <cell r="U947" t="str">
            <v>Thạc sĩ</v>
          </cell>
          <cell r="V947" t="str">
            <v>186075516</v>
          </cell>
        </row>
        <row r="948">
          <cell r="B948" t="str">
            <v>NN018</v>
          </cell>
          <cell r="C948" t="str">
            <v>3120215035137</v>
          </cell>
          <cell r="D948" t="str">
            <v>Nguyễn Thị Lan</v>
          </cell>
          <cell r="E948" t="str">
            <v>Anh</v>
          </cell>
          <cell r="F948">
            <v>7</v>
          </cell>
          <cell r="G948" t="str">
            <v>Tiếng Anh chuyên nghiệp</v>
          </cell>
          <cell r="H948" t="str">
            <v>Khoa Du lịch và Ngoại ngữ</v>
          </cell>
          <cell r="I948" t="str">
            <v>Thạc sĩ, Giảng viên</v>
          </cell>
          <cell r="J948">
            <v>3.66</v>
          </cell>
          <cell r="K948">
            <v>0</v>
          </cell>
          <cell r="L948" t="str">
            <v>01-Feb-24</v>
          </cell>
          <cell r="M948" t="str">
            <v>01-Aug-11</v>
          </cell>
          <cell r="N948">
            <v>3</v>
          </cell>
          <cell r="O948" t="str">
            <v>0704</v>
          </cell>
          <cell r="P948" t="str">
            <v>0704</v>
          </cell>
          <cell r="Q948" t="str">
            <v>15.111</v>
          </cell>
          <cell r="R948" t="str">
            <v>V.07.01.03</v>
          </cell>
          <cell r="S948" t="str">
            <v>NN018</v>
          </cell>
          <cell r="T948">
            <v>0</v>
          </cell>
          <cell r="U948" t="str">
            <v>Thạc sĩ</v>
          </cell>
          <cell r="V948" t="str">
            <v>036185011102</v>
          </cell>
        </row>
        <row r="949">
          <cell r="B949" t="str">
            <v>NN012</v>
          </cell>
          <cell r="C949" t="str">
            <v>3120215036537</v>
          </cell>
          <cell r="D949" t="str">
            <v>Trần Thanh</v>
          </cell>
          <cell r="E949" t="str">
            <v>Phương</v>
          </cell>
          <cell r="F949">
            <v>7</v>
          </cell>
          <cell r="G949" t="str">
            <v>Tiếng Anh chuyên nghiệp</v>
          </cell>
          <cell r="H949" t="str">
            <v>Khoa Du lịch và Ngoại ngữ</v>
          </cell>
          <cell r="I949" t="str">
            <v>Thạc sĩ, Giảng viên</v>
          </cell>
          <cell r="J949">
            <v>3.66</v>
          </cell>
          <cell r="K949">
            <v>0</v>
          </cell>
          <cell r="L949" t="str">
            <v>01-Feb-24</v>
          </cell>
          <cell r="M949" t="str">
            <v>01-Feb-12</v>
          </cell>
          <cell r="N949">
            <v>3</v>
          </cell>
          <cell r="O949" t="str">
            <v>0704</v>
          </cell>
          <cell r="P949" t="str">
            <v>0704</v>
          </cell>
          <cell r="Q949" t="str">
            <v>15.111</v>
          </cell>
          <cell r="R949" t="str">
            <v>V.07.01.03</v>
          </cell>
          <cell r="S949" t="str">
            <v>NN012</v>
          </cell>
          <cell r="T949">
            <v>0</v>
          </cell>
          <cell r="U949" t="str">
            <v>Thạc sĩ</v>
          </cell>
          <cell r="V949" t="str">
            <v>037187000179</v>
          </cell>
        </row>
        <row r="950">
          <cell r="B950" t="str">
            <v>NN009</v>
          </cell>
          <cell r="C950" t="str">
            <v>3120215039088</v>
          </cell>
          <cell r="D950" t="str">
            <v>Trần Thị Tuyết</v>
          </cell>
          <cell r="E950" t="str">
            <v>Mai</v>
          </cell>
          <cell r="F950">
            <v>7</v>
          </cell>
          <cell r="G950" t="str">
            <v>Tiếng Anh chuyên nghiệp</v>
          </cell>
          <cell r="H950" t="str">
            <v>Khoa Du lịch và Ngoại ngữ</v>
          </cell>
          <cell r="I950" t="str">
            <v>Thạc sĩ, Giảng viên</v>
          </cell>
          <cell r="J950">
            <v>3.66</v>
          </cell>
          <cell r="K950">
            <v>0</v>
          </cell>
          <cell r="L950" t="str">
            <v>01-Apr-24</v>
          </cell>
          <cell r="M950" t="str">
            <v>01-Jan-13</v>
          </cell>
          <cell r="N950">
            <v>3</v>
          </cell>
          <cell r="O950" t="str">
            <v>0704</v>
          </cell>
          <cell r="P950" t="str">
            <v>0704</v>
          </cell>
          <cell r="Q950" t="str">
            <v>15.111</v>
          </cell>
          <cell r="R950" t="str">
            <v>V.07.01.03</v>
          </cell>
          <cell r="S950" t="str">
            <v>NN009</v>
          </cell>
          <cell r="T950">
            <v>0</v>
          </cell>
          <cell r="U950" t="str">
            <v>Thạc sĩ</v>
          </cell>
          <cell r="V950" t="str">
            <v>001186000970</v>
          </cell>
        </row>
        <row r="951">
          <cell r="B951" t="str">
            <v>NN010</v>
          </cell>
          <cell r="C951" t="str">
            <v>3120215042076</v>
          </cell>
          <cell r="D951" t="str">
            <v>Trần Thu</v>
          </cell>
          <cell r="E951" t="str">
            <v>Trang</v>
          </cell>
          <cell r="F951">
            <v>7</v>
          </cell>
          <cell r="G951" t="str">
            <v>Tiếng Anh chuyên nghiệp</v>
          </cell>
          <cell r="H951" t="str">
            <v>Khoa Du lịch và Ngoại ngữ</v>
          </cell>
          <cell r="I951" t="str">
            <v>Thạc sĩ, Giảng viên</v>
          </cell>
          <cell r="J951">
            <v>3.33</v>
          </cell>
          <cell r="K951">
            <v>0</v>
          </cell>
          <cell r="L951" t="str">
            <v>01-Jan-23</v>
          </cell>
          <cell r="M951" t="str">
            <v>01-Jan-14</v>
          </cell>
          <cell r="N951">
            <v>3</v>
          </cell>
          <cell r="O951" t="str">
            <v>0704</v>
          </cell>
          <cell r="P951" t="str">
            <v>0704</v>
          </cell>
          <cell r="Q951" t="str">
            <v>15.111</v>
          </cell>
          <cell r="R951" t="str">
            <v>V.07.01.03</v>
          </cell>
          <cell r="S951" t="str">
            <v>NN010</v>
          </cell>
          <cell r="T951">
            <v>0</v>
          </cell>
          <cell r="U951" t="str">
            <v>Thạc sĩ</v>
          </cell>
          <cell r="V951" t="str">
            <v>001187040612</v>
          </cell>
        </row>
        <row r="952">
          <cell r="B952" t="str">
            <v>NN025</v>
          </cell>
          <cell r="C952" t="str">
            <v>3120215044853</v>
          </cell>
          <cell r="D952" t="str">
            <v>Trần Thị</v>
          </cell>
          <cell r="E952" t="str">
            <v>Hải</v>
          </cell>
          <cell r="F952">
            <v>7</v>
          </cell>
          <cell r="G952" t="str">
            <v>Tiếng Anh chuyên nghiệp</v>
          </cell>
          <cell r="H952" t="str">
            <v>Khoa Du lịch và Ngoại ngữ</v>
          </cell>
          <cell r="I952" t="str">
            <v>Thạc sĩ, Giảng viên, Phó BM</v>
          </cell>
          <cell r="J952">
            <v>3.33</v>
          </cell>
          <cell r="K952">
            <v>0</v>
          </cell>
          <cell r="L952" t="str">
            <v>01-Jan-23</v>
          </cell>
          <cell r="M952" t="str">
            <v>01-Jan-15</v>
          </cell>
          <cell r="N952">
            <v>3</v>
          </cell>
          <cell r="O952" t="str">
            <v>0704</v>
          </cell>
          <cell r="P952" t="str">
            <v>0704</v>
          </cell>
          <cell r="Q952" t="str">
            <v>15.111</v>
          </cell>
          <cell r="R952" t="str">
            <v>V.07.01.03</v>
          </cell>
          <cell r="S952" t="str">
            <v>NN025</v>
          </cell>
          <cell r="T952">
            <v>0</v>
          </cell>
          <cell r="U952" t="str">
            <v>Thạc sĩ</v>
          </cell>
          <cell r="V952" t="str">
            <v>034187011982</v>
          </cell>
        </row>
        <row r="953">
          <cell r="B953" t="str">
            <v>NN029</v>
          </cell>
          <cell r="C953" t="str">
            <v>3120215049892</v>
          </cell>
          <cell r="D953" t="str">
            <v>Nguyễn Thị Thu</v>
          </cell>
          <cell r="E953" t="str">
            <v>Thủy</v>
          </cell>
          <cell r="F953">
            <v>7</v>
          </cell>
          <cell r="G953" t="str">
            <v>Tiếng Anh chuyên nghiệp</v>
          </cell>
          <cell r="H953" t="str">
            <v>Khoa Du lịch và Ngoại ngữ</v>
          </cell>
          <cell r="I953" t="str">
            <v>Tiến sĩ, Giảng viên chính</v>
          </cell>
          <cell r="J953">
            <v>6.44</v>
          </cell>
          <cell r="K953">
            <v>0</v>
          </cell>
          <cell r="L953" t="str">
            <v>01-Mar-23</v>
          </cell>
          <cell r="M953" t="str">
            <v>01-Dec-06</v>
          </cell>
          <cell r="N953">
            <v>2</v>
          </cell>
          <cell r="O953" t="str">
            <v>0704</v>
          </cell>
          <cell r="P953" t="str">
            <v>0704</v>
          </cell>
          <cell r="Q953" t="str">
            <v>15.110</v>
          </cell>
          <cell r="R953" t="str">
            <v>V.07.01.02</v>
          </cell>
          <cell r="S953" t="str">
            <v>NN029</v>
          </cell>
          <cell r="T953">
            <v>0</v>
          </cell>
          <cell r="U953" t="str">
            <v>Tiến sĩ</v>
          </cell>
          <cell r="V953" t="str">
            <v>027164000111</v>
          </cell>
        </row>
        <row r="954">
          <cell r="B954" t="str">
            <v/>
          </cell>
          <cell r="C954" t="str">
            <v/>
          </cell>
          <cell r="D954" t="str">
            <v>Lê Chu</v>
          </cell>
          <cell r="E954" t="str">
            <v>Lịch</v>
          </cell>
          <cell r="F954">
            <v>7</v>
          </cell>
          <cell r="G954" t="str">
            <v>Thực hành Tiếng</v>
          </cell>
          <cell r="H954" t="str">
            <v>Khoa Du lịch và Ngoại ngữ</v>
          </cell>
          <cell r="I954" t="str">
            <v/>
          </cell>
          <cell r="J954">
            <v>5.6</v>
          </cell>
          <cell r="K954">
            <v>0</v>
          </cell>
          <cell r="L954" t="str">
            <v>01-Dec-99</v>
          </cell>
          <cell r="M954" t="str">
            <v>01-Jan-08</v>
          </cell>
          <cell r="N954">
            <v>4</v>
          </cell>
          <cell r="O954" t="str">
            <v>0704</v>
          </cell>
          <cell r="P954" t="str">
            <v>0704</v>
          </cell>
          <cell r="Q954" t="str">
            <v>15.110</v>
          </cell>
          <cell r="R954" t="str">
            <v>15.110</v>
          </cell>
          <cell r="S954" t="str">
            <v/>
          </cell>
          <cell r="T954">
            <v>0</v>
          </cell>
          <cell r="U954" t="str">
            <v>Đại học</v>
          </cell>
          <cell r="V954" t="str">
            <v/>
          </cell>
        </row>
        <row r="955">
          <cell r="B955" t="str">
            <v/>
          </cell>
          <cell r="C955" t="str">
            <v/>
          </cell>
          <cell r="D955" t="str">
            <v>Nguyễn Văn</v>
          </cell>
          <cell r="E955" t="str">
            <v>Mỹ</v>
          </cell>
          <cell r="F955">
            <v>7</v>
          </cell>
          <cell r="G955" t="str">
            <v>Thực hành Tiếng</v>
          </cell>
          <cell r="H955" t="str">
            <v>Khoa Du lịch và Ngoại ngữ</v>
          </cell>
          <cell r="I955" t="str">
            <v/>
          </cell>
          <cell r="J955">
            <v>5.85</v>
          </cell>
          <cell r="K955">
            <v>0</v>
          </cell>
          <cell r="L955" t="str">
            <v>01-Dec-95</v>
          </cell>
          <cell r="M955" t="str">
            <v>01-Jan-08</v>
          </cell>
          <cell r="N955">
            <v>4</v>
          </cell>
          <cell r="O955" t="str">
            <v>0704</v>
          </cell>
          <cell r="P955" t="str">
            <v>0704</v>
          </cell>
          <cell r="Q955" t="str">
            <v>15.109</v>
          </cell>
          <cell r="R955" t="str">
            <v>15.109</v>
          </cell>
          <cell r="S955" t="str">
            <v/>
          </cell>
          <cell r="T955">
            <v>0</v>
          </cell>
          <cell r="U955" t="str">
            <v>Đại học</v>
          </cell>
          <cell r="V955" t="str">
            <v/>
          </cell>
        </row>
        <row r="956">
          <cell r="B956" t="str">
            <v>THT11</v>
          </cell>
          <cell r="C956" t="str">
            <v>3120215005244</v>
          </cell>
          <cell r="D956" t="str">
            <v>Trần Hoài</v>
          </cell>
          <cell r="E956" t="str">
            <v>Nam</v>
          </cell>
          <cell r="F956">
            <v>7</v>
          </cell>
          <cell r="G956" t="str">
            <v>Ngoại ngữ</v>
          </cell>
          <cell r="H956" t="str">
            <v>Khoa Du lịch và Ngoại ngữ</v>
          </cell>
          <cell r="I956" t="str">
            <v/>
          </cell>
          <cell r="J956">
            <v>3</v>
          </cell>
          <cell r="K956">
            <v>0</v>
          </cell>
          <cell r="L956" t="str">
            <v>01-May-08</v>
          </cell>
          <cell r="M956" t="str">
            <v>01-May-02</v>
          </cell>
          <cell r="N956">
            <v>3</v>
          </cell>
          <cell r="O956" t="str">
            <v>0704</v>
          </cell>
          <cell r="P956" t="str">
            <v>0704</v>
          </cell>
          <cell r="Q956" t="str">
            <v>15.111</v>
          </cell>
          <cell r="R956" t="str">
            <v>15.111</v>
          </cell>
          <cell r="S956" t="str">
            <v>THT11</v>
          </cell>
          <cell r="T956">
            <v>0</v>
          </cell>
          <cell r="U956" t="str">
            <v>Thạc sĩ</v>
          </cell>
          <cell r="V956" t="str">
            <v>011881662</v>
          </cell>
        </row>
        <row r="957">
          <cell r="B957" t="str">
            <v/>
          </cell>
          <cell r="C957" t="str">
            <v/>
          </cell>
          <cell r="D957" t="str">
            <v>Lê Thị</v>
          </cell>
          <cell r="E957" t="str">
            <v>Thuấn</v>
          </cell>
          <cell r="F957">
            <v>7</v>
          </cell>
          <cell r="G957" t="str">
            <v>Thực hành Tiếng</v>
          </cell>
          <cell r="H957" t="str">
            <v>Khoa Du lịch và Ngoại ngữ</v>
          </cell>
          <cell r="I957" t="str">
            <v/>
          </cell>
          <cell r="J957">
            <v>4.9800000000000004</v>
          </cell>
          <cell r="K957">
            <v>0.1</v>
          </cell>
          <cell r="L957" t="str">
            <v>01-Dec-05</v>
          </cell>
          <cell r="M957" t="str">
            <v>01-Apr-74</v>
          </cell>
          <cell r="N957">
            <v>4</v>
          </cell>
          <cell r="O957" t="str">
            <v>0704</v>
          </cell>
          <cell r="P957" t="str">
            <v>0704</v>
          </cell>
          <cell r="Q957" t="str">
            <v>15.111</v>
          </cell>
          <cell r="R957" t="str">
            <v>15.111</v>
          </cell>
          <cell r="S957" t="str">
            <v/>
          </cell>
          <cell r="T957">
            <v>0</v>
          </cell>
          <cell r="U957" t="str">
            <v>Đại học</v>
          </cell>
          <cell r="V957" t="str">
            <v>010779706</v>
          </cell>
        </row>
        <row r="958">
          <cell r="B958" t="str">
            <v>THT04</v>
          </cell>
          <cell r="C958" t="str">
            <v/>
          </cell>
          <cell r="D958" t="str">
            <v>Phạm Thị Kim</v>
          </cell>
          <cell r="E958" t="str">
            <v>Phú</v>
          </cell>
          <cell r="F958">
            <v>7</v>
          </cell>
          <cell r="G958" t="str">
            <v>Ngoại ngữ</v>
          </cell>
          <cell r="H958" t="str">
            <v>Khoa Du lịch và Ngoại ngữ</v>
          </cell>
          <cell r="I958" t="str">
            <v/>
          </cell>
          <cell r="J958">
            <v>4.9800000000000004</v>
          </cell>
          <cell r="K958">
            <v>0.06</v>
          </cell>
          <cell r="L958" t="str">
            <v>01-Sep-08</v>
          </cell>
          <cell r="M958" t="str">
            <v>01-Nov-77</v>
          </cell>
          <cell r="N958">
            <v>4</v>
          </cell>
          <cell r="O958" t="str">
            <v>0704</v>
          </cell>
          <cell r="P958" t="str">
            <v>0704</v>
          </cell>
          <cell r="Q958" t="str">
            <v>15.111</v>
          </cell>
          <cell r="R958" t="str">
            <v>15.111</v>
          </cell>
          <cell r="S958" t="str">
            <v>TG063</v>
          </cell>
          <cell r="T958">
            <v>0</v>
          </cell>
          <cell r="U958" t="str">
            <v>Đại học</v>
          </cell>
          <cell r="V958" t="str">
            <v>010779909</v>
          </cell>
        </row>
        <row r="959">
          <cell r="B959" t="str">
            <v>THT07</v>
          </cell>
          <cell r="C959" t="str">
            <v>3120215005209</v>
          </cell>
          <cell r="D959" t="str">
            <v>Bùi Thị</v>
          </cell>
          <cell r="E959" t="str">
            <v>Đoan</v>
          </cell>
          <cell r="F959">
            <v>7</v>
          </cell>
          <cell r="G959" t="str">
            <v>Ngoại ngữ (Pháp)</v>
          </cell>
          <cell r="H959" t="str">
            <v>Khoa Du lịch và Ngoại ngữ</v>
          </cell>
          <cell r="I959" t="str">
            <v/>
          </cell>
          <cell r="J959">
            <v>4.9800000000000004</v>
          </cell>
          <cell r="K959">
            <v>0</v>
          </cell>
          <cell r="L959" t="str">
            <v>01-Nov-08</v>
          </cell>
          <cell r="M959" t="str">
            <v>01-Oct-81</v>
          </cell>
          <cell r="N959">
            <v>4</v>
          </cell>
          <cell r="O959" t="str">
            <v>0704</v>
          </cell>
          <cell r="P959" t="str">
            <v>0704</v>
          </cell>
          <cell r="Q959" t="str">
            <v>15.111</v>
          </cell>
          <cell r="R959" t="str">
            <v>15.111</v>
          </cell>
          <cell r="S959" t="str">
            <v>THT07</v>
          </cell>
          <cell r="T959">
            <v>0</v>
          </cell>
          <cell r="U959" t="str">
            <v>Đại học</v>
          </cell>
          <cell r="V959" t="str">
            <v>010538052</v>
          </cell>
        </row>
        <row r="960">
          <cell r="B960" t="str">
            <v>THT02</v>
          </cell>
          <cell r="C960" t="str">
            <v>3120215005215</v>
          </cell>
          <cell r="D960" t="str">
            <v>Phạm Thị</v>
          </cell>
          <cell r="E960" t="str">
            <v>Hằng</v>
          </cell>
          <cell r="F960">
            <v>7</v>
          </cell>
          <cell r="G960" t="str">
            <v>Ngoại ngữ</v>
          </cell>
          <cell r="H960" t="str">
            <v>Khoa Du lịch và Ngoại ngữ</v>
          </cell>
          <cell r="I960" t="str">
            <v/>
          </cell>
          <cell r="J960">
            <v>4.9800000000000004</v>
          </cell>
          <cell r="K960">
            <v>0.05</v>
          </cell>
          <cell r="L960" t="str">
            <v>01-Sep-11</v>
          </cell>
          <cell r="M960" t="str">
            <v>01-Nov-79</v>
          </cell>
          <cell r="N960">
            <v>4</v>
          </cell>
          <cell r="O960" t="str">
            <v>0704</v>
          </cell>
          <cell r="P960" t="str">
            <v>0704</v>
          </cell>
          <cell r="Q960" t="str">
            <v>15.111</v>
          </cell>
          <cell r="R960" t="str">
            <v>15.111</v>
          </cell>
          <cell r="S960" t="str">
            <v>TG062</v>
          </cell>
          <cell r="T960">
            <v>0</v>
          </cell>
          <cell r="U960" t="str">
            <v>Đại học</v>
          </cell>
          <cell r="V960" t="str">
            <v>010779910</v>
          </cell>
        </row>
        <row r="961">
          <cell r="B961" t="str">
            <v>THT03</v>
          </cell>
          <cell r="C961" t="str">
            <v>3120215005221</v>
          </cell>
          <cell r="D961" t="str">
            <v>Cao Thị Ngọc</v>
          </cell>
          <cell r="E961" t="str">
            <v>Mậu</v>
          </cell>
          <cell r="F961">
            <v>7</v>
          </cell>
          <cell r="G961" t="str">
            <v>Ngoại ngữ</v>
          </cell>
          <cell r="H961" t="str">
            <v>Khoa Du lịch và Ngoại ngữ</v>
          </cell>
          <cell r="I961" t="str">
            <v>Giảng viên</v>
          </cell>
          <cell r="J961">
            <v>4.9800000000000004</v>
          </cell>
          <cell r="K961">
            <v>0.06</v>
          </cell>
          <cell r="L961" t="str">
            <v>01-Nov-12</v>
          </cell>
          <cell r="M961" t="str">
            <v>01-Oct-82</v>
          </cell>
          <cell r="N961">
            <v>4</v>
          </cell>
          <cell r="O961" t="str">
            <v>0704</v>
          </cell>
          <cell r="P961" t="str">
            <v>0704</v>
          </cell>
          <cell r="Q961" t="str">
            <v>15.111</v>
          </cell>
          <cell r="R961" t="str">
            <v>15.111</v>
          </cell>
          <cell r="S961" t="str">
            <v>TG201</v>
          </cell>
          <cell r="T961">
            <v>0</v>
          </cell>
          <cell r="U961" t="str">
            <v>Đại học</v>
          </cell>
          <cell r="V961" t="str">
            <v>010621250</v>
          </cell>
        </row>
        <row r="962">
          <cell r="B962" t="str">
            <v>THT06</v>
          </cell>
          <cell r="C962" t="str">
            <v>3120215005171</v>
          </cell>
          <cell r="D962" t="str">
            <v>Lê Năng</v>
          </cell>
          <cell r="E962" t="str">
            <v>Văn</v>
          </cell>
          <cell r="F962">
            <v>7</v>
          </cell>
          <cell r="G962" t="str">
            <v>Ngoại ngữ</v>
          </cell>
          <cell r="H962" t="str">
            <v>Khoa Du lịch và Ngoại ngữ</v>
          </cell>
          <cell r="I962" t="str">
            <v/>
          </cell>
          <cell r="J962">
            <v>5.76</v>
          </cell>
          <cell r="K962">
            <v>0</v>
          </cell>
          <cell r="L962" t="str">
            <v>01-Jun-11</v>
          </cell>
          <cell r="M962" t="str">
            <v>01-Mar-77</v>
          </cell>
          <cell r="N962">
            <v>4</v>
          </cell>
          <cell r="O962" t="str">
            <v>0704</v>
          </cell>
          <cell r="P962" t="str">
            <v>0704</v>
          </cell>
          <cell r="Q962" t="str">
            <v>15.110</v>
          </cell>
          <cell r="R962" t="str">
            <v>15.110</v>
          </cell>
          <cell r="S962" t="str">
            <v>TG061</v>
          </cell>
          <cell r="T962">
            <v>0</v>
          </cell>
          <cell r="U962" t="str">
            <v>Đại học</v>
          </cell>
          <cell r="V962" t="str">
            <v>010779849</v>
          </cell>
        </row>
        <row r="963">
          <cell r="B963" t="str">
            <v>THT01</v>
          </cell>
          <cell r="C963" t="str">
            <v>3120215005159</v>
          </cell>
          <cell r="D963" t="str">
            <v>Đỗ Thế</v>
          </cell>
          <cell r="E963" t="str">
            <v>Bảo</v>
          </cell>
          <cell r="F963">
            <v>7</v>
          </cell>
          <cell r="G963" t="str">
            <v>Ngoại ngữ</v>
          </cell>
          <cell r="H963" t="str">
            <v>Khoa Du lịch và Ngoại ngữ</v>
          </cell>
          <cell r="I963" t="str">
            <v/>
          </cell>
          <cell r="J963">
            <v>4.9800000000000004</v>
          </cell>
          <cell r="K963">
            <v>0.1</v>
          </cell>
          <cell r="L963" t="str">
            <v>01-Sep-12</v>
          </cell>
          <cell r="M963" t="str">
            <v>01-Oct-79</v>
          </cell>
          <cell r="N963">
            <v>4</v>
          </cell>
          <cell r="O963" t="str">
            <v>0704</v>
          </cell>
          <cell r="P963" t="str">
            <v>0704</v>
          </cell>
          <cell r="Q963" t="str">
            <v>15.111</v>
          </cell>
          <cell r="R963" t="str">
            <v>15.111</v>
          </cell>
          <cell r="S963" t="str">
            <v>TG087</v>
          </cell>
          <cell r="T963">
            <v>0</v>
          </cell>
          <cell r="U963" t="str">
            <v>Đại học</v>
          </cell>
          <cell r="V963" t="str">
            <v>011285951</v>
          </cell>
        </row>
        <row r="964">
          <cell r="B964" t="str">
            <v>TG057</v>
          </cell>
          <cell r="C964" t="str">
            <v/>
          </cell>
          <cell r="D964" t="str">
            <v>Phạm Thị</v>
          </cell>
          <cell r="E964" t="str">
            <v>Hạnh</v>
          </cell>
          <cell r="F964">
            <v>7</v>
          </cell>
          <cell r="G964" t="str">
            <v>Ngoại ngữ</v>
          </cell>
          <cell r="H964" t="str">
            <v>Khoa Du lịch và Ngoại ngữ</v>
          </cell>
          <cell r="I964" t="str">
            <v/>
          </cell>
          <cell r="J964">
            <v>3</v>
          </cell>
          <cell r="K964">
            <v>0</v>
          </cell>
          <cell r="L964" t="str">
            <v>01-Sep-06</v>
          </cell>
          <cell r="M964" t="str">
            <v>01-Sep-00</v>
          </cell>
          <cell r="N964">
            <v>3</v>
          </cell>
          <cell r="O964" t="str">
            <v>0704</v>
          </cell>
          <cell r="P964" t="str">
            <v>0704</v>
          </cell>
          <cell r="Q964" t="str">
            <v>15.111</v>
          </cell>
          <cell r="R964" t="str">
            <v>15.111</v>
          </cell>
          <cell r="S964" t="str">
            <v>TG057</v>
          </cell>
          <cell r="T964">
            <v>0</v>
          </cell>
          <cell r="U964" t="str">
            <v>Thạc sĩ</v>
          </cell>
          <cell r="V964" t="str">
            <v/>
          </cell>
        </row>
        <row r="965">
          <cell r="B965" t="str">
            <v/>
          </cell>
          <cell r="C965" t="str">
            <v/>
          </cell>
          <cell r="D965" t="str">
            <v>Lê Tôn</v>
          </cell>
          <cell r="E965" t="str">
            <v>An</v>
          </cell>
          <cell r="F965">
            <v>7</v>
          </cell>
          <cell r="G965" t="str">
            <v>Ngoại ngữ</v>
          </cell>
          <cell r="H965" t="str">
            <v>Khoa Du lịch và Ngoại ngữ</v>
          </cell>
          <cell r="I965" t="str">
            <v/>
          </cell>
          <cell r="J965">
            <v>6.78</v>
          </cell>
          <cell r="K965">
            <v>0</v>
          </cell>
          <cell r="L965" t="str">
            <v>01-Jun-02</v>
          </cell>
          <cell r="M965" t="str">
            <v>01-Mar-75</v>
          </cell>
          <cell r="N965">
            <v>4</v>
          </cell>
          <cell r="O965" t="str">
            <v>0704</v>
          </cell>
          <cell r="P965" t="str">
            <v>0704</v>
          </cell>
          <cell r="Q965" t="str">
            <v>15.110</v>
          </cell>
          <cell r="R965" t="str">
            <v>15.110</v>
          </cell>
          <cell r="S965" t="str">
            <v/>
          </cell>
          <cell r="T965">
            <v>0</v>
          </cell>
          <cell r="U965" t="str">
            <v>Đại học</v>
          </cell>
          <cell r="V965" t="str">
            <v>011037518</v>
          </cell>
        </row>
        <row r="966">
          <cell r="B966" t="str">
            <v>THT12</v>
          </cell>
          <cell r="C966" t="str">
            <v>3120215005250</v>
          </cell>
          <cell r="D966" t="str">
            <v>Đỗ Hải</v>
          </cell>
          <cell r="E966" t="str">
            <v>Hoàn</v>
          </cell>
          <cell r="F966">
            <v>7</v>
          </cell>
          <cell r="G966" t="str">
            <v>Ngoại ngữ (Pháp)</v>
          </cell>
          <cell r="H966" t="str">
            <v>Khoa Du lịch và Ngoại ngữ</v>
          </cell>
          <cell r="I966" t="str">
            <v/>
          </cell>
          <cell r="J966">
            <v>2.67</v>
          </cell>
          <cell r="K966">
            <v>0</v>
          </cell>
          <cell r="L966" t="str">
            <v>01-Feb-09</v>
          </cell>
          <cell r="M966" t="str">
            <v>01-Feb-06</v>
          </cell>
          <cell r="N966">
            <v>3</v>
          </cell>
          <cell r="O966" t="str">
            <v>0704</v>
          </cell>
          <cell r="P966" t="str">
            <v>0704</v>
          </cell>
          <cell r="Q966" t="str">
            <v>15.111</v>
          </cell>
          <cell r="R966" t="str">
            <v>15.111</v>
          </cell>
          <cell r="S966" t="str">
            <v>THT12</v>
          </cell>
          <cell r="T966">
            <v>0</v>
          </cell>
          <cell r="U966" t="str">
            <v>Thạc sĩ</v>
          </cell>
          <cell r="V966" t="str">
            <v>164073742</v>
          </cell>
        </row>
        <row r="967">
          <cell r="B967" t="str">
            <v>ACN05</v>
          </cell>
          <cell r="C967" t="str">
            <v>3120205111281</v>
          </cell>
          <cell r="D967" t="str">
            <v>Nghiêm Hồng</v>
          </cell>
          <cell r="E967" t="str">
            <v>Ngân</v>
          </cell>
          <cell r="F967">
            <v>7</v>
          </cell>
          <cell r="G967" t="str">
            <v>Tiếng Anh chuyên nghiệp</v>
          </cell>
          <cell r="H967" t="str">
            <v>Khoa Du lịch và Ngoại ngữ</v>
          </cell>
          <cell r="I967" t="str">
            <v>Thạc sĩ, Giảng viên</v>
          </cell>
          <cell r="J967">
            <v>3</v>
          </cell>
          <cell r="K967">
            <v>0</v>
          </cell>
          <cell r="L967" t="str">
            <v>01-Dec-24</v>
          </cell>
          <cell r="M967" t="str">
            <v>01-Dec-21</v>
          </cell>
          <cell r="N967">
            <v>3</v>
          </cell>
          <cell r="O967" t="str">
            <v>0704</v>
          </cell>
          <cell r="P967" t="str">
            <v>0704</v>
          </cell>
          <cell r="Q967" t="str">
            <v>15.111</v>
          </cell>
          <cell r="R967" t="str">
            <v>V.07.01.03</v>
          </cell>
          <cell r="S967" t="str">
            <v>TG274</v>
          </cell>
          <cell r="T967">
            <v>0</v>
          </cell>
          <cell r="U967" t="str">
            <v>Thạc sĩ</v>
          </cell>
          <cell r="V967" t="str">
            <v>001193029392</v>
          </cell>
        </row>
        <row r="968">
          <cell r="B968" t="str">
            <v>ACN04</v>
          </cell>
          <cell r="C968" t="str">
            <v>3120205111377</v>
          </cell>
          <cell r="D968" t="str">
            <v>Bùi Trung</v>
          </cell>
          <cell r="E968" t="str">
            <v>Kiên</v>
          </cell>
          <cell r="F968">
            <v>7</v>
          </cell>
          <cell r="G968" t="str">
            <v>Tiếng Anh chuyên nghiệp</v>
          </cell>
          <cell r="H968" t="str">
            <v>Khoa Du lịch và Ngoại ngữ</v>
          </cell>
          <cell r="I968" t="str">
            <v>Thạc sĩ, Giảng viên</v>
          </cell>
          <cell r="J968">
            <v>3</v>
          </cell>
          <cell r="K968">
            <v>0</v>
          </cell>
          <cell r="L968" t="str">
            <v>01-Dec-24</v>
          </cell>
          <cell r="M968" t="str">
            <v>01-Dec-21</v>
          </cell>
          <cell r="N968">
            <v>3</v>
          </cell>
          <cell r="O968" t="str">
            <v>0704</v>
          </cell>
          <cell r="P968" t="str">
            <v>0704</v>
          </cell>
          <cell r="Q968" t="str">
            <v>15.111</v>
          </cell>
          <cell r="R968" t="str">
            <v>V.07.01.03</v>
          </cell>
          <cell r="S968" t="str">
            <v>TG448</v>
          </cell>
          <cell r="T968">
            <v>0</v>
          </cell>
          <cell r="U968" t="str">
            <v>Thạc sĩ</v>
          </cell>
          <cell r="V968" t="str">
            <v>001088005664</v>
          </cell>
        </row>
        <row r="969">
          <cell r="B969" t="str">
            <v>ACN06</v>
          </cell>
          <cell r="C969" t="str">
            <v>3120205226573</v>
          </cell>
          <cell r="D969" t="str">
            <v>Lê Diệu</v>
          </cell>
          <cell r="E969" t="str">
            <v>Linh</v>
          </cell>
          <cell r="F969">
            <v>7</v>
          </cell>
          <cell r="G969" t="str">
            <v>Tiếng Anh chuyên nghiệp</v>
          </cell>
          <cell r="H969" t="str">
            <v>Khoa Du lịch và Ngoại ngữ</v>
          </cell>
          <cell r="I969" t="str">
            <v>Thạc sĩ, Giảng viên</v>
          </cell>
          <cell r="J969">
            <v>2.27</v>
          </cell>
          <cell r="K969">
            <v>0</v>
          </cell>
          <cell r="L969" t="str">
            <v>01-Nov-24</v>
          </cell>
          <cell r="M969" t="str">
            <v>01-Nov-24</v>
          </cell>
          <cell r="N969">
            <v>3</v>
          </cell>
          <cell r="O969" t="str">
            <v>0704</v>
          </cell>
          <cell r="P969" t="str">
            <v>0704</v>
          </cell>
          <cell r="Q969" t="str">
            <v>15.111</v>
          </cell>
          <cell r="R969" t="str">
            <v>V.07.01.03</v>
          </cell>
          <cell r="S969" t="str">
            <v>ACN06</v>
          </cell>
          <cell r="T969">
            <v>0</v>
          </cell>
          <cell r="U969" t="str">
            <v>Thạc sĩ</v>
          </cell>
          <cell r="V969" t="str">
            <v>001188011836</v>
          </cell>
        </row>
        <row r="970">
          <cell r="B970" t="str">
            <v>ACN07</v>
          </cell>
          <cell r="C970" t="str">
            <v>2404205305704</v>
          </cell>
          <cell r="D970" t="str">
            <v>Trần Thị</v>
          </cell>
          <cell r="E970" t="str">
            <v>Phượng</v>
          </cell>
          <cell r="F970">
            <v>7</v>
          </cell>
          <cell r="G970" t="str">
            <v>Tiếng Anh chuyên nghiệp</v>
          </cell>
          <cell r="H970" t="str">
            <v>Khoa Du lịch và Ngoại ngữ</v>
          </cell>
          <cell r="I970" t="str">
            <v>Thạc sĩ, Giảng viên</v>
          </cell>
          <cell r="J970">
            <v>2.67</v>
          </cell>
          <cell r="K970">
            <v>0</v>
          </cell>
          <cell r="L970" t="str">
            <v>17-Dec-24</v>
          </cell>
          <cell r="M970" t="str">
            <v>17-Dec-24</v>
          </cell>
          <cell r="N970">
            <v>3</v>
          </cell>
          <cell r="O970" t="str">
            <v>0704</v>
          </cell>
          <cell r="P970" t="str">
            <v>0704</v>
          </cell>
          <cell r="Q970" t="str">
            <v>15.111</v>
          </cell>
          <cell r="R970" t="str">
            <v>V.07.01.03</v>
          </cell>
          <cell r="S970" t="str">
            <v>ACN07</v>
          </cell>
          <cell r="T970">
            <v>0</v>
          </cell>
          <cell r="U970" t="str">
            <v>Thạc sĩ</v>
          </cell>
          <cell r="V970" t="str">
            <v>033194007420</v>
          </cell>
        </row>
        <row r="971">
          <cell r="B971" t="str">
            <v>ACN08</v>
          </cell>
          <cell r="C971" t="str">
            <v>8403205130152</v>
          </cell>
          <cell r="D971" t="str">
            <v>Nhữ Thị Lan</v>
          </cell>
          <cell r="E971" t="str">
            <v>Phương</v>
          </cell>
          <cell r="F971">
            <v>7</v>
          </cell>
          <cell r="G971" t="str">
            <v>Tiếng Anh chuyên nghiệp</v>
          </cell>
          <cell r="H971" t="str">
            <v>Khoa Du lịch và Ngoại ngữ</v>
          </cell>
          <cell r="I971" t="str">
            <v>Tiến sĩ, Giảng viên</v>
          </cell>
          <cell r="J971">
            <v>2.5499999999999998</v>
          </cell>
          <cell r="K971">
            <v>0</v>
          </cell>
          <cell r="L971" t="str">
            <v>20-Feb-25</v>
          </cell>
          <cell r="M971" t="str">
            <v>20-Feb-25</v>
          </cell>
          <cell r="N971">
            <v>2</v>
          </cell>
          <cell r="O971" t="str">
            <v>0704</v>
          </cell>
          <cell r="P971" t="str">
            <v>0704</v>
          </cell>
          <cell r="Q971" t="str">
            <v>15.111</v>
          </cell>
          <cell r="R971" t="str">
            <v>V.07.01.03</v>
          </cell>
          <cell r="S971" t="str">
            <v>ACN08</v>
          </cell>
          <cell r="T971">
            <v>0</v>
          </cell>
          <cell r="U971" t="str">
            <v>Tiến sĩ</v>
          </cell>
          <cell r="V971" t="str">
            <v>020184000859</v>
          </cell>
        </row>
        <row r="972">
          <cell r="B972" t="str">
            <v>ACN09</v>
          </cell>
          <cell r="C972" t="str">
            <v>1260201203307</v>
          </cell>
          <cell r="D972" t="str">
            <v>Trần Thị Mỹ</v>
          </cell>
          <cell r="E972" t="str">
            <v>Nhi</v>
          </cell>
          <cell r="F972">
            <v>7</v>
          </cell>
          <cell r="G972" t="str">
            <v>Tiếng Anh chuyên nghiệp</v>
          </cell>
          <cell r="H972" t="str">
            <v>Khoa Du lịch và Ngoại ngữ</v>
          </cell>
          <cell r="I972" t="str">
            <v>Thạc sĩ, Giảng viên</v>
          </cell>
          <cell r="J972">
            <v>2.27</v>
          </cell>
          <cell r="K972">
            <v>0</v>
          </cell>
          <cell r="L972" t="str">
            <v>20-Feb-25</v>
          </cell>
          <cell r="M972" t="str">
            <v>20-Feb-25</v>
          </cell>
          <cell r="N972">
            <v>3</v>
          </cell>
          <cell r="O972" t="str">
            <v>0704</v>
          </cell>
          <cell r="P972" t="str">
            <v>0704</v>
          </cell>
          <cell r="Q972" t="str">
            <v>15.111</v>
          </cell>
          <cell r="R972" t="str">
            <v>V.07.01.03</v>
          </cell>
          <cell r="S972" t="str">
            <v>ACN09</v>
          </cell>
          <cell r="T972">
            <v>0</v>
          </cell>
          <cell r="U972" t="str">
            <v>Thạc sĩ</v>
          </cell>
          <cell r="V972" t="str">
            <v>046197000001</v>
          </cell>
        </row>
        <row r="973">
          <cell r="B973" t="str">
            <v>ACN10</v>
          </cell>
          <cell r="C973" t="str">
            <v>2406281016594</v>
          </cell>
          <cell r="D973" t="str">
            <v>Cấn Thị Kiều</v>
          </cell>
          <cell r="E973" t="str">
            <v>Linh</v>
          </cell>
          <cell r="F973">
            <v>7</v>
          </cell>
          <cell r="G973" t="str">
            <v>Tiếng Anh chuyên nghiệp</v>
          </cell>
          <cell r="H973" t="str">
            <v>Khoa Du lịch và Ngoại ngữ</v>
          </cell>
          <cell r="I973" t="str">
            <v>Thạc sĩ, Giảng viên</v>
          </cell>
          <cell r="J973">
            <v>2.27</v>
          </cell>
          <cell r="K973">
            <v>0</v>
          </cell>
          <cell r="L973" t="str">
            <v>01-Mar-25</v>
          </cell>
          <cell r="M973" t="str">
            <v>01-Mar-25</v>
          </cell>
          <cell r="N973">
            <v>3</v>
          </cell>
          <cell r="O973" t="str">
            <v>0704</v>
          </cell>
          <cell r="P973" t="str">
            <v>0704</v>
          </cell>
          <cell r="Q973" t="str">
            <v>15.111</v>
          </cell>
          <cell r="R973" t="str">
            <v>V.07.01.03</v>
          </cell>
          <cell r="S973" t="str">
            <v>ACN10</v>
          </cell>
          <cell r="T973">
            <v>0</v>
          </cell>
          <cell r="U973" t="str">
            <v>Thạc sĩ</v>
          </cell>
          <cell r="V973" t="str">
            <v>001197007805</v>
          </cell>
        </row>
        <row r="974">
          <cell r="B974" t="str">
            <v>ACN11</v>
          </cell>
          <cell r="C974" t="str">
            <v>1500281054027</v>
          </cell>
          <cell r="D974" t="str">
            <v>Vũ Ngọc</v>
          </cell>
          <cell r="E974" t="str">
            <v>Quỳnh</v>
          </cell>
          <cell r="F974">
            <v>7</v>
          </cell>
          <cell r="G974" t="str">
            <v>Tiếng Anh chuyên nghiệp</v>
          </cell>
          <cell r="H974" t="str">
            <v>Khoa Du lịch và Ngoại ngữ</v>
          </cell>
          <cell r="I974" t="str">
            <v>Thạc sĩ, Giảng viên</v>
          </cell>
          <cell r="J974">
            <v>2.27</v>
          </cell>
          <cell r="K974">
            <v>0</v>
          </cell>
          <cell r="L974" t="str">
            <v>01-Mar-25</v>
          </cell>
          <cell r="M974" t="str">
            <v>01-Mar-25</v>
          </cell>
          <cell r="N974">
            <v>3</v>
          </cell>
          <cell r="O974" t="str">
            <v>0704</v>
          </cell>
          <cell r="P974" t="str">
            <v>0704</v>
          </cell>
          <cell r="Q974" t="str">
            <v>15.111</v>
          </cell>
          <cell r="R974" t="str">
            <v>V.07.01.03</v>
          </cell>
          <cell r="S974" t="str">
            <v>ACN11</v>
          </cell>
          <cell r="T974">
            <v>0</v>
          </cell>
          <cell r="U974" t="str">
            <v>Thạc sĩ</v>
          </cell>
          <cell r="V974" t="str">
            <v>031198009709</v>
          </cell>
        </row>
        <row r="975">
          <cell r="B975" t="str">
            <v>ACN12</v>
          </cell>
          <cell r="C975" t="str">
            <v>2200000468999</v>
          </cell>
          <cell r="D975" t="str">
            <v>Vũ Thị Ngọc</v>
          </cell>
          <cell r="E975" t="str">
            <v>Dung</v>
          </cell>
          <cell r="F975">
            <v>7</v>
          </cell>
          <cell r="G975" t="str">
            <v>Tiếng Anh chuyên nghiệp</v>
          </cell>
          <cell r="H975" t="str">
            <v>Khoa Du lịch và Ngoại ngữ</v>
          </cell>
          <cell r="I975" t="str">
            <v>Tiến sĩ, Giảng viên</v>
          </cell>
          <cell r="J975">
            <v>3.99</v>
          </cell>
          <cell r="K975">
            <v>0</v>
          </cell>
          <cell r="L975" t="str">
            <v>01-Jul-23</v>
          </cell>
          <cell r="M975" t="str">
            <v>01-Jan-08</v>
          </cell>
          <cell r="N975">
            <v>2</v>
          </cell>
          <cell r="O975" t="str">
            <v>0704</v>
          </cell>
          <cell r="P975" t="str">
            <v>0704</v>
          </cell>
          <cell r="Q975" t="str">
            <v>15.111</v>
          </cell>
          <cell r="R975" t="str">
            <v>V.07.01.03</v>
          </cell>
          <cell r="S975" t="str">
            <v>ACN12</v>
          </cell>
          <cell r="T975">
            <v>0</v>
          </cell>
          <cell r="U975" t="str">
            <v>Tiến sĩ</v>
          </cell>
          <cell r="V975" t="str">
            <v>031183009316</v>
          </cell>
        </row>
        <row r="976">
          <cell r="B976" t="str">
            <v>KNN08</v>
          </cell>
          <cell r="C976" t="str">
            <v>3120215036566</v>
          </cell>
          <cell r="D976" t="str">
            <v>Đặng Xuân</v>
          </cell>
          <cell r="E976" t="str">
            <v>Phi</v>
          </cell>
          <cell r="F976">
            <v>7</v>
          </cell>
          <cell r="G976" t="str">
            <v>Quản trị khách sạn và Nhà hàng</v>
          </cell>
          <cell r="H976" t="str">
            <v>Khoa Du lịch và Ngoại ngữ</v>
          </cell>
          <cell r="I976" t="str">
            <v>Thạc sĩ, Giảng viên chính</v>
          </cell>
          <cell r="J976">
            <v>4.4000000000000004</v>
          </cell>
          <cell r="K976">
            <v>0</v>
          </cell>
          <cell r="L976" t="str">
            <v>15-Jun-23</v>
          </cell>
          <cell r="M976" t="str">
            <v>01-Feb-12</v>
          </cell>
          <cell r="N976">
            <v>3</v>
          </cell>
          <cell r="O976" t="str">
            <v>0706</v>
          </cell>
          <cell r="P976" t="str">
            <v>0706</v>
          </cell>
          <cell r="Q976" t="str">
            <v>15.110</v>
          </cell>
          <cell r="R976" t="str">
            <v>V.07.01.02</v>
          </cell>
          <cell r="S976" t="str">
            <v>KNN08</v>
          </cell>
          <cell r="T976">
            <v>0</v>
          </cell>
          <cell r="U976" t="str">
            <v>Thạc sĩ</v>
          </cell>
          <cell r="V976" t="str">
            <v>001088041066</v>
          </cell>
        </row>
        <row r="977">
          <cell r="B977" t="str">
            <v>TCH10</v>
          </cell>
          <cell r="C977" t="str">
            <v>3120215021178</v>
          </cell>
          <cell r="D977" t="str">
            <v>Hoàng Sĩ</v>
          </cell>
          <cell r="E977" t="str">
            <v>Thính</v>
          </cell>
          <cell r="F977">
            <v>7</v>
          </cell>
          <cell r="G977" t="str">
            <v>Quản trị khách sạn và Nhà hàng</v>
          </cell>
          <cell r="H977" t="str">
            <v>Khoa Du lịch và Ngoại ngữ</v>
          </cell>
          <cell r="I977" t="str">
            <v>Tiến sĩ, Giảng viên, Trưởng BM</v>
          </cell>
          <cell r="J977">
            <v>3.99</v>
          </cell>
          <cell r="K977">
            <v>0</v>
          </cell>
          <cell r="L977" t="str">
            <v>01-Feb-24</v>
          </cell>
          <cell r="M977" t="str">
            <v>01-Feb-10</v>
          </cell>
          <cell r="N977">
            <v>2</v>
          </cell>
          <cell r="O977" t="str">
            <v>0706</v>
          </cell>
          <cell r="P977" t="str">
            <v>0706</v>
          </cell>
          <cell r="Q977" t="str">
            <v>15.111</v>
          </cell>
          <cell r="R977" t="str">
            <v>V.07.01.03</v>
          </cell>
          <cell r="S977" t="str">
            <v>TCH10</v>
          </cell>
          <cell r="T977">
            <v>0</v>
          </cell>
          <cell r="U977" t="str">
            <v>Tiến sĩ</v>
          </cell>
          <cell r="V977" t="str">
            <v>033082009057</v>
          </cell>
        </row>
        <row r="978">
          <cell r="B978" t="str">
            <v>QKS03</v>
          </cell>
          <cell r="C978" t="str">
            <v>3120215039020</v>
          </cell>
          <cell r="D978" t="str">
            <v>Mai Thị</v>
          </cell>
          <cell r="E978" t="str">
            <v>Phượng</v>
          </cell>
          <cell r="F978">
            <v>7</v>
          </cell>
          <cell r="G978" t="str">
            <v>Quản trị khách sạn và Nhà hàng</v>
          </cell>
          <cell r="H978" t="str">
            <v>Khoa Du lịch và Ngoại ngữ</v>
          </cell>
          <cell r="I978" t="str">
            <v>Tiến sĩ, Giảng viên</v>
          </cell>
          <cell r="J978">
            <v>3.66</v>
          </cell>
          <cell r="K978">
            <v>0</v>
          </cell>
          <cell r="L978" t="str">
            <v>01-Aug-22</v>
          </cell>
          <cell r="M978" t="str">
            <v>01-Aug-14</v>
          </cell>
          <cell r="N978">
            <v>2</v>
          </cell>
          <cell r="O978" t="str">
            <v>0706</v>
          </cell>
          <cell r="P978" t="str">
            <v>0706</v>
          </cell>
          <cell r="Q978" t="str">
            <v>15.111</v>
          </cell>
          <cell r="R978" t="str">
            <v>V.07.01.03</v>
          </cell>
          <cell r="S978" t="str">
            <v>QKS03</v>
          </cell>
          <cell r="T978">
            <v>0</v>
          </cell>
          <cell r="U978" t="str">
            <v>Tiến sĩ</v>
          </cell>
          <cell r="V978" t="str">
            <v>036184015714</v>
          </cell>
        </row>
        <row r="979">
          <cell r="B979" t="str">
            <v>KDT05</v>
          </cell>
          <cell r="C979" t="str">
            <v>3120215004270</v>
          </cell>
          <cell r="D979" t="str">
            <v>Hồ Ngọc</v>
          </cell>
          <cell r="E979" t="str">
            <v>Ninh</v>
          </cell>
          <cell r="F979">
            <v>7</v>
          </cell>
          <cell r="G979" t="str">
            <v>Quản lý du lịch và Lữ hành</v>
          </cell>
          <cell r="H979" t="str">
            <v>Khoa Du lịch và Ngoại ngữ</v>
          </cell>
          <cell r="I979" t="str">
            <v>PGS.TS. Giảng viên cao cấp, Phó Trưởng Khoa</v>
          </cell>
          <cell r="J979">
            <v>6.2</v>
          </cell>
          <cell r="K979">
            <v>0</v>
          </cell>
          <cell r="L979" t="str">
            <v>26-Mar-25</v>
          </cell>
          <cell r="M979" t="str">
            <v>26-Mar-25</v>
          </cell>
          <cell r="N979">
            <v>2</v>
          </cell>
          <cell r="O979" t="str">
            <v>0708</v>
          </cell>
          <cell r="P979" t="str">
            <v>0708</v>
          </cell>
          <cell r="Q979" t="str">
            <v>15.109</v>
          </cell>
          <cell r="R979" t="str">
            <v>V.07.01.01</v>
          </cell>
          <cell r="S979" t="str">
            <v>KDT05</v>
          </cell>
          <cell r="T979">
            <v>1</v>
          </cell>
          <cell r="U979" t="str">
            <v>Tiến sĩ</v>
          </cell>
          <cell r="V979" t="str">
            <v>042082000067</v>
          </cell>
        </row>
        <row r="980">
          <cell r="B980" t="str">
            <v>MKT11</v>
          </cell>
          <cell r="C980" t="str">
            <v>3120215011299</v>
          </cell>
          <cell r="D980" t="str">
            <v>Nguyễn Hùng</v>
          </cell>
          <cell r="E980" t="str">
            <v>Anh</v>
          </cell>
          <cell r="F980">
            <v>7</v>
          </cell>
          <cell r="G980" t="str">
            <v>Quản lý du lịch và Lữ hành</v>
          </cell>
          <cell r="H980" t="str">
            <v>Khoa Du lịch và Ngoại ngữ</v>
          </cell>
          <cell r="I980" t="str">
            <v>Tiến sĩ, Giảng viên</v>
          </cell>
          <cell r="J980">
            <v>4.32</v>
          </cell>
          <cell r="K980">
            <v>0</v>
          </cell>
          <cell r="L980" t="str">
            <v>01-Aug-23</v>
          </cell>
          <cell r="M980" t="str">
            <v>01-Aug-09</v>
          </cell>
          <cell r="N980">
            <v>2</v>
          </cell>
          <cell r="O980" t="str">
            <v>0708</v>
          </cell>
          <cell r="P980" t="str">
            <v>0708</v>
          </cell>
          <cell r="Q980" t="str">
            <v>15.111</v>
          </cell>
          <cell r="R980" t="str">
            <v>V.07.01.03</v>
          </cell>
          <cell r="S980" t="str">
            <v>MKT11</v>
          </cell>
          <cell r="T980">
            <v>0</v>
          </cell>
          <cell r="U980" t="str">
            <v>Tiến sĩ</v>
          </cell>
          <cell r="V980" t="str">
            <v>001080028379</v>
          </cell>
        </row>
        <row r="981">
          <cell r="B981" t="str">
            <v>MKT10</v>
          </cell>
          <cell r="C981" t="str">
            <v>3120215011218</v>
          </cell>
          <cell r="D981" t="str">
            <v>Nguyễn Thị Trang</v>
          </cell>
          <cell r="E981" t="str">
            <v>Nhung</v>
          </cell>
          <cell r="F981">
            <v>7</v>
          </cell>
          <cell r="G981" t="str">
            <v>Quản lý du lịch và Lữ hành</v>
          </cell>
          <cell r="H981" t="str">
            <v>Khoa Du lịch và Ngoại ngữ</v>
          </cell>
          <cell r="I981" t="str">
            <v>Tiến sĩ, Giảng viên chính, Trưởng BM</v>
          </cell>
          <cell r="J981">
            <v>4.4000000000000004</v>
          </cell>
          <cell r="K981">
            <v>0</v>
          </cell>
          <cell r="L981" t="str">
            <v>15-Jun-23</v>
          </cell>
          <cell r="M981" t="str">
            <v>01-Aug-09</v>
          </cell>
          <cell r="N981">
            <v>2</v>
          </cell>
          <cell r="O981" t="str">
            <v>0708</v>
          </cell>
          <cell r="P981" t="str">
            <v>0708</v>
          </cell>
          <cell r="Q981" t="str">
            <v>15.110</v>
          </cell>
          <cell r="R981" t="str">
            <v>V.07.01.02</v>
          </cell>
          <cell r="S981" t="str">
            <v>MKT10</v>
          </cell>
          <cell r="T981">
            <v>0</v>
          </cell>
          <cell r="U981" t="str">
            <v>Tiến sĩ</v>
          </cell>
          <cell r="V981" t="str">
            <v>031184002034</v>
          </cell>
        </row>
        <row r="982">
          <cell r="B982" t="str">
            <v>QKT03</v>
          </cell>
          <cell r="C982" t="str">
            <v>3120215000024</v>
          </cell>
          <cell r="D982" t="str">
            <v>Bùi Thị</v>
          </cell>
          <cell r="E982" t="str">
            <v>Nga</v>
          </cell>
          <cell r="F982">
            <v>7</v>
          </cell>
          <cell r="G982" t="str">
            <v>Quản lý du lịch và Lữ hành</v>
          </cell>
          <cell r="H982" t="str">
            <v>Khoa Du lịch và Ngoại ngữ</v>
          </cell>
          <cell r="I982" t="str">
            <v>Phó Giáo sư, Tiến sĩ, Giảng viên cao cấp</v>
          </cell>
          <cell r="J982">
            <v>6.92</v>
          </cell>
          <cell r="K982">
            <v>0</v>
          </cell>
          <cell r="L982" t="str">
            <v>17-Jul-23</v>
          </cell>
          <cell r="M982" t="str">
            <v>17-Jul-18</v>
          </cell>
          <cell r="N982">
            <v>2</v>
          </cell>
          <cell r="O982" t="str">
            <v>0708</v>
          </cell>
          <cell r="P982" t="str">
            <v>0708</v>
          </cell>
          <cell r="Q982" t="str">
            <v>15.109</v>
          </cell>
          <cell r="R982" t="str">
            <v>V.07.01.01</v>
          </cell>
          <cell r="S982" t="str">
            <v>QKT03</v>
          </cell>
          <cell r="T982">
            <v>1</v>
          </cell>
          <cell r="U982" t="str">
            <v>Tiến sĩ</v>
          </cell>
          <cell r="V982" t="str">
            <v>038176036345</v>
          </cell>
        </row>
        <row r="983">
          <cell r="B983" t="str">
            <v/>
          </cell>
          <cell r="C983" t="str">
            <v>3120205047231</v>
          </cell>
          <cell r="D983" t="str">
            <v>Trương Ngọc</v>
          </cell>
          <cell r="E983" t="str">
            <v>Tín</v>
          </cell>
          <cell r="F983">
            <v>7</v>
          </cell>
          <cell r="G983" t="str">
            <v>Quản lý du lịch và Lữ hành</v>
          </cell>
          <cell r="H983" t="str">
            <v>Khoa Du lịch và Ngoại ngữ</v>
          </cell>
          <cell r="I983" t="str">
            <v>Nghiên cứu viên</v>
          </cell>
          <cell r="J983">
            <v>2.34</v>
          </cell>
          <cell r="K983">
            <v>0</v>
          </cell>
          <cell r="L983" t="str">
            <v>01-Feb-23</v>
          </cell>
          <cell r="M983" t="str">
            <v>01-Sep-19</v>
          </cell>
          <cell r="N983">
            <v>4</v>
          </cell>
          <cell r="O983" t="str">
            <v>0708</v>
          </cell>
          <cell r="P983" t="str">
            <v>0708</v>
          </cell>
          <cell r="Q983" t="str">
            <v>13.092</v>
          </cell>
          <cell r="R983" t="str">
            <v>V.05.01.03</v>
          </cell>
          <cell r="S983" t="str">
            <v/>
          </cell>
          <cell r="T983">
            <v>0</v>
          </cell>
          <cell r="U983" t="str">
            <v>Đại học</v>
          </cell>
          <cell r="V983" t="str">
            <v>038096028364</v>
          </cell>
        </row>
        <row r="984">
          <cell r="B984" t="str">
            <v>QDL04</v>
          </cell>
          <cell r="C984" t="str">
            <v>3120205195020</v>
          </cell>
          <cell r="D984" t="str">
            <v>Nguyễn Thị Mai</v>
          </cell>
          <cell r="E984" t="str">
            <v>Trang</v>
          </cell>
          <cell r="F984">
            <v>7</v>
          </cell>
          <cell r="G984" t="str">
            <v>Quản lý du lịch và Lữ hành</v>
          </cell>
          <cell r="H984" t="str">
            <v>Khoa Du lịch và Ngoại ngữ</v>
          </cell>
          <cell r="I984" t="str">
            <v>Thạc sĩ, Giảng viên</v>
          </cell>
          <cell r="J984">
            <v>2.67</v>
          </cell>
          <cell r="K984">
            <v>0</v>
          </cell>
          <cell r="L984" t="str">
            <v>01-Sep-24</v>
          </cell>
          <cell r="M984" t="str">
            <v>01-Jun-23</v>
          </cell>
          <cell r="N984">
            <v>3</v>
          </cell>
          <cell r="O984" t="str">
            <v>0708</v>
          </cell>
          <cell r="P984" t="str">
            <v>0708</v>
          </cell>
          <cell r="Q984" t="str">
            <v>15.111</v>
          </cell>
          <cell r="R984" t="str">
            <v>V.07.01.03</v>
          </cell>
          <cell r="S984" t="str">
            <v>QDL04</v>
          </cell>
          <cell r="T984">
            <v>0</v>
          </cell>
          <cell r="U984" t="str">
            <v>Thạc sĩ</v>
          </cell>
          <cell r="V984" t="str">
            <v>017189011892</v>
          </cell>
        </row>
        <row r="985">
          <cell r="B985" t="str">
            <v/>
          </cell>
          <cell r="C985" t="str">
            <v>06103917801</v>
          </cell>
          <cell r="D985" t="str">
            <v>Nguyễn Thị Thùy</v>
          </cell>
          <cell r="E985" t="str">
            <v>Ngân</v>
          </cell>
          <cell r="F985">
            <v>7</v>
          </cell>
          <cell r="G985" t="str">
            <v>Quản lý du lịch và Lữ hành</v>
          </cell>
          <cell r="H985" t="str">
            <v>Khoa Du lịch và Ngoại ngữ</v>
          </cell>
          <cell r="I985" t="str">
            <v>Nghiên cứu viên</v>
          </cell>
          <cell r="J985">
            <v>2.34</v>
          </cell>
          <cell r="K985">
            <v>0</v>
          </cell>
          <cell r="L985" t="str">
            <v>01-Oct-24</v>
          </cell>
          <cell r="M985" t="str">
            <v>01-Oct-23</v>
          </cell>
          <cell r="N985">
            <v>4</v>
          </cell>
          <cell r="O985" t="str">
            <v>0708</v>
          </cell>
          <cell r="P985" t="str">
            <v>0708</v>
          </cell>
          <cell r="Q985" t="str">
            <v>13.092</v>
          </cell>
          <cell r="R985" t="str">
            <v>V.05.01.03</v>
          </cell>
          <cell r="S985" t="str">
            <v/>
          </cell>
          <cell r="T985">
            <v>0</v>
          </cell>
          <cell r="U985" t="str">
            <v>Đại học</v>
          </cell>
          <cell r="V985" t="str">
            <v>001301022082</v>
          </cell>
        </row>
        <row r="986">
          <cell r="B986" t="str">
            <v>QDL05</v>
          </cell>
          <cell r="C986" t="str">
            <v>1482281009943</v>
          </cell>
          <cell r="D986" t="str">
            <v>Nguyễn Xuân</v>
          </cell>
          <cell r="E986" t="str">
            <v>Hải</v>
          </cell>
          <cell r="F986">
            <v>7</v>
          </cell>
          <cell r="G986" t="str">
            <v>Quản lý du lịch và Lữ hành</v>
          </cell>
          <cell r="H986" t="str">
            <v>Khoa Du lịch và Ngoại ngữ</v>
          </cell>
          <cell r="I986" t="str">
            <v>Tiến sĩ, Giảng viên</v>
          </cell>
          <cell r="J986">
            <v>3</v>
          </cell>
          <cell r="K986">
            <v>0</v>
          </cell>
          <cell r="L986" t="str">
            <v>01-Apr-24</v>
          </cell>
          <cell r="M986" t="str">
            <v>01-Apr-24</v>
          </cell>
          <cell r="N986">
            <v>2</v>
          </cell>
          <cell r="O986" t="str">
            <v>0708</v>
          </cell>
          <cell r="P986" t="str">
            <v>0708</v>
          </cell>
          <cell r="Q986" t="str">
            <v>15.111</v>
          </cell>
          <cell r="R986" t="str">
            <v>V.07.01.03</v>
          </cell>
          <cell r="S986" t="str">
            <v>QDL05</v>
          </cell>
          <cell r="T986">
            <v>0</v>
          </cell>
          <cell r="U986" t="str">
            <v>Tiến sĩ</v>
          </cell>
          <cell r="V986" t="str">
            <v>038082003423</v>
          </cell>
        </row>
        <row r="987">
          <cell r="B987" t="str">
            <v/>
          </cell>
          <cell r="C987" t="str">
            <v>3120215005070</v>
          </cell>
          <cell r="D987" t="str">
            <v>Trần Thuý</v>
          </cell>
          <cell r="E987" t="str">
            <v>Lan</v>
          </cell>
          <cell r="F987">
            <v>7</v>
          </cell>
          <cell r="G987" t="str">
            <v>Văn phòng, Khoa DL và NN</v>
          </cell>
          <cell r="H987" t="str">
            <v>Khoa Du lịch và Ngoại ngữ</v>
          </cell>
          <cell r="I987" t="str">
            <v>Chuyên viên</v>
          </cell>
          <cell r="J987">
            <v>4.6500000000000004</v>
          </cell>
          <cell r="K987">
            <v>0</v>
          </cell>
          <cell r="L987" t="str">
            <v>01-Jan-25</v>
          </cell>
          <cell r="M987" t="str">
            <v>01-Jan-08</v>
          </cell>
          <cell r="N987">
            <v>4</v>
          </cell>
          <cell r="O987" t="str">
            <v>0710</v>
          </cell>
          <cell r="P987" t="str">
            <v>0710</v>
          </cell>
          <cell r="Q987" t="str">
            <v>01.003</v>
          </cell>
          <cell r="R987" t="str">
            <v>01.003</v>
          </cell>
          <cell r="S987" t="str">
            <v/>
          </cell>
          <cell r="T987">
            <v>0</v>
          </cell>
          <cell r="U987" t="str">
            <v>Đại học</v>
          </cell>
          <cell r="V987" t="str">
            <v>033177006456</v>
          </cell>
        </row>
        <row r="988">
          <cell r="B988" t="str">
            <v/>
          </cell>
          <cell r="C988" t="str">
            <v>3120215048276</v>
          </cell>
          <cell r="D988" t="str">
            <v>Dương Thị</v>
          </cell>
          <cell r="E988" t="str">
            <v>Hoa</v>
          </cell>
          <cell r="F988">
            <v>7</v>
          </cell>
          <cell r="G988" t="str">
            <v>Văn phòng, Khoa DL và NN</v>
          </cell>
          <cell r="H988" t="str">
            <v>Khoa Du lịch và Ngoại ngữ</v>
          </cell>
          <cell r="I988" t="str">
            <v>Chuyên viên</v>
          </cell>
          <cell r="J988">
            <v>3</v>
          </cell>
          <cell r="K988">
            <v>0</v>
          </cell>
          <cell r="L988" t="str">
            <v>01-Jan-23</v>
          </cell>
          <cell r="M988" t="str">
            <v>01-Jan-17</v>
          </cell>
          <cell r="N988">
            <v>4</v>
          </cell>
          <cell r="O988" t="str">
            <v>0710</v>
          </cell>
          <cell r="P988" t="str">
            <v>0710</v>
          </cell>
          <cell r="Q988" t="str">
            <v>01.003</v>
          </cell>
          <cell r="R988" t="str">
            <v>01.003</v>
          </cell>
          <cell r="S988" t="str">
            <v/>
          </cell>
          <cell r="T988">
            <v>0</v>
          </cell>
          <cell r="U988" t="str">
            <v>Đại học</v>
          </cell>
          <cell r="V988" t="str">
            <v>040191010347</v>
          </cell>
        </row>
        <row r="989">
          <cell r="B989" t="str">
            <v/>
          </cell>
          <cell r="C989" t="str">
            <v>3120215057514</v>
          </cell>
          <cell r="D989" t="str">
            <v>Tạ Phương</v>
          </cell>
          <cell r="E989" t="str">
            <v>Thúy</v>
          </cell>
          <cell r="F989">
            <v>7</v>
          </cell>
          <cell r="G989" t="str">
            <v>Văn phòng, Khoa DL và NN</v>
          </cell>
          <cell r="H989" t="str">
            <v>Khoa Du lịch và Ngoại ngữ</v>
          </cell>
          <cell r="I989" t="str">
            <v>Thạc sĩ, Chuyên viên</v>
          </cell>
          <cell r="J989">
            <v>2.67</v>
          </cell>
          <cell r="K989">
            <v>0</v>
          </cell>
          <cell r="L989" t="str">
            <v>01-Jul-23</v>
          </cell>
          <cell r="M989" t="str">
            <v>01-Jul-20</v>
          </cell>
          <cell r="N989">
            <v>3</v>
          </cell>
          <cell r="O989" t="str">
            <v>0710</v>
          </cell>
          <cell r="P989" t="str">
            <v>0710</v>
          </cell>
          <cell r="Q989" t="str">
            <v>01.003</v>
          </cell>
          <cell r="R989" t="str">
            <v>01.003</v>
          </cell>
          <cell r="S989" t="str">
            <v/>
          </cell>
          <cell r="T989">
            <v>0</v>
          </cell>
          <cell r="U989" t="str">
            <v>Thạc sĩ</v>
          </cell>
          <cell r="V989" t="str">
            <v>034188000414</v>
          </cell>
        </row>
        <row r="990">
          <cell r="B990" t="str">
            <v/>
          </cell>
          <cell r="C990" t="str">
            <v>21510000374995</v>
          </cell>
          <cell r="D990" t="str">
            <v>Nguyễn Ngọc</v>
          </cell>
          <cell r="E990" t="str">
            <v>Long</v>
          </cell>
          <cell r="F990">
            <v>7</v>
          </cell>
          <cell r="G990" t="str">
            <v>Văn phòng, Khoa DL và NN</v>
          </cell>
          <cell r="H990" t="str">
            <v>Khoa Du lịch và Ngoại ngữ</v>
          </cell>
          <cell r="I990" t="str">
            <v>Tiến sĩ, Chuyên gia</v>
          </cell>
          <cell r="J990">
            <v>0</v>
          </cell>
          <cell r="K990">
            <v>0</v>
          </cell>
          <cell r="L990" t="str">
            <v>01-Jul-24</v>
          </cell>
          <cell r="M990" t="str">
            <v>01-Jul-24</v>
          </cell>
          <cell r="N990">
            <v>2</v>
          </cell>
          <cell r="O990" t="str">
            <v>0710</v>
          </cell>
          <cell r="P990" t="str">
            <v>0710</v>
          </cell>
          <cell r="Q990" t="str">
            <v>01.003</v>
          </cell>
          <cell r="R990" t="str">
            <v>01.003</v>
          </cell>
          <cell r="S990" t="str">
            <v/>
          </cell>
          <cell r="T990">
            <v>0</v>
          </cell>
          <cell r="U990" t="str">
            <v>Tiến sĩ</v>
          </cell>
          <cell r="V990" t="str">
            <v>033060007419</v>
          </cell>
        </row>
        <row r="991">
          <cell r="B991" t="str">
            <v>HSC06</v>
          </cell>
          <cell r="C991" t="str">
            <v>3120215005425</v>
          </cell>
          <cell r="D991" t="str">
            <v>Lại Thị Ngọc</v>
          </cell>
          <cell r="E991" t="str">
            <v>Hà</v>
          </cell>
          <cell r="F991">
            <v>8</v>
          </cell>
          <cell r="G991" t="str">
            <v>HS-CN sinh học thực phẩm</v>
          </cell>
          <cell r="H991" t="str">
            <v>Khoa Công nghệ thực phẩm</v>
          </cell>
          <cell r="I991" t="str">
            <v>PGS.TS. Giảng viên cao cấp, Phó Trưởng Khoa, Trưởng BM</v>
          </cell>
          <cell r="J991">
            <v>6.2</v>
          </cell>
          <cell r="K991">
            <v>0</v>
          </cell>
          <cell r="L991" t="str">
            <v>26-Mar-25</v>
          </cell>
          <cell r="M991" t="str">
            <v>26-Mar-25</v>
          </cell>
          <cell r="N991">
            <v>2</v>
          </cell>
          <cell r="O991" t="str">
            <v>0801</v>
          </cell>
          <cell r="P991" t="str">
            <v>0801</v>
          </cell>
          <cell r="Q991" t="str">
            <v>15.109</v>
          </cell>
          <cell r="R991" t="str">
            <v>V.07.01.01</v>
          </cell>
          <cell r="S991" t="str">
            <v>HSC06</v>
          </cell>
          <cell r="T991">
            <v>1</v>
          </cell>
          <cell r="U991" t="str">
            <v>Tiến sĩ</v>
          </cell>
          <cell r="V991" t="str">
            <v>001176020338</v>
          </cell>
        </row>
        <row r="992">
          <cell r="B992" t="str">
            <v>HSC04</v>
          </cell>
          <cell r="C992" t="str">
            <v>3120215005402</v>
          </cell>
          <cell r="D992" t="str">
            <v>Nguyễn Thị Lâm</v>
          </cell>
          <cell r="E992" t="str">
            <v>Đoàn</v>
          </cell>
          <cell r="F992">
            <v>8</v>
          </cell>
          <cell r="G992" t="str">
            <v>HS-CN sinh học thực phẩm</v>
          </cell>
          <cell r="H992" t="str">
            <v>Khoa Công nghệ thực phẩm</v>
          </cell>
          <cell r="I992" t="str">
            <v>PGS.TS, Giảng viên cao cấp, Phó BM</v>
          </cell>
          <cell r="J992">
            <v>6.2</v>
          </cell>
          <cell r="K992">
            <v>0</v>
          </cell>
          <cell r="L992" t="str">
            <v>27-Jun-22</v>
          </cell>
          <cell r="M992" t="str">
            <v>27-Jun-22</v>
          </cell>
          <cell r="N992">
            <v>2</v>
          </cell>
          <cell r="O992" t="str">
            <v>0801</v>
          </cell>
          <cell r="P992" t="str">
            <v>0801</v>
          </cell>
          <cell r="Q992" t="str">
            <v>15.109</v>
          </cell>
          <cell r="R992" t="str">
            <v>V.07.01.01</v>
          </cell>
          <cell r="S992" t="str">
            <v>HSC04</v>
          </cell>
          <cell r="T992">
            <v>1</v>
          </cell>
          <cell r="U992" t="str">
            <v>Tiến sĩ</v>
          </cell>
          <cell r="V992" t="str">
            <v>027177000175</v>
          </cell>
        </row>
        <row r="993">
          <cell r="B993" t="str">
            <v>HSC05</v>
          </cell>
          <cell r="C993" t="str">
            <v>3120215005419</v>
          </cell>
          <cell r="D993" t="str">
            <v>Nguyễn Hoàng</v>
          </cell>
          <cell r="E993" t="str">
            <v>Anh</v>
          </cell>
          <cell r="F993">
            <v>8</v>
          </cell>
          <cell r="G993" t="str">
            <v>HS-CN sinh học thực phẩm</v>
          </cell>
          <cell r="H993" t="str">
            <v>Khoa Công nghệ thực phẩm</v>
          </cell>
          <cell r="I993" t="str">
            <v>PGS.TS. Giảng viên cao cấp, Trưởng Khoa, Trưởng phòng Thí nghiệm</v>
          </cell>
          <cell r="J993">
            <v>6.92</v>
          </cell>
          <cell r="K993">
            <v>0</v>
          </cell>
          <cell r="L993" t="str">
            <v>17-Jul-24</v>
          </cell>
          <cell r="M993" t="str">
            <v>17-Jul-18</v>
          </cell>
          <cell r="N993">
            <v>2</v>
          </cell>
          <cell r="O993" t="str">
            <v>0801</v>
          </cell>
          <cell r="P993" t="str">
            <v>0801</v>
          </cell>
          <cell r="Q993" t="str">
            <v>15.109</v>
          </cell>
          <cell r="R993" t="str">
            <v>V.07.01.01</v>
          </cell>
          <cell r="S993" t="str">
            <v>HSC05</v>
          </cell>
          <cell r="T993">
            <v>1</v>
          </cell>
          <cell r="U993" t="str">
            <v>Tiến sĩ</v>
          </cell>
          <cell r="V993" t="str">
            <v>034078008314</v>
          </cell>
        </row>
        <row r="994">
          <cell r="B994" t="str">
            <v>MOI64</v>
          </cell>
          <cell r="C994" t="str">
            <v/>
          </cell>
          <cell r="D994" t="str">
            <v>Vũ Kim</v>
          </cell>
          <cell r="E994" t="str">
            <v>Bảng</v>
          </cell>
          <cell r="F994">
            <v>8</v>
          </cell>
          <cell r="G994" t="str">
            <v>HS-CN sinh học thực phẩm</v>
          </cell>
          <cell r="H994" t="str">
            <v>Khoa Công nghệ thực phẩm</v>
          </cell>
          <cell r="I994" t="str">
            <v/>
          </cell>
          <cell r="J994">
            <v>6.44</v>
          </cell>
          <cell r="K994">
            <v>0</v>
          </cell>
          <cell r="L994" t="str">
            <v>01-Dec-06</v>
          </cell>
          <cell r="M994" t="str">
            <v>16-Mar-71</v>
          </cell>
          <cell r="N994">
            <v>3</v>
          </cell>
          <cell r="O994" t="str">
            <v>0801</v>
          </cell>
          <cell r="P994" t="str">
            <v>0801</v>
          </cell>
          <cell r="Q994" t="str">
            <v>15.110</v>
          </cell>
          <cell r="R994" t="str">
            <v>15.110</v>
          </cell>
          <cell r="S994" t="str">
            <v>MOI64</v>
          </cell>
          <cell r="T994">
            <v>0</v>
          </cell>
          <cell r="U994" t="str">
            <v>Thạc sĩ</v>
          </cell>
          <cell r="V994" t="str">
            <v>010779882</v>
          </cell>
        </row>
        <row r="995">
          <cell r="B995" t="str">
            <v>MOI29</v>
          </cell>
          <cell r="C995" t="str">
            <v/>
          </cell>
          <cell r="D995" t="str">
            <v>Vũ Thị</v>
          </cell>
          <cell r="E995" t="str">
            <v>Thư</v>
          </cell>
          <cell r="F995">
            <v>8</v>
          </cell>
          <cell r="G995" t="str">
            <v>HS-CN sinh học thực phẩm</v>
          </cell>
          <cell r="H995" t="str">
            <v>Khoa Công nghệ thực phẩm</v>
          </cell>
          <cell r="I995" t="str">
            <v/>
          </cell>
          <cell r="J995">
            <v>6.78</v>
          </cell>
          <cell r="K995">
            <v>0</v>
          </cell>
          <cell r="L995" t="str">
            <v>01-Jul-03</v>
          </cell>
          <cell r="M995" t="str">
            <v>01-Oct-67</v>
          </cell>
          <cell r="N995">
            <v>2</v>
          </cell>
          <cell r="O995" t="str">
            <v>0801</v>
          </cell>
          <cell r="P995" t="str">
            <v>0801</v>
          </cell>
          <cell r="Q995" t="str">
            <v>15.110</v>
          </cell>
          <cell r="R995" t="str">
            <v>15.110</v>
          </cell>
          <cell r="S995" t="str">
            <v>MOI29</v>
          </cell>
          <cell r="T995">
            <v>1</v>
          </cell>
          <cell r="U995" t="str">
            <v>Tiến sĩ</v>
          </cell>
          <cell r="V995" t="str">
            <v>010812013</v>
          </cell>
        </row>
        <row r="996">
          <cell r="B996" t="str">
            <v>HSC03</v>
          </cell>
          <cell r="C996" t="str">
            <v>3120215005398</v>
          </cell>
          <cell r="D996" t="str">
            <v>Ngô Xuân</v>
          </cell>
          <cell r="E996" t="str">
            <v>Mạnh</v>
          </cell>
          <cell r="F996">
            <v>8</v>
          </cell>
          <cell r="G996" t="str">
            <v>HS-CN sinh học thực phẩm</v>
          </cell>
          <cell r="H996" t="str">
            <v>Khoa Công nghệ thực phẩm</v>
          </cell>
          <cell r="I996" t="str">
            <v>PGS.TS. Giảng viên chính, Bảo lưu PCCV</v>
          </cell>
          <cell r="J996">
            <v>6.78</v>
          </cell>
          <cell r="K996">
            <v>0.09</v>
          </cell>
          <cell r="L996" t="str">
            <v>01-Dec-15</v>
          </cell>
          <cell r="M996" t="str">
            <v>01-Jun-03</v>
          </cell>
          <cell r="N996">
            <v>2</v>
          </cell>
          <cell r="O996" t="str">
            <v>0801</v>
          </cell>
          <cell r="P996" t="str">
            <v>0801</v>
          </cell>
          <cell r="Q996" t="str">
            <v>15.109</v>
          </cell>
          <cell r="R996" t="str">
            <v>V.07.01.01</v>
          </cell>
          <cell r="S996" t="str">
            <v>HSC03</v>
          </cell>
          <cell r="T996">
            <v>1</v>
          </cell>
          <cell r="U996" t="str">
            <v>Tiến sĩ</v>
          </cell>
          <cell r="V996" t="str">
            <v>011027890</v>
          </cell>
        </row>
        <row r="997">
          <cell r="B997" t="str">
            <v>HSC11</v>
          </cell>
          <cell r="C997" t="str">
            <v>3120215006390</v>
          </cell>
          <cell r="D997" t="str">
            <v>Hoàng Hải</v>
          </cell>
          <cell r="E997" t="str">
            <v>Hà</v>
          </cell>
          <cell r="F997">
            <v>8</v>
          </cell>
          <cell r="G997" t="str">
            <v>HS-CN sinh học thực phẩm</v>
          </cell>
          <cell r="H997" t="str">
            <v>Khoa Công nghệ thực phẩm</v>
          </cell>
          <cell r="I997" t="str">
            <v>Tiến sĩ, Giảng viên</v>
          </cell>
          <cell r="J997">
            <v>4.9800000000000004</v>
          </cell>
          <cell r="K997">
            <v>0.06</v>
          </cell>
          <cell r="L997" t="str">
            <v>01-Nov-24</v>
          </cell>
          <cell r="M997" t="str">
            <v>03-Nov-14</v>
          </cell>
          <cell r="N997">
            <v>2</v>
          </cell>
          <cell r="O997" t="str">
            <v>0801</v>
          </cell>
          <cell r="P997" t="str">
            <v>0801</v>
          </cell>
          <cell r="Q997" t="str">
            <v>15.111</v>
          </cell>
          <cell r="R997" t="str">
            <v>V.07.01.03</v>
          </cell>
          <cell r="S997" t="str">
            <v>HSC11</v>
          </cell>
          <cell r="T997">
            <v>0</v>
          </cell>
          <cell r="U997" t="str">
            <v>Tiến sĩ</v>
          </cell>
          <cell r="V997" t="str">
            <v>001072003879</v>
          </cell>
        </row>
        <row r="998">
          <cell r="B998" t="str">
            <v>MOI34</v>
          </cell>
          <cell r="C998" t="str">
            <v>3120215005454</v>
          </cell>
          <cell r="D998" t="str">
            <v>Nguyễn Xuân</v>
          </cell>
          <cell r="E998" t="str">
            <v>Bắc</v>
          </cell>
          <cell r="F998">
            <v>8</v>
          </cell>
          <cell r="G998" t="str">
            <v>HS-CN sinh học thực phẩm</v>
          </cell>
          <cell r="H998" t="str">
            <v>Khoa Công nghệ thực phẩm</v>
          </cell>
          <cell r="I998" t="str">
            <v>Thạc sĩ, Kỹ sư</v>
          </cell>
          <cell r="J998">
            <v>3.99</v>
          </cell>
          <cell r="K998">
            <v>0</v>
          </cell>
          <cell r="L998" t="str">
            <v>01-Mar-24</v>
          </cell>
          <cell r="M998" t="str">
            <v>01-Mar-14</v>
          </cell>
          <cell r="N998">
            <v>3</v>
          </cell>
          <cell r="O998" t="str">
            <v>0801</v>
          </cell>
          <cell r="P998" t="str">
            <v>0801</v>
          </cell>
          <cell r="Q998" t="str">
            <v>13.095</v>
          </cell>
          <cell r="R998" t="str">
            <v>V.05.02.07</v>
          </cell>
          <cell r="S998" t="str">
            <v>MOI34</v>
          </cell>
          <cell r="T998">
            <v>0</v>
          </cell>
          <cell r="U998" t="str">
            <v>Thạc sĩ</v>
          </cell>
          <cell r="V998" t="str">
            <v>001078002323</v>
          </cell>
        </row>
        <row r="999">
          <cell r="B999" t="str">
            <v>HSC01</v>
          </cell>
          <cell r="C999" t="str">
            <v>3120215005431</v>
          </cell>
          <cell r="D999" t="str">
            <v>Nguyễn Văn</v>
          </cell>
          <cell r="E999" t="str">
            <v>Lâm</v>
          </cell>
          <cell r="F999">
            <v>8</v>
          </cell>
          <cell r="G999" t="str">
            <v>HS-CN sinh học thực phẩm</v>
          </cell>
          <cell r="H999" t="str">
            <v>Khoa Công nghệ thực phẩm</v>
          </cell>
          <cell r="I999" t="str">
            <v>Tiến sĩ, Giảng viên</v>
          </cell>
          <cell r="J999">
            <v>3.66</v>
          </cell>
          <cell r="K999">
            <v>0</v>
          </cell>
          <cell r="L999" t="str">
            <v>01-Sep-16</v>
          </cell>
          <cell r="M999" t="str">
            <v>01-Sep-04</v>
          </cell>
          <cell r="N999">
            <v>2</v>
          </cell>
          <cell r="O999" t="str">
            <v>0801</v>
          </cell>
          <cell r="P999" t="str">
            <v>0801</v>
          </cell>
          <cell r="Q999" t="str">
            <v>15.111</v>
          </cell>
          <cell r="R999" t="str">
            <v>V.07.01.03</v>
          </cell>
          <cell r="S999" t="str">
            <v>HSC01</v>
          </cell>
          <cell r="T999">
            <v>0</v>
          </cell>
          <cell r="U999" t="str">
            <v>Tiến sĩ</v>
          </cell>
          <cell r="V999" t="str">
            <v>013556179</v>
          </cell>
        </row>
        <row r="1000">
          <cell r="B1000" t="str">
            <v>HSC07</v>
          </cell>
          <cell r="C1000" t="str">
            <v>3120215005448</v>
          </cell>
          <cell r="D1000" t="str">
            <v>Võ Nhân</v>
          </cell>
          <cell r="E1000" t="str">
            <v>Hậu</v>
          </cell>
          <cell r="F1000">
            <v>8</v>
          </cell>
          <cell r="G1000" t="str">
            <v>HS-CN sinh học thực phẩm</v>
          </cell>
          <cell r="H1000" t="str">
            <v>Khoa Công nghệ thực phẩm</v>
          </cell>
          <cell r="I1000" t="str">
            <v/>
          </cell>
          <cell r="J1000">
            <v>3</v>
          </cell>
          <cell r="K1000">
            <v>0</v>
          </cell>
          <cell r="L1000" t="str">
            <v>01-Oct-08</v>
          </cell>
          <cell r="M1000" t="str">
            <v>01-Oct-05</v>
          </cell>
          <cell r="N1000">
            <v>3</v>
          </cell>
          <cell r="O1000" t="str">
            <v>0801</v>
          </cell>
          <cell r="P1000" t="str">
            <v>0801</v>
          </cell>
          <cell r="Q1000" t="str">
            <v>15.111</v>
          </cell>
          <cell r="R1000" t="str">
            <v>15.111</v>
          </cell>
          <cell r="S1000" t="str">
            <v>HSC07</v>
          </cell>
          <cell r="T1000">
            <v>0</v>
          </cell>
          <cell r="U1000" t="str">
            <v>Thạc sĩ</v>
          </cell>
          <cell r="V1000" t="str">
            <v>011919691</v>
          </cell>
        </row>
        <row r="1001">
          <cell r="B1001" t="str">
            <v>HSC08</v>
          </cell>
          <cell r="C1001" t="str">
            <v>3120215010159</v>
          </cell>
          <cell r="D1001" t="str">
            <v>Nguyễn Hương</v>
          </cell>
          <cell r="E1001" t="str">
            <v>Thủy</v>
          </cell>
          <cell r="F1001">
            <v>8</v>
          </cell>
          <cell r="G1001" t="str">
            <v>HS-CN sinh học thực phẩm</v>
          </cell>
          <cell r="H1001" t="str">
            <v>Khoa Công nghệ thực phẩm</v>
          </cell>
          <cell r="I1001" t="str">
            <v>Thạc sĩ, Giảng viên</v>
          </cell>
          <cell r="J1001">
            <v>2.67</v>
          </cell>
          <cell r="K1001">
            <v>0</v>
          </cell>
          <cell r="L1001" t="str">
            <v>01-Oct-10</v>
          </cell>
          <cell r="M1001" t="str">
            <v>01-Oct-07</v>
          </cell>
          <cell r="N1001">
            <v>3</v>
          </cell>
          <cell r="O1001" t="str">
            <v>0801</v>
          </cell>
          <cell r="P1001" t="str">
            <v>0801</v>
          </cell>
          <cell r="Q1001" t="str">
            <v>15.111</v>
          </cell>
          <cell r="R1001" t="str">
            <v>15.111</v>
          </cell>
          <cell r="S1001" t="str">
            <v>HSC08</v>
          </cell>
          <cell r="T1001">
            <v>0</v>
          </cell>
          <cell r="U1001" t="str">
            <v>Thạc sĩ</v>
          </cell>
          <cell r="V1001" t="str">
            <v>012379651</v>
          </cell>
        </row>
        <row r="1002">
          <cell r="B1002" t="str">
            <v>HSC10</v>
          </cell>
          <cell r="C1002" t="str">
            <v>3120215005460</v>
          </cell>
          <cell r="D1002" t="str">
            <v>Vũ Thị</v>
          </cell>
          <cell r="E1002" t="str">
            <v>Hằng</v>
          </cell>
          <cell r="F1002">
            <v>8</v>
          </cell>
          <cell r="G1002" t="str">
            <v>HS-CN sinh học thực phẩm</v>
          </cell>
          <cell r="H1002" t="str">
            <v>Khoa Công nghệ thực phẩm</v>
          </cell>
          <cell r="I1002" t="str">
            <v>Thạc sĩ, Giảng viên</v>
          </cell>
          <cell r="J1002">
            <v>3.33</v>
          </cell>
          <cell r="K1002">
            <v>0</v>
          </cell>
          <cell r="L1002" t="str">
            <v>01-Oct-17</v>
          </cell>
          <cell r="M1002" t="str">
            <v>01-Oct-08</v>
          </cell>
          <cell r="N1002">
            <v>3</v>
          </cell>
          <cell r="O1002" t="str">
            <v>0801</v>
          </cell>
          <cell r="P1002" t="str">
            <v>0801</v>
          </cell>
          <cell r="Q1002" t="str">
            <v>15.111</v>
          </cell>
          <cell r="R1002" t="str">
            <v>V.07.01.03</v>
          </cell>
          <cell r="S1002" t="str">
            <v>HSC10</v>
          </cell>
          <cell r="T1002">
            <v>0</v>
          </cell>
          <cell r="U1002" t="str">
            <v>Thạc sĩ</v>
          </cell>
          <cell r="V1002" t="str">
            <v>012416768</v>
          </cell>
        </row>
        <row r="1003">
          <cell r="B1003" t="str">
            <v/>
          </cell>
          <cell r="C1003" t="str">
            <v>3120215009505</v>
          </cell>
          <cell r="D1003" t="str">
            <v>Ngô Xuân</v>
          </cell>
          <cell r="E1003" t="str">
            <v>Trung</v>
          </cell>
          <cell r="F1003">
            <v>8</v>
          </cell>
          <cell r="G1003" t="str">
            <v>HS-CN sinh học thực phẩm</v>
          </cell>
          <cell r="H1003" t="str">
            <v>Khoa Công nghệ thực phẩm</v>
          </cell>
          <cell r="I1003" t="str">
            <v>Tiến sĩ, Giảng viên tập sự</v>
          </cell>
          <cell r="J1003">
            <v>1.99</v>
          </cell>
          <cell r="K1003">
            <v>0</v>
          </cell>
          <cell r="L1003" t="str">
            <v>01-Aug-08</v>
          </cell>
          <cell r="M1003" t="str">
            <v>01-Aug-08</v>
          </cell>
          <cell r="N1003">
            <v>2</v>
          </cell>
          <cell r="O1003" t="str">
            <v>0801</v>
          </cell>
          <cell r="P1003" t="str">
            <v>0801</v>
          </cell>
          <cell r="Q1003" t="str">
            <v>15.111</v>
          </cell>
          <cell r="R1003" t="str">
            <v>15.111</v>
          </cell>
          <cell r="S1003" t="str">
            <v/>
          </cell>
          <cell r="T1003">
            <v>0</v>
          </cell>
          <cell r="U1003" t="str">
            <v>Tiến sĩ</v>
          </cell>
          <cell r="V1003" t="str">
            <v>012516219</v>
          </cell>
        </row>
        <row r="1004">
          <cell r="B1004" t="str">
            <v>HSC09</v>
          </cell>
          <cell r="C1004" t="str">
            <v>3120215056613</v>
          </cell>
          <cell r="D1004" t="str">
            <v>Trần Thị</v>
          </cell>
          <cell r="E1004" t="str">
            <v>Hoài</v>
          </cell>
          <cell r="F1004">
            <v>8</v>
          </cell>
          <cell r="G1004" t="str">
            <v>HS-CN sinh học thực phẩm</v>
          </cell>
          <cell r="H1004" t="str">
            <v>Khoa Công nghệ thực phẩm</v>
          </cell>
          <cell r="I1004" t="str">
            <v>Thạc sĩ, Giảng viên</v>
          </cell>
          <cell r="J1004">
            <v>3</v>
          </cell>
          <cell r="K1004">
            <v>0</v>
          </cell>
          <cell r="L1004" t="str">
            <v>01-Sep-22</v>
          </cell>
          <cell r="M1004" t="str">
            <v>01-Sep-19</v>
          </cell>
          <cell r="N1004">
            <v>3</v>
          </cell>
          <cell r="O1004" t="str">
            <v>0801</v>
          </cell>
          <cell r="P1004" t="str">
            <v>0801</v>
          </cell>
          <cell r="Q1004" t="str">
            <v>15.111</v>
          </cell>
          <cell r="R1004" t="str">
            <v>V.07.01.03</v>
          </cell>
          <cell r="S1004" t="str">
            <v>HSC09</v>
          </cell>
          <cell r="T1004">
            <v>0</v>
          </cell>
          <cell r="U1004" t="str">
            <v>Thạc sĩ</v>
          </cell>
          <cell r="V1004" t="str">
            <v>036186005098</v>
          </cell>
        </row>
        <row r="1005">
          <cell r="B1005" t="str">
            <v>HOA25</v>
          </cell>
          <cell r="C1005" t="str">
            <v>3120215034997</v>
          </cell>
          <cell r="D1005" t="str">
            <v>Vũ Thị</v>
          </cell>
          <cell r="E1005" t="str">
            <v>Huyền</v>
          </cell>
          <cell r="F1005">
            <v>8</v>
          </cell>
          <cell r="G1005" t="str">
            <v>HS-CN sinh học thực phẩm</v>
          </cell>
          <cell r="H1005" t="str">
            <v>Khoa Công nghệ thực phẩm</v>
          </cell>
          <cell r="I1005" t="str">
            <v>Tiến sĩ, Giảng viên chính</v>
          </cell>
          <cell r="J1005">
            <v>4.74</v>
          </cell>
          <cell r="K1005">
            <v>0</v>
          </cell>
          <cell r="L1005" t="str">
            <v>01-Dec-23</v>
          </cell>
          <cell r="M1005" t="str">
            <v>01-Dec-20</v>
          </cell>
          <cell r="N1005">
            <v>2</v>
          </cell>
          <cell r="O1005" t="str">
            <v>0801</v>
          </cell>
          <cell r="P1005" t="str">
            <v>0801</v>
          </cell>
          <cell r="Q1005" t="str">
            <v>15.110</v>
          </cell>
          <cell r="R1005" t="str">
            <v>V.07.01.02</v>
          </cell>
          <cell r="S1005" t="str">
            <v>HOA25</v>
          </cell>
          <cell r="T1005">
            <v>0</v>
          </cell>
          <cell r="U1005" t="str">
            <v>Tiến sĩ</v>
          </cell>
          <cell r="V1005" t="str">
            <v>034181006240</v>
          </cell>
        </row>
        <row r="1006">
          <cell r="B1006" t="str">
            <v>HSC12</v>
          </cell>
          <cell r="C1006" t="str">
            <v>3120205075040</v>
          </cell>
          <cell r="D1006" t="str">
            <v>Hoàng Lan</v>
          </cell>
          <cell r="E1006" t="str">
            <v>Phượng</v>
          </cell>
          <cell r="F1006">
            <v>8</v>
          </cell>
          <cell r="G1006" t="str">
            <v>HS-CN sinh học thực phẩm</v>
          </cell>
          <cell r="H1006" t="str">
            <v>Khoa Công nghệ thực phẩm</v>
          </cell>
          <cell r="I1006" t="str">
            <v>Thạc sĩ, Giảng viên</v>
          </cell>
          <cell r="J1006">
            <v>3</v>
          </cell>
          <cell r="K1006">
            <v>0</v>
          </cell>
          <cell r="L1006" t="str">
            <v>03-Feb-23</v>
          </cell>
          <cell r="M1006" t="str">
            <v>03-Feb-20</v>
          </cell>
          <cell r="N1006">
            <v>3</v>
          </cell>
          <cell r="O1006" t="str">
            <v>0801</v>
          </cell>
          <cell r="P1006" t="str">
            <v>0801</v>
          </cell>
          <cell r="Q1006" t="str">
            <v>15.111</v>
          </cell>
          <cell r="R1006" t="str">
            <v>V.07.01.03</v>
          </cell>
          <cell r="S1006" t="str">
            <v>HSC12</v>
          </cell>
          <cell r="T1006">
            <v>0</v>
          </cell>
          <cell r="U1006" t="str">
            <v>Thạc sĩ</v>
          </cell>
          <cell r="V1006" t="str">
            <v>001184005847</v>
          </cell>
        </row>
        <row r="1007">
          <cell r="B1007" t="str">
            <v>QTP07</v>
          </cell>
          <cell r="C1007" t="str">
            <v>3120205194289</v>
          </cell>
          <cell r="D1007" t="str">
            <v>Lê Thiên</v>
          </cell>
          <cell r="E1007" t="str">
            <v>Kim</v>
          </cell>
          <cell r="F1007">
            <v>8</v>
          </cell>
          <cell r="G1007" t="str">
            <v>HS-CN sinh học thực phẩm</v>
          </cell>
          <cell r="H1007" t="str">
            <v>Khoa Công nghệ thực phẩm</v>
          </cell>
          <cell r="I1007" t="str">
            <v>Tiến sĩ, Giảng viên</v>
          </cell>
          <cell r="J1007">
            <v>3</v>
          </cell>
          <cell r="K1007">
            <v>0</v>
          </cell>
          <cell r="L1007" t="str">
            <v>01-Sep-24</v>
          </cell>
          <cell r="M1007" t="str">
            <v>01-Sep-24</v>
          </cell>
          <cell r="N1007">
            <v>2</v>
          </cell>
          <cell r="O1007" t="str">
            <v>0801</v>
          </cell>
          <cell r="P1007" t="str">
            <v>0801</v>
          </cell>
          <cell r="Q1007" t="str">
            <v>15.111</v>
          </cell>
          <cell r="R1007" t="str">
            <v>V.07.01.03</v>
          </cell>
          <cell r="S1007" t="str">
            <v>QTP07</v>
          </cell>
          <cell r="T1007">
            <v>0</v>
          </cell>
          <cell r="U1007" t="str">
            <v>Tiến sĩ</v>
          </cell>
          <cell r="V1007" t="str">
            <v>001191044939</v>
          </cell>
        </row>
        <row r="1008">
          <cell r="B1008" t="str">
            <v>HSC13</v>
          </cell>
          <cell r="C1008" t="str">
            <v>3120205211104</v>
          </cell>
          <cell r="D1008" t="str">
            <v>Lã Văn</v>
          </cell>
          <cell r="E1008" t="str">
            <v>Hiền</v>
          </cell>
          <cell r="F1008">
            <v>8</v>
          </cell>
          <cell r="G1008" t="str">
            <v>HS-CN sinh học thực phẩm</v>
          </cell>
          <cell r="H1008" t="str">
            <v>Khoa Công nghệ thực phẩm</v>
          </cell>
          <cell r="I1008" t="str">
            <v>Tiến sĩ, Giảng viên</v>
          </cell>
          <cell r="J1008">
            <v>2.5499999999999998</v>
          </cell>
          <cell r="K1008">
            <v>0</v>
          </cell>
          <cell r="L1008" t="str">
            <v>01-Apr-24</v>
          </cell>
          <cell r="M1008" t="str">
            <v>01-Apr-24</v>
          </cell>
          <cell r="N1008">
            <v>2</v>
          </cell>
          <cell r="O1008" t="str">
            <v>0801</v>
          </cell>
          <cell r="P1008" t="str">
            <v>0801</v>
          </cell>
          <cell r="Q1008" t="str">
            <v>15.111</v>
          </cell>
          <cell r="R1008" t="str">
            <v>V.07.01.03</v>
          </cell>
          <cell r="S1008" t="str">
            <v>HSC13</v>
          </cell>
          <cell r="T1008">
            <v>0</v>
          </cell>
          <cell r="U1008" t="str">
            <v>Tiến sĩ</v>
          </cell>
          <cell r="V1008" t="str">
            <v>031087017500</v>
          </cell>
        </row>
        <row r="1009">
          <cell r="B1009" t="str">
            <v/>
          </cell>
          <cell r="C1009" t="str">
            <v>3120215005477</v>
          </cell>
          <cell r="D1009" t="str">
            <v>Hoàng Thị Minh</v>
          </cell>
          <cell r="E1009" t="str">
            <v>Tâm</v>
          </cell>
          <cell r="F1009">
            <v>8</v>
          </cell>
          <cell r="G1009" t="str">
            <v>Công nghệ chế biến</v>
          </cell>
          <cell r="H1009" t="str">
            <v>Khoa Công nghệ thực phẩm</v>
          </cell>
          <cell r="I1009" t="str">
            <v/>
          </cell>
          <cell r="J1009">
            <v>3.63</v>
          </cell>
          <cell r="K1009">
            <v>0.11</v>
          </cell>
          <cell r="L1009" t="str">
            <v>01-Dec-10</v>
          </cell>
          <cell r="M1009" t="str">
            <v>01-Jan-80</v>
          </cell>
          <cell r="N1009">
            <v>7</v>
          </cell>
          <cell r="O1009" t="str">
            <v>0802</v>
          </cell>
          <cell r="P1009" t="str">
            <v>0802</v>
          </cell>
          <cell r="Q1009" t="str">
            <v>01.007</v>
          </cell>
          <cell r="R1009" t="str">
            <v>01.007</v>
          </cell>
          <cell r="S1009" t="str">
            <v/>
          </cell>
          <cell r="T1009">
            <v>0</v>
          </cell>
          <cell r="U1009" t="str">
            <v>CN-SơCấp</v>
          </cell>
          <cell r="V1009" t="str">
            <v>010992137</v>
          </cell>
        </row>
        <row r="1010">
          <cell r="B1010" t="str">
            <v>CNC04</v>
          </cell>
          <cell r="C1010" t="str">
            <v>3120215005510</v>
          </cell>
          <cell r="D1010" t="str">
            <v>Nguyễn Đặng</v>
          </cell>
          <cell r="E1010" t="str">
            <v>Dung</v>
          </cell>
          <cell r="F1010">
            <v>8</v>
          </cell>
          <cell r="G1010" t="str">
            <v>Công nghệ chế biến</v>
          </cell>
          <cell r="H1010" t="str">
            <v>Khoa Công nghệ thực phẩm</v>
          </cell>
          <cell r="I1010" t="str">
            <v/>
          </cell>
          <cell r="J1010">
            <v>3.33</v>
          </cell>
          <cell r="K1010">
            <v>0</v>
          </cell>
          <cell r="L1010" t="str">
            <v>01-Sep-09</v>
          </cell>
          <cell r="M1010" t="str">
            <v>01-Oct-00</v>
          </cell>
          <cell r="N1010">
            <v>3</v>
          </cell>
          <cell r="O1010" t="str">
            <v>0802</v>
          </cell>
          <cell r="P1010" t="str">
            <v>0802</v>
          </cell>
          <cell r="Q1010" t="str">
            <v>15.111</v>
          </cell>
          <cell r="R1010" t="str">
            <v>15.111</v>
          </cell>
          <cell r="S1010" t="str">
            <v>CNC04</v>
          </cell>
          <cell r="T1010">
            <v>0</v>
          </cell>
          <cell r="U1010" t="str">
            <v>Thạc sĩ</v>
          </cell>
          <cell r="V1010" t="str">
            <v>011728475</v>
          </cell>
        </row>
        <row r="1011">
          <cell r="B1011" t="str">
            <v>CNC09</v>
          </cell>
          <cell r="C1011" t="str">
            <v>3120215005527</v>
          </cell>
          <cell r="D1011" t="str">
            <v>Trần Thị</v>
          </cell>
          <cell r="E1011" t="str">
            <v>Định</v>
          </cell>
          <cell r="F1011">
            <v>8</v>
          </cell>
          <cell r="G1011" t="str">
            <v>Công nghệ chế biến</v>
          </cell>
          <cell r="H1011" t="str">
            <v>Khoa Công nghệ thực phẩm</v>
          </cell>
          <cell r="I1011" t="str">
            <v>PGS.TS, Giảng viên cao cấp, Trưởng BM</v>
          </cell>
          <cell r="J1011">
            <v>7.28</v>
          </cell>
          <cell r="K1011">
            <v>0</v>
          </cell>
          <cell r="L1011" t="str">
            <v>24-Mar-24</v>
          </cell>
          <cell r="M1011" t="str">
            <v>24-Mar-17</v>
          </cell>
          <cell r="N1011">
            <v>2</v>
          </cell>
          <cell r="O1011" t="str">
            <v>0802</v>
          </cell>
          <cell r="P1011" t="str">
            <v>0802</v>
          </cell>
          <cell r="Q1011" t="str">
            <v>15.109</v>
          </cell>
          <cell r="R1011" t="str">
            <v>V.07.01.01</v>
          </cell>
          <cell r="S1011" t="str">
            <v>CNC09</v>
          </cell>
          <cell r="T1011">
            <v>1</v>
          </cell>
          <cell r="U1011" t="str">
            <v>Tiến sĩ</v>
          </cell>
          <cell r="V1011" t="str">
            <v>036177007561</v>
          </cell>
        </row>
        <row r="1012">
          <cell r="B1012" t="str">
            <v>MOI59</v>
          </cell>
          <cell r="C1012" t="str">
            <v/>
          </cell>
          <cell r="D1012" t="str">
            <v>Phạm Thị</v>
          </cell>
          <cell r="E1012" t="str">
            <v>Vân</v>
          </cell>
          <cell r="F1012">
            <v>8</v>
          </cell>
          <cell r="G1012" t="str">
            <v>Công nghệ chế biến</v>
          </cell>
          <cell r="H1012" t="str">
            <v>Khoa Công nghệ thực phẩm</v>
          </cell>
          <cell r="I1012" t="str">
            <v/>
          </cell>
          <cell r="J1012">
            <v>5.76</v>
          </cell>
          <cell r="K1012">
            <v>0</v>
          </cell>
          <cell r="L1012" t="str">
            <v>01-Sep-07</v>
          </cell>
          <cell r="M1012" t="str">
            <v>01-Mar-76</v>
          </cell>
          <cell r="N1012">
            <v>3</v>
          </cell>
          <cell r="O1012" t="str">
            <v>0802</v>
          </cell>
          <cell r="P1012" t="str">
            <v>0802</v>
          </cell>
          <cell r="Q1012" t="str">
            <v>15.110</v>
          </cell>
          <cell r="R1012" t="str">
            <v>15.110</v>
          </cell>
          <cell r="S1012" t="str">
            <v>MOI59</v>
          </cell>
          <cell r="T1012">
            <v>0</v>
          </cell>
          <cell r="U1012" t="str">
            <v>Thạc sĩ</v>
          </cell>
          <cell r="V1012" t="str">
            <v>010779976</v>
          </cell>
        </row>
        <row r="1013">
          <cell r="B1013" t="str">
            <v>CNC05</v>
          </cell>
          <cell r="C1013" t="str">
            <v>3120215005540</v>
          </cell>
          <cell r="D1013" t="str">
            <v>Giang Trung</v>
          </cell>
          <cell r="E1013" t="str">
            <v>Khoa</v>
          </cell>
          <cell r="F1013">
            <v>8</v>
          </cell>
          <cell r="G1013" t="str">
            <v>Công nghệ chế biến</v>
          </cell>
          <cell r="H1013" t="str">
            <v>Ban Công tác chính trị và Công tác sinh viên</v>
          </cell>
          <cell r="I1013" t="str">
            <v>Tiến sĩ, Giảng viên chính, Trưởng Ban</v>
          </cell>
          <cell r="J1013">
            <v>6.1</v>
          </cell>
          <cell r="K1013">
            <v>0</v>
          </cell>
          <cell r="L1013" t="str">
            <v>01-Mar-24</v>
          </cell>
          <cell r="M1013" t="str">
            <v>01-Mar-11</v>
          </cell>
          <cell r="N1013">
            <v>2</v>
          </cell>
          <cell r="O1013" t="str">
            <v>2700</v>
          </cell>
          <cell r="P1013" t="str">
            <v>0802</v>
          </cell>
          <cell r="Q1013" t="str">
            <v>15.110</v>
          </cell>
          <cell r="R1013" t="str">
            <v>V.07.01.02</v>
          </cell>
          <cell r="S1013" t="str">
            <v>CNC05</v>
          </cell>
          <cell r="T1013">
            <v>0</v>
          </cell>
          <cell r="U1013" t="str">
            <v>Tiến sĩ</v>
          </cell>
          <cell r="V1013" t="str">
            <v>030073006630</v>
          </cell>
        </row>
        <row r="1014">
          <cell r="B1014" t="str">
            <v>CNC06</v>
          </cell>
          <cell r="C1014" t="str">
            <v>3120215005490</v>
          </cell>
          <cell r="D1014" t="str">
            <v>Nguyễn Đức</v>
          </cell>
          <cell r="E1014" t="str">
            <v>Doan</v>
          </cell>
          <cell r="F1014">
            <v>8</v>
          </cell>
          <cell r="G1014" t="str">
            <v>Công nghệ chế biến</v>
          </cell>
          <cell r="H1014" t="str">
            <v>Khoa Công nghệ thực phẩm</v>
          </cell>
          <cell r="I1014" t="str">
            <v>Phó Giáo sư, Tiến sĩ, Giảng viên</v>
          </cell>
          <cell r="J1014">
            <v>4.32</v>
          </cell>
          <cell r="K1014">
            <v>0</v>
          </cell>
          <cell r="L1014" t="str">
            <v>01-May-19</v>
          </cell>
          <cell r="M1014" t="str">
            <v>01-May-02</v>
          </cell>
          <cell r="N1014">
            <v>2</v>
          </cell>
          <cell r="O1014" t="str">
            <v>0802</v>
          </cell>
          <cell r="P1014" t="str">
            <v>0802</v>
          </cell>
          <cell r="Q1014" t="str">
            <v>15.111</v>
          </cell>
          <cell r="R1014" t="str">
            <v>V.07.01.03</v>
          </cell>
          <cell r="S1014" t="str">
            <v>CNC06</v>
          </cell>
          <cell r="T1014">
            <v>1</v>
          </cell>
          <cell r="U1014" t="str">
            <v>Tiến sĩ</v>
          </cell>
          <cell r="V1014" t="str">
            <v>012617738</v>
          </cell>
        </row>
        <row r="1015">
          <cell r="B1015" t="str">
            <v>CNC02</v>
          </cell>
          <cell r="C1015" t="str">
            <v>3120215005483</v>
          </cell>
          <cell r="D1015" t="str">
            <v>Nguyễn Xuân</v>
          </cell>
          <cell r="E1015" t="str">
            <v>Bang</v>
          </cell>
          <cell r="F1015">
            <v>8</v>
          </cell>
          <cell r="G1015" t="str">
            <v>Công nghệ chế biến</v>
          </cell>
          <cell r="H1015" t="str">
            <v>Khoa Công nghệ thực phẩm</v>
          </cell>
          <cell r="I1015" t="str">
            <v>Giảng viên</v>
          </cell>
          <cell r="J1015">
            <v>3.99</v>
          </cell>
          <cell r="K1015">
            <v>0</v>
          </cell>
          <cell r="L1015" t="str">
            <v>01-Apr-14</v>
          </cell>
          <cell r="M1015" t="str">
            <v>01-Apr-99</v>
          </cell>
          <cell r="N1015">
            <v>4</v>
          </cell>
          <cell r="O1015" t="str">
            <v>0802</v>
          </cell>
          <cell r="P1015" t="str">
            <v>0802</v>
          </cell>
          <cell r="Q1015" t="str">
            <v>15.111</v>
          </cell>
          <cell r="R1015" t="str">
            <v>15.111</v>
          </cell>
          <cell r="S1015" t="str">
            <v>CNC02</v>
          </cell>
          <cell r="T1015">
            <v>0</v>
          </cell>
          <cell r="U1015" t="str">
            <v>Đại học</v>
          </cell>
          <cell r="V1015" t="str">
            <v>012381070</v>
          </cell>
        </row>
        <row r="1016">
          <cell r="B1016" t="str">
            <v>CNC10</v>
          </cell>
          <cell r="C1016" t="str">
            <v>3120215005533</v>
          </cell>
          <cell r="D1016" t="str">
            <v>Trần Thị Thu</v>
          </cell>
          <cell r="E1016" t="str">
            <v>Hằng</v>
          </cell>
          <cell r="F1016">
            <v>8</v>
          </cell>
          <cell r="G1016" t="str">
            <v>Công nghệ chế biến</v>
          </cell>
          <cell r="H1016" t="str">
            <v>Khoa Công nghệ thực phẩm</v>
          </cell>
          <cell r="I1016" t="str">
            <v>Tiến sĩ, Giảng viên chính</v>
          </cell>
          <cell r="J1016">
            <v>4.4000000000000004</v>
          </cell>
          <cell r="K1016">
            <v>0</v>
          </cell>
          <cell r="L1016" t="str">
            <v>01-Sep-22</v>
          </cell>
          <cell r="M1016" t="str">
            <v>01-Sep-04</v>
          </cell>
          <cell r="N1016">
            <v>2</v>
          </cell>
          <cell r="O1016" t="str">
            <v>0802</v>
          </cell>
          <cell r="P1016" t="str">
            <v>0802</v>
          </cell>
          <cell r="Q1016" t="str">
            <v>15.110</v>
          </cell>
          <cell r="R1016" t="str">
            <v>V.07.01.02</v>
          </cell>
          <cell r="S1016" t="str">
            <v>CNC10</v>
          </cell>
          <cell r="T1016">
            <v>0</v>
          </cell>
          <cell r="U1016" t="str">
            <v>Tiến sĩ</v>
          </cell>
          <cell r="V1016" t="str">
            <v>001178018428</v>
          </cell>
        </row>
        <row r="1017">
          <cell r="B1017" t="str">
            <v/>
          </cell>
          <cell r="C1017" t="str">
            <v/>
          </cell>
          <cell r="D1017" t="str">
            <v>Nguyễn Thanh</v>
          </cell>
          <cell r="E1017" t="str">
            <v>Loan</v>
          </cell>
          <cell r="F1017">
            <v>8</v>
          </cell>
          <cell r="G1017" t="str">
            <v>Công nghệ chế biến</v>
          </cell>
          <cell r="H1017" t="str">
            <v>Khoa Công nghệ thực phẩm</v>
          </cell>
          <cell r="I1017" t="str">
            <v/>
          </cell>
          <cell r="J1017">
            <v>1.99</v>
          </cell>
          <cell r="K1017">
            <v>0</v>
          </cell>
          <cell r="L1017" t="str">
            <v>01-Oct-07</v>
          </cell>
          <cell r="M1017" t="str">
            <v>10-Oct-07</v>
          </cell>
          <cell r="N1017">
            <v>4</v>
          </cell>
          <cell r="O1017" t="str">
            <v>0802</v>
          </cell>
          <cell r="P1017" t="str">
            <v>0802</v>
          </cell>
          <cell r="Q1017" t="str">
            <v>15.111</v>
          </cell>
          <cell r="R1017" t="str">
            <v>15.111</v>
          </cell>
          <cell r="S1017" t="str">
            <v/>
          </cell>
          <cell r="T1017">
            <v>0</v>
          </cell>
          <cell r="U1017" t="str">
            <v>Đại học</v>
          </cell>
          <cell r="V1017" t="str">
            <v>012252481</v>
          </cell>
        </row>
        <row r="1018">
          <cell r="B1018" t="str">
            <v>CNC08</v>
          </cell>
          <cell r="C1018" t="str">
            <v>3120215028539</v>
          </cell>
          <cell r="D1018" t="str">
            <v>Phạm Thu</v>
          </cell>
          <cell r="E1018" t="str">
            <v>Hà</v>
          </cell>
          <cell r="F1018">
            <v>8</v>
          </cell>
          <cell r="G1018" t="str">
            <v>Công nghệ chế biến</v>
          </cell>
          <cell r="H1018" t="str">
            <v>Khoa Công nghệ thực phẩm</v>
          </cell>
          <cell r="I1018" t="str">
            <v/>
          </cell>
          <cell r="J1018">
            <v>3</v>
          </cell>
          <cell r="K1018">
            <v>0</v>
          </cell>
          <cell r="L1018" t="str">
            <v>01-Jun-10</v>
          </cell>
          <cell r="M1018" t="str">
            <v>01-Jun-10</v>
          </cell>
          <cell r="N1018">
            <v>2</v>
          </cell>
          <cell r="O1018" t="str">
            <v>0802</v>
          </cell>
          <cell r="P1018" t="str">
            <v>0802</v>
          </cell>
          <cell r="Q1018" t="str">
            <v>15.111</v>
          </cell>
          <cell r="R1018" t="str">
            <v>15.111</v>
          </cell>
          <cell r="S1018" t="str">
            <v>CNC08</v>
          </cell>
          <cell r="T1018">
            <v>0</v>
          </cell>
          <cell r="U1018" t="str">
            <v>Tiến sĩ</v>
          </cell>
          <cell r="V1018" t="str">
            <v>011965733</v>
          </cell>
        </row>
        <row r="1019">
          <cell r="B1019" t="str">
            <v/>
          </cell>
          <cell r="C1019" t="str">
            <v>3120215040195</v>
          </cell>
          <cell r="D1019" t="str">
            <v>Nguyễn Thị</v>
          </cell>
          <cell r="E1019" t="str">
            <v>Huyền</v>
          </cell>
          <cell r="F1019">
            <v>8</v>
          </cell>
          <cell r="G1019" t="str">
            <v>Công nghệ chế biến</v>
          </cell>
          <cell r="H1019" t="str">
            <v>Khoa Công nghệ thực phẩm</v>
          </cell>
          <cell r="I1019" t="str">
            <v>Kỹ sư</v>
          </cell>
          <cell r="J1019">
            <v>3.66</v>
          </cell>
          <cell r="K1019">
            <v>0</v>
          </cell>
          <cell r="L1019" t="str">
            <v>01-Jan-25</v>
          </cell>
          <cell r="M1019" t="str">
            <v>01-Jan-14</v>
          </cell>
          <cell r="N1019">
            <v>4</v>
          </cell>
          <cell r="O1019" t="str">
            <v>0802</v>
          </cell>
          <cell r="P1019" t="str">
            <v>0802</v>
          </cell>
          <cell r="Q1019" t="str">
            <v>13.095</v>
          </cell>
          <cell r="R1019" t="str">
            <v>V.05.02.07</v>
          </cell>
          <cell r="S1019" t="str">
            <v/>
          </cell>
          <cell r="T1019">
            <v>0</v>
          </cell>
          <cell r="U1019" t="str">
            <v>Đại học</v>
          </cell>
          <cell r="V1019" t="str">
            <v>030188000563</v>
          </cell>
        </row>
        <row r="1020">
          <cell r="B1020" t="str">
            <v>CNC12</v>
          </cell>
          <cell r="C1020" t="str">
            <v>3120215039007</v>
          </cell>
          <cell r="D1020" t="str">
            <v>Đinh Thị</v>
          </cell>
          <cell r="E1020" t="str">
            <v>Hiền</v>
          </cell>
          <cell r="F1020">
            <v>8</v>
          </cell>
          <cell r="G1020" t="str">
            <v>Công nghệ chế biến</v>
          </cell>
          <cell r="H1020" t="str">
            <v>Khoa Công nghệ thực phẩm</v>
          </cell>
          <cell r="I1020" t="str">
            <v>Tiến sĩ, Giảng viên, Phó BM</v>
          </cell>
          <cell r="J1020">
            <v>4.32</v>
          </cell>
          <cell r="K1020">
            <v>0</v>
          </cell>
          <cell r="L1020" t="str">
            <v>01-Jan-25</v>
          </cell>
          <cell r="M1020" t="str">
            <v>01-Jan-13</v>
          </cell>
          <cell r="N1020">
            <v>2</v>
          </cell>
          <cell r="O1020" t="str">
            <v>0802</v>
          </cell>
          <cell r="P1020" t="str">
            <v>0802</v>
          </cell>
          <cell r="Q1020" t="str">
            <v>15.111</v>
          </cell>
          <cell r="R1020" t="str">
            <v>V.07.01.03</v>
          </cell>
          <cell r="S1020" t="str">
            <v>CNC12</v>
          </cell>
          <cell r="T1020">
            <v>0</v>
          </cell>
          <cell r="U1020" t="str">
            <v>Tiến sĩ</v>
          </cell>
          <cell r="V1020" t="str">
            <v>030182000062</v>
          </cell>
        </row>
        <row r="1021">
          <cell r="B1021" t="str">
            <v>CNC13</v>
          </cell>
          <cell r="C1021" t="str">
            <v>3120205824505</v>
          </cell>
          <cell r="D1021" t="str">
            <v>Nguyễn Thị</v>
          </cell>
          <cell r="E1021" t="str">
            <v>Quyên</v>
          </cell>
          <cell r="F1021">
            <v>8</v>
          </cell>
          <cell r="G1021" t="str">
            <v>Công nghệ chế biến</v>
          </cell>
          <cell r="H1021" t="str">
            <v>Khoa Công nghệ thực phẩm</v>
          </cell>
          <cell r="I1021" t="str">
            <v>Thạc sĩ, Giảng viên</v>
          </cell>
          <cell r="J1021">
            <v>3.33</v>
          </cell>
          <cell r="K1021">
            <v>0</v>
          </cell>
          <cell r="L1021" t="str">
            <v>01-Jan-25</v>
          </cell>
          <cell r="M1021" t="str">
            <v>01-Jan-16</v>
          </cell>
          <cell r="N1021">
            <v>3</v>
          </cell>
          <cell r="O1021" t="str">
            <v>0802</v>
          </cell>
          <cell r="P1021" t="str">
            <v>0802</v>
          </cell>
          <cell r="Q1021" t="str">
            <v>15.111</v>
          </cell>
          <cell r="R1021" t="str">
            <v>V.07.01.03</v>
          </cell>
          <cell r="S1021" t="str">
            <v>CNC13</v>
          </cell>
          <cell r="T1021">
            <v>0</v>
          </cell>
          <cell r="U1021" t="str">
            <v>Thạc sĩ</v>
          </cell>
          <cell r="V1021" t="str">
            <v>001191001818</v>
          </cell>
        </row>
        <row r="1022">
          <cell r="B1022" t="str">
            <v/>
          </cell>
          <cell r="C1022" t="str">
            <v/>
          </cell>
          <cell r="D1022" t="str">
            <v>Nguyễn Minh Việt</v>
          </cell>
          <cell r="E1022" t="str">
            <v>Thảo</v>
          </cell>
          <cell r="F1022">
            <v>8</v>
          </cell>
          <cell r="G1022" t="str">
            <v>Công nghệ chế biến</v>
          </cell>
          <cell r="H1022" t="str">
            <v>Khoa Công nghệ thực phẩm</v>
          </cell>
          <cell r="I1022" t="str">
            <v>Thạc sĩ, Nghiên cứu viên</v>
          </cell>
          <cell r="J1022">
            <v>2.34</v>
          </cell>
          <cell r="K1022">
            <v>0</v>
          </cell>
          <cell r="L1022" t="str">
            <v>01-Jan-19</v>
          </cell>
          <cell r="M1022" t="str">
            <v>01-Jan-19</v>
          </cell>
          <cell r="N1022">
            <v>3</v>
          </cell>
          <cell r="O1022" t="str">
            <v>0802</v>
          </cell>
          <cell r="P1022" t="str">
            <v>0802</v>
          </cell>
          <cell r="Q1022" t="str">
            <v>13.092</v>
          </cell>
          <cell r="R1022" t="str">
            <v>V.05.01.03</v>
          </cell>
          <cell r="S1022" t="str">
            <v/>
          </cell>
          <cell r="T1022">
            <v>0</v>
          </cell>
          <cell r="U1022" t="str">
            <v>Thạc sĩ</v>
          </cell>
          <cell r="V1022" t="str">
            <v>079191002202</v>
          </cell>
        </row>
        <row r="1023">
          <cell r="B1023" t="str">
            <v>CNC15</v>
          </cell>
          <cell r="C1023" t="str">
            <v>3120205159271</v>
          </cell>
          <cell r="D1023" t="str">
            <v>Thân Thị</v>
          </cell>
          <cell r="E1023" t="str">
            <v>Hương</v>
          </cell>
          <cell r="F1023">
            <v>8</v>
          </cell>
          <cell r="G1023" t="str">
            <v>Công nghệ chế biến</v>
          </cell>
          <cell r="H1023" t="str">
            <v>Khoa Công nghệ thực phẩm</v>
          </cell>
          <cell r="I1023" t="str">
            <v>Thạc sĩ, Giảng viên</v>
          </cell>
          <cell r="J1023">
            <v>2.67</v>
          </cell>
          <cell r="K1023">
            <v>0</v>
          </cell>
          <cell r="L1023" t="str">
            <v>01-Aug-23</v>
          </cell>
          <cell r="M1023" t="str">
            <v>01-May-22</v>
          </cell>
          <cell r="N1023">
            <v>3</v>
          </cell>
          <cell r="O1023" t="str">
            <v>0802</v>
          </cell>
          <cell r="P1023" t="str">
            <v>0802</v>
          </cell>
          <cell r="Q1023" t="str">
            <v>15.111</v>
          </cell>
          <cell r="R1023" t="str">
            <v>V.07.01.03</v>
          </cell>
          <cell r="S1023" t="str">
            <v>CNC15</v>
          </cell>
          <cell r="T1023">
            <v>0</v>
          </cell>
          <cell r="U1023" t="str">
            <v>Thạc sĩ</v>
          </cell>
          <cell r="V1023" t="str">
            <v>024193016309</v>
          </cell>
        </row>
        <row r="1024">
          <cell r="B1024" t="str">
            <v/>
          </cell>
          <cell r="C1024" t="str">
            <v>3120205841687</v>
          </cell>
          <cell r="D1024" t="str">
            <v>Nguyễn Thị Thúy</v>
          </cell>
          <cell r="E1024" t="str">
            <v>Ngà</v>
          </cell>
          <cell r="F1024">
            <v>8</v>
          </cell>
          <cell r="G1024" t="str">
            <v>Công nghệ chế biến</v>
          </cell>
          <cell r="H1024" t="str">
            <v>Khoa Công nghệ thực phẩm</v>
          </cell>
          <cell r="I1024" t="str">
            <v>Nghiên cứu viên</v>
          </cell>
          <cell r="J1024">
            <v>1.9890000000000001</v>
          </cell>
          <cell r="K1024">
            <v>0</v>
          </cell>
          <cell r="L1024" t="str">
            <v>01-Oct-19</v>
          </cell>
          <cell r="M1024" t="str">
            <v>01-Oct-18</v>
          </cell>
          <cell r="N1024">
            <v>4</v>
          </cell>
          <cell r="O1024" t="str">
            <v>0802</v>
          </cell>
          <cell r="P1024" t="str">
            <v>0802</v>
          </cell>
          <cell r="Q1024" t="str">
            <v>13.092</v>
          </cell>
          <cell r="R1024" t="str">
            <v>V.05.01.03</v>
          </cell>
          <cell r="S1024" t="str">
            <v/>
          </cell>
          <cell r="T1024">
            <v>0</v>
          </cell>
          <cell r="U1024" t="str">
            <v>Đại học</v>
          </cell>
          <cell r="V1024" t="str">
            <v>033194006682</v>
          </cell>
        </row>
        <row r="1025">
          <cell r="B1025" t="str">
            <v/>
          </cell>
          <cell r="C1025" t="str">
            <v/>
          </cell>
          <cell r="D1025" t="str">
            <v>Hồ Lê</v>
          </cell>
          <cell r="E1025" t="str">
            <v>Phúc</v>
          </cell>
          <cell r="F1025">
            <v>8</v>
          </cell>
          <cell r="G1025" t="str">
            <v>Công nghệ chế biến</v>
          </cell>
          <cell r="H1025" t="str">
            <v>Khoa Công nghệ thực phẩm</v>
          </cell>
          <cell r="I1025" t="str">
            <v>Thạc sĩ, Nghiên cứu viên</v>
          </cell>
          <cell r="J1025">
            <v>2.34</v>
          </cell>
          <cell r="K1025">
            <v>0</v>
          </cell>
          <cell r="L1025" t="str">
            <v>01-Mar-21</v>
          </cell>
          <cell r="M1025" t="str">
            <v>01-Mar-21</v>
          </cell>
          <cell r="N1025">
            <v>3</v>
          </cell>
          <cell r="O1025" t="str">
            <v>0802</v>
          </cell>
          <cell r="P1025" t="str">
            <v>0802</v>
          </cell>
          <cell r="Q1025" t="str">
            <v>13.092</v>
          </cell>
          <cell r="R1025" t="str">
            <v>V.05.01.03</v>
          </cell>
          <cell r="S1025" t="str">
            <v/>
          </cell>
          <cell r="T1025">
            <v>0</v>
          </cell>
          <cell r="U1025" t="str">
            <v>Thạc sĩ</v>
          </cell>
          <cell r="V1025" t="str">
            <v>024684506</v>
          </cell>
        </row>
        <row r="1026">
          <cell r="B1026" t="str">
            <v>CNC14</v>
          </cell>
          <cell r="C1026" t="str">
            <v>3120205101889</v>
          </cell>
          <cell r="D1026" t="str">
            <v>Vũ Thị</v>
          </cell>
          <cell r="E1026" t="str">
            <v>Hạnh</v>
          </cell>
          <cell r="F1026">
            <v>8</v>
          </cell>
          <cell r="G1026" t="str">
            <v>Công nghệ chế biến</v>
          </cell>
          <cell r="H1026" t="str">
            <v>Khoa Công nghệ thực phẩm</v>
          </cell>
          <cell r="I1026" t="str">
            <v>Tiến sĩ, Giảng viên chính, Phó BM</v>
          </cell>
          <cell r="J1026">
            <v>4.4000000000000004</v>
          </cell>
          <cell r="K1026">
            <v>0</v>
          </cell>
          <cell r="L1026" t="str">
            <v>15-Jun-23</v>
          </cell>
          <cell r="M1026" t="str">
            <v>01-Jan-11</v>
          </cell>
          <cell r="N1026">
            <v>2</v>
          </cell>
          <cell r="O1026" t="str">
            <v>0802</v>
          </cell>
          <cell r="P1026" t="str">
            <v>0802</v>
          </cell>
          <cell r="Q1026" t="str">
            <v>15.110</v>
          </cell>
          <cell r="R1026" t="str">
            <v>V.07.01.02</v>
          </cell>
          <cell r="S1026" t="str">
            <v>CNC14</v>
          </cell>
          <cell r="T1026">
            <v>0</v>
          </cell>
          <cell r="U1026" t="str">
            <v>Tiến sĩ</v>
          </cell>
          <cell r="V1026" t="str">
            <v>030183016820</v>
          </cell>
        </row>
        <row r="1027">
          <cell r="B1027" t="str">
            <v/>
          </cell>
          <cell r="C1027" t="str">
            <v>102869342913</v>
          </cell>
          <cell r="D1027" t="str">
            <v>Bùi Thúy</v>
          </cell>
          <cell r="E1027" t="str">
            <v>Ngọc</v>
          </cell>
          <cell r="F1027">
            <v>8</v>
          </cell>
          <cell r="G1027" t="str">
            <v>Công nghệ chế biến</v>
          </cell>
          <cell r="H1027" t="str">
            <v>Khoa Công nghệ thực phẩm</v>
          </cell>
          <cell r="I1027" t="str">
            <v>Nghiên cứu viên</v>
          </cell>
          <cell r="J1027">
            <v>2.34</v>
          </cell>
          <cell r="K1027">
            <v>0</v>
          </cell>
          <cell r="L1027" t="str">
            <v>01-Mar-24</v>
          </cell>
          <cell r="M1027" t="str">
            <v>01-Mar-23</v>
          </cell>
          <cell r="N1027">
            <v>4</v>
          </cell>
          <cell r="O1027" t="str">
            <v>0802</v>
          </cell>
          <cell r="P1027" t="str">
            <v>0802</v>
          </cell>
          <cell r="Q1027" t="str">
            <v>13.092</v>
          </cell>
          <cell r="R1027" t="str">
            <v>V.05.01.03</v>
          </cell>
          <cell r="S1027" t="str">
            <v/>
          </cell>
          <cell r="T1027">
            <v>0</v>
          </cell>
          <cell r="U1027" t="str">
            <v>Đại học</v>
          </cell>
          <cell r="V1027" t="str">
            <v>036300001051</v>
          </cell>
        </row>
        <row r="1028">
          <cell r="B1028" t="str">
            <v/>
          </cell>
          <cell r="C1028" t="str">
            <v/>
          </cell>
          <cell r="D1028" t="str">
            <v>Nguyễn Thị Mai</v>
          </cell>
          <cell r="E1028" t="str">
            <v>Hoa</v>
          </cell>
          <cell r="F1028">
            <v>8</v>
          </cell>
          <cell r="G1028" t="str">
            <v>Công nghệ Sau thu hoạch</v>
          </cell>
          <cell r="H1028" t="str">
            <v>Khoa Công nghệ thực phẩm</v>
          </cell>
          <cell r="I1028" t="str">
            <v/>
          </cell>
          <cell r="J1028">
            <v>3.63</v>
          </cell>
          <cell r="K1028">
            <v>0.1</v>
          </cell>
          <cell r="L1028" t="str">
            <v>01-Dec-08</v>
          </cell>
          <cell r="M1028" t="str">
            <v>01-Dec-77</v>
          </cell>
          <cell r="N1028">
            <v>7</v>
          </cell>
          <cell r="O1028" t="str">
            <v>0803</v>
          </cell>
          <cell r="P1028" t="str">
            <v>0803</v>
          </cell>
          <cell r="Q1028" t="str">
            <v>01.007</v>
          </cell>
          <cell r="R1028" t="str">
            <v>01.007</v>
          </cell>
          <cell r="S1028" t="str">
            <v/>
          </cell>
          <cell r="T1028">
            <v>0</v>
          </cell>
          <cell r="U1028" t="str">
            <v>CN-SơCấp</v>
          </cell>
          <cell r="V1028" t="str">
            <v>MÊt</v>
          </cell>
        </row>
        <row r="1029">
          <cell r="B1029" t="str">
            <v/>
          </cell>
          <cell r="C1029" t="str">
            <v/>
          </cell>
          <cell r="D1029" t="str">
            <v>Hoàng Đình</v>
          </cell>
          <cell r="E1029" t="str">
            <v>Tùng</v>
          </cell>
          <cell r="F1029">
            <v>8</v>
          </cell>
          <cell r="G1029" t="str">
            <v>Công nghệ Sau thu hoạch</v>
          </cell>
          <cell r="H1029" t="str">
            <v>Khoa Công nghệ thực phẩm</v>
          </cell>
          <cell r="I1029" t="str">
            <v/>
          </cell>
          <cell r="J1029">
            <v>4.74</v>
          </cell>
          <cell r="K1029">
            <v>0</v>
          </cell>
          <cell r="L1029" t="str">
            <v>01-Oct-04</v>
          </cell>
          <cell r="M1029" t="str">
            <v>01-Jun-80</v>
          </cell>
          <cell r="N1029">
            <v>3</v>
          </cell>
          <cell r="O1029" t="str">
            <v>0803</v>
          </cell>
          <cell r="P1029" t="str">
            <v>0803</v>
          </cell>
          <cell r="Q1029" t="str">
            <v>15.110</v>
          </cell>
          <cell r="R1029" t="str">
            <v>15.110</v>
          </cell>
          <cell r="S1029" t="str">
            <v/>
          </cell>
          <cell r="T1029">
            <v>0</v>
          </cell>
          <cell r="U1029" t="str">
            <v>Thạc sĩ</v>
          </cell>
          <cell r="V1029" t="str">
            <v>010803762</v>
          </cell>
        </row>
        <row r="1030">
          <cell r="B1030" t="str">
            <v>CNS01</v>
          </cell>
          <cell r="C1030" t="str">
            <v>3120215005612</v>
          </cell>
          <cell r="D1030" t="str">
            <v>Nguyễn Mạnh</v>
          </cell>
          <cell r="E1030" t="str">
            <v>Khải</v>
          </cell>
          <cell r="F1030">
            <v>8</v>
          </cell>
          <cell r="G1030" t="str">
            <v>Công nghệ Sau thu hoạch</v>
          </cell>
          <cell r="H1030" t="str">
            <v>Khoa Công nghệ thực phẩm</v>
          </cell>
          <cell r="I1030" t="str">
            <v>Thạc sĩ, Giảng viên chính</v>
          </cell>
          <cell r="J1030">
            <v>6.44</v>
          </cell>
          <cell r="K1030">
            <v>0</v>
          </cell>
          <cell r="L1030" t="str">
            <v>01-Jan-13</v>
          </cell>
          <cell r="M1030" t="str">
            <v>01-Jan-01</v>
          </cell>
          <cell r="N1030">
            <v>3</v>
          </cell>
          <cell r="O1030" t="str">
            <v>0803</v>
          </cell>
          <cell r="P1030" t="str">
            <v>0803</v>
          </cell>
          <cell r="Q1030" t="str">
            <v>15.110</v>
          </cell>
          <cell r="R1030" t="str">
            <v>15.110</v>
          </cell>
          <cell r="S1030" t="str">
            <v>TG263</v>
          </cell>
          <cell r="T1030">
            <v>0</v>
          </cell>
          <cell r="U1030" t="str">
            <v>Thạc sĩ</v>
          </cell>
          <cell r="V1030" t="str">
            <v>010804177</v>
          </cell>
        </row>
        <row r="1031">
          <cell r="B1031" t="str">
            <v/>
          </cell>
          <cell r="C1031" t="str">
            <v>3120215006559</v>
          </cell>
          <cell r="D1031" t="str">
            <v>Đinh Sơn</v>
          </cell>
          <cell r="E1031" t="str">
            <v>Quang</v>
          </cell>
          <cell r="F1031">
            <v>8</v>
          </cell>
          <cell r="G1031" t="str">
            <v>Công nghệ Sau thu hoạch</v>
          </cell>
          <cell r="H1031" t="str">
            <v>Khoa Công nghệ thực phẩm</v>
          </cell>
          <cell r="I1031" t="str">
            <v>Tiến sĩ, Giảng viên</v>
          </cell>
          <cell r="J1031">
            <v>3.33</v>
          </cell>
          <cell r="K1031">
            <v>0</v>
          </cell>
          <cell r="L1031" t="str">
            <v>01-Apr-08</v>
          </cell>
          <cell r="M1031" t="str">
            <v>01-Apr-99</v>
          </cell>
          <cell r="N1031">
            <v>2</v>
          </cell>
          <cell r="O1031" t="str">
            <v>0803</v>
          </cell>
          <cell r="P1031" t="str">
            <v>0803</v>
          </cell>
          <cell r="Q1031" t="str">
            <v>15.111</v>
          </cell>
          <cell r="R1031" t="str">
            <v>15.111</v>
          </cell>
          <cell r="S1031" t="str">
            <v/>
          </cell>
          <cell r="T1031">
            <v>0</v>
          </cell>
          <cell r="U1031" t="str">
            <v>Tiến sĩ</v>
          </cell>
          <cell r="V1031" t="str">
            <v>012063246</v>
          </cell>
        </row>
        <row r="1032">
          <cell r="B1032" t="str">
            <v>CNS02</v>
          </cell>
          <cell r="C1032" t="str">
            <v>3120215005641</v>
          </cell>
          <cell r="D1032" t="str">
            <v>Vũ Thị Kim</v>
          </cell>
          <cell r="E1032" t="str">
            <v>Oanh</v>
          </cell>
          <cell r="F1032">
            <v>8</v>
          </cell>
          <cell r="G1032" t="str">
            <v>Công nghệ Sau thu hoạch</v>
          </cell>
          <cell r="H1032" t="str">
            <v>Khoa Công nghệ thực phẩm</v>
          </cell>
          <cell r="I1032" t="str">
            <v>Tiến sĩ, Giảng viên chính, Phó BM</v>
          </cell>
          <cell r="J1032">
            <v>5.08</v>
          </cell>
          <cell r="K1032">
            <v>0</v>
          </cell>
          <cell r="L1032" t="str">
            <v>01-Sep-24</v>
          </cell>
          <cell r="M1032" t="str">
            <v>01-Dec-20</v>
          </cell>
          <cell r="N1032">
            <v>2</v>
          </cell>
          <cell r="O1032" t="str">
            <v>0803</v>
          </cell>
          <cell r="P1032" t="str">
            <v>0803</v>
          </cell>
          <cell r="Q1032" t="str">
            <v>15.110</v>
          </cell>
          <cell r="R1032" t="str">
            <v>V.07.01.02</v>
          </cell>
          <cell r="S1032" t="str">
            <v>CNS02</v>
          </cell>
          <cell r="T1032">
            <v>0</v>
          </cell>
          <cell r="U1032" t="str">
            <v>Tiến sĩ</v>
          </cell>
          <cell r="V1032" t="str">
            <v>033176000190</v>
          </cell>
        </row>
        <row r="1033">
          <cell r="B1033" t="str">
            <v>CNS05</v>
          </cell>
          <cell r="C1033" t="str">
            <v>3120215005658</v>
          </cell>
          <cell r="D1033" t="str">
            <v>Hà Hải</v>
          </cell>
          <cell r="E1033" t="str">
            <v>Yến</v>
          </cell>
          <cell r="F1033">
            <v>8</v>
          </cell>
          <cell r="G1033" t="str">
            <v>Công nghệ Sau thu hoạch</v>
          </cell>
          <cell r="H1033" t="str">
            <v>Khoa Công nghệ thực phẩm</v>
          </cell>
          <cell r="I1033" t="str">
            <v/>
          </cell>
          <cell r="J1033">
            <v>2.67</v>
          </cell>
          <cell r="K1033">
            <v>0</v>
          </cell>
          <cell r="L1033" t="str">
            <v>01-Oct-09</v>
          </cell>
          <cell r="M1033" t="str">
            <v>01-Oct-05</v>
          </cell>
          <cell r="N1033">
            <v>3</v>
          </cell>
          <cell r="O1033" t="str">
            <v>0803</v>
          </cell>
          <cell r="P1033" t="str">
            <v>0803</v>
          </cell>
          <cell r="Q1033" t="str">
            <v>15.111</v>
          </cell>
          <cell r="R1033" t="str">
            <v>15.111</v>
          </cell>
          <cell r="S1033" t="str">
            <v>CNS05</v>
          </cell>
          <cell r="T1033">
            <v>0</v>
          </cell>
          <cell r="U1033" t="str">
            <v>Thạc sĩ</v>
          </cell>
          <cell r="V1033" t="str">
            <v>012257590</v>
          </cell>
        </row>
        <row r="1034">
          <cell r="B1034" t="str">
            <v>CNS06</v>
          </cell>
          <cell r="C1034" t="str">
            <v>3120215010188</v>
          </cell>
          <cell r="D1034" t="str">
            <v>Nguyễn Thị Thu</v>
          </cell>
          <cell r="E1034" t="str">
            <v>Nga</v>
          </cell>
          <cell r="F1034">
            <v>8</v>
          </cell>
          <cell r="G1034" t="str">
            <v>Công nghệ Sau thu hoạch</v>
          </cell>
          <cell r="H1034" t="str">
            <v>Khoa Công nghệ thực phẩm</v>
          </cell>
          <cell r="I1034" t="str">
            <v>Thạc sĩ, Giảng viên chính</v>
          </cell>
          <cell r="J1034">
            <v>4.74</v>
          </cell>
          <cell r="K1034">
            <v>0</v>
          </cell>
          <cell r="L1034" t="str">
            <v>01-Mar-24</v>
          </cell>
          <cell r="M1034" t="str">
            <v>01-Dec-20</v>
          </cell>
          <cell r="N1034">
            <v>3</v>
          </cell>
          <cell r="O1034" t="str">
            <v>0803</v>
          </cell>
          <cell r="P1034" t="str">
            <v>0803</v>
          </cell>
          <cell r="Q1034" t="str">
            <v>15.110</v>
          </cell>
          <cell r="R1034" t="str">
            <v>V.07.01.02</v>
          </cell>
          <cell r="S1034" t="str">
            <v>CNS06</v>
          </cell>
          <cell r="T1034">
            <v>0</v>
          </cell>
          <cell r="U1034" t="str">
            <v>Thạc sĩ</v>
          </cell>
          <cell r="V1034" t="str">
            <v>001184003003</v>
          </cell>
        </row>
        <row r="1035">
          <cell r="B1035" t="str">
            <v/>
          </cell>
          <cell r="C1035" t="str">
            <v>3120215005670</v>
          </cell>
          <cell r="D1035" t="str">
            <v>Nguyễn Thị Liên</v>
          </cell>
          <cell r="E1035" t="str">
            <v>Minh</v>
          </cell>
          <cell r="F1035">
            <v>8</v>
          </cell>
          <cell r="G1035" t="str">
            <v>Công nghệ Sau thu hoạch</v>
          </cell>
          <cell r="H1035" t="str">
            <v>Khoa Công nghệ thực phẩm</v>
          </cell>
          <cell r="I1035" t="str">
            <v>Kỹ sư</v>
          </cell>
          <cell r="J1035">
            <v>3.66</v>
          </cell>
          <cell r="K1035">
            <v>0</v>
          </cell>
          <cell r="L1035" t="str">
            <v>01-Feb-24</v>
          </cell>
          <cell r="M1035" t="str">
            <v>01-Jan-14</v>
          </cell>
          <cell r="N1035">
            <v>4</v>
          </cell>
          <cell r="O1035" t="str">
            <v>0803</v>
          </cell>
          <cell r="P1035" t="str">
            <v>0803</v>
          </cell>
          <cell r="Q1035" t="str">
            <v>13.095</v>
          </cell>
          <cell r="R1035" t="str">
            <v>V.05.02.07</v>
          </cell>
          <cell r="S1035" t="str">
            <v/>
          </cell>
          <cell r="T1035">
            <v>0</v>
          </cell>
          <cell r="U1035" t="str">
            <v>Đại học</v>
          </cell>
          <cell r="V1035" t="str">
            <v>024181012503</v>
          </cell>
        </row>
        <row r="1036">
          <cell r="B1036" t="str">
            <v>CNS07</v>
          </cell>
          <cell r="C1036" t="str">
            <v>3120215015100</v>
          </cell>
          <cell r="D1036" t="str">
            <v>Nguyễn Trọng</v>
          </cell>
          <cell r="E1036" t="str">
            <v>Thăng</v>
          </cell>
          <cell r="F1036">
            <v>8</v>
          </cell>
          <cell r="G1036" t="str">
            <v>Công nghệ Sau thu hoạch</v>
          </cell>
          <cell r="H1036" t="str">
            <v>Khoa Công nghệ thực phẩm</v>
          </cell>
          <cell r="I1036" t="str">
            <v>Thạc sĩ, Giảng viên</v>
          </cell>
          <cell r="J1036">
            <v>3.99</v>
          </cell>
          <cell r="K1036">
            <v>0</v>
          </cell>
          <cell r="L1036" t="str">
            <v>01-Aug-24</v>
          </cell>
          <cell r="M1036" t="str">
            <v>01-Aug-10</v>
          </cell>
          <cell r="N1036">
            <v>3</v>
          </cell>
          <cell r="O1036" t="str">
            <v>0803</v>
          </cell>
          <cell r="P1036" t="str">
            <v>0803</v>
          </cell>
          <cell r="Q1036" t="str">
            <v>15.111</v>
          </cell>
          <cell r="R1036" t="str">
            <v>V.07.01.03</v>
          </cell>
          <cell r="S1036" t="str">
            <v>CNS07</v>
          </cell>
          <cell r="T1036">
            <v>0</v>
          </cell>
          <cell r="U1036" t="str">
            <v>Thạc sĩ</v>
          </cell>
          <cell r="V1036" t="str">
            <v>034086011080</v>
          </cell>
        </row>
        <row r="1037">
          <cell r="B1037" t="str">
            <v>CNS08</v>
          </cell>
          <cell r="C1037" t="str">
            <v>3120215041219</v>
          </cell>
          <cell r="D1037" t="str">
            <v>Hoàng Thị Minh</v>
          </cell>
          <cell r="E1037" t="str">
            <v>Nguyệt</v>
          </cell>
          <cell r="F1037">
            <v>8</v>
          </cell>
          <cell r="G1037" t="str">
            <v>Công nghệ sau thu hoạch</v>
          </cell>
          <cell r="H1037" t="str">
            <v>Khoa Công nghệ thực phẩm</v>
          </cell>
          <cell r="I1037" t="str">
            <v>Tiến sĩ, Giảng viên</v>
          </cell>
          <cell r="J1037">
            <v>3.99</v>
          </cell>
          <cell r="K1037">
            <v>0</v>
          </cell>
          <cell r="L1037" t="str">
            <v>01-Oct-22</v>
          </cell>
          <cell r="M1037" t="str">
            <v>01-Oct-13</v>
          </cell>
          <cell r="N1037">
            <v>2</v>
          </cell>
          <cell r="O1037" t="str">
            <v>0803</v>
          </cell>
          <cell r="P1037" t="str">
            <v>0803</v>
          </cell>
          <cell r="Q1037" t="str">
            <v>15.111</v>
          </cell>
          <cell r="R1037" t="str">
            <v>V.07.01.03</v>
          </cell>
          <cell r="S1037" t="str">
            <v>CNS08</v>
          </cell>
          <cell r="T1037">
            <v>0</v>
          </cell>
          <cell r="U1037" t="str">
            <v>Tiến sĩ</v>
          </cell>
          <cell r="V1037" t="str">
            <v>015180010826</v>
          </cell>
        </row>
        <row r="1038">
          <cell r="B1038" t="str">
            <v>CNS04</v>
          </cell>
          <cell r="C1038" t="str">
            <v>3120215042184</v>
          </cell>
          <cell r="D1038" t="str">
            <v>Nguyễn Thị</v>
          </cell>
          <cell r="E1038" t="str">
            <v>Hạnh</v>
          </cell>
          <cell r="F1038">
            <v>8</v>
          </cell>
          <cell r="G1038" t="str">
            <v>Công nghệ sau thu hoạch</v>
          </cell>
          <cell r="H1038" t="str">
            <v>Khoa Công nghệ thực phẩm</v>
          </cell>
          <cell r="I1038" t="str">
            <v>Tiến sĩ, Giảng viên, Phó Trưởng Khoa</v>
          </cell>
          <cell r="J1038">
            <v>3.66</v>
          </cell>
          <cell r="K1038">
            <v>0</v>
          </cell>
          <cell r="L1038" t="str">
            <v>01-Jan-23</v>
          </cell>
          <cell r="M1038" t="str">
            <v>01-Jan-14</v>
          </cell>
          <cell r="N1038">
            <v>2</v>
          </cell>
          <cell r="O1038" t="str">
            <v>0803</v>
          </cell>
          <cell r="P1038" t="str">
            <v>0803</v>
          </cell>
          <cell r="Q1038" t="str">
            <v>15.111</v>
          </cell>
          <cell r="R1038" t="str">
            <v>V.07.01.03</v>
          </cell>
          <cell r="S1038" t="str">
            <v>CNS04</v>
          </cell>
          <cell r="T1038">
            <v>0</v>
          </cell>
          <cell r="U1038" t="str">
            <v>Tiến sĩ</v>
          </cell>
          <cell r="V1038" t="str">
            <v>001183002733</v>
          </cell>
        </row>
        <row r="1039">
          <cell r="B1039" t="str">
            <v>CNS03</v>
          </cell>
          <cell r="C1039" t="str">
            <v>3120215005629</v>
          </cell>
          <cell r="D1039" t="str">
            <v>Nguyễn Thị Bích</v>
          </cell>
          <cell r="E1039" t="str">
            <v>Thủy</v>
          </cell>
          <cell r="F1039">
            <v>8</v>
          </cell>
          <cell r="G1039" t="str">
            <v>Công nghệ Sau thu hoạch</v>
          </cell>
          <cell r="H1039" t="str">
            <v>Khoa Công nghệ thực phẩm</v>
          </cell>
          <cell r="I1039" t="str">
            <v>PGS.TS. Giảng viên cao cấp, Trưởng BM</v>
          </cell>
          <cell r="J1039">
            <v>7.28</v>
          </cell>
          <cell r="K1039">
            <v>0</v>
          </cell>
          <cell r="L1039" t="str">
            <v>30-Dec-24</v>
          </cell>
          <cell r="M1039" t="str">
            <v>30-Dec-16</v>
          </cell>
          <cell r="N1039">
            <v>2</v>
          </cell>
          <cell r="O1039" t="str">
            <v>0803</v>
          </cell>
          <cell r="P1039" t="str">
            <v>0803</v>
          </cell>
          <cell r="Q1039" t="str">
            <v>15.109</v>
          </cell>
          <cell r="R1039" t="str">
            <v>V.07.01.01</v>
          </cell>
          <cell r="S1039" t="str">
            <v>CNS03</v>
          </cell>
          <cell r="T1039">
            <v>1</v>
          </cell>
          <cell r="U1039" t="str">
            <v>Tiến sĩ</v>
          </cell>
          <cell r="V1039" t="str">
            <v>030170014756</v>
          </cell>
        </row>
        <row r="1040">
          <cell r="B1040" t="str">
            <v>TPD06</v>
          </cell>
          <cell r="C1040" t="str">
            <v>3120215005606</v>
          </cell>
          <cell r="D1040" t="str">
            <v>Nguyễn Thị Hoàng</v>
          </cell>
          <cell r="E1040" t="str">
            <v>Lan</v>
          </cell>
          <cell r="F1040">
            <v>8</v>
          </cell>
          <cell r="G1040" t="str">
            <v>Thực phẩm và Dinh dưỡng</v>
          </cell>
          <cell r="H1040" t="str">
            <v>Khoa Công nghệ thực phẩm</v>
          </cell>
          <cell r="I1040" t="str">
            <v>Tiến sĩ, Giảng viên chính, Trưởng BM</v>
          </cell>
          <cell r="J1040">
            <v>6.1</v>
          </cell>
          <cell r="K1040">
            <v>0</v>
          </cell>
          <cell r="L1040" t="str">
            <v>01-Mar-24</v>
          </cell>
          <cell r="M1040" t="str">
            <v>01-Mar-11</v>
          </cell>
          <cell r="N1040">
            <v>2</v>
          </cell>
          <cell r="O1040" t="str">
            <v>0804</v>
          </cell>
          <cell r="P1040" t="str">
            <v>0804</v>
          </cell>
          <cell r="Q1040" t="str">
            <v>15.110</v>
          </cell>
          <cell r="R1040" t="str">
            <v>V.07.01.02</v>
          </cell>
          <cell r="S1040" t="str">
            <v>TPD06</v>
          </cell>
          <cell r="T1040">
            <v>0</v>
          </cell>
          <cell r="U1040" t="str">
            <v>Tiến sĩ</v>
          </cell>
          <cell r="V1040" t="str">
            <v>001172030412</v>
          </cell>
        </row>
        <row r="1041">
          <cell r="B1041" t="str">
            <v>TG667</v>
          </cell>
          <cell r="C1041" t="str">
            <v>3120215010171</v>
          </cell>
          <cell r="D1041" t="str">
            <v>Nguyễn Trường</v>
          </cell>
          <cell r="E1041" t="str">
            <v>Thành</v>
          </cell>
          <cell r="F1041">
            <v>8</v>
          </cell>
          <cell r="G1041" t="str">
            <v>Thực phẩm và Dinh dưỡng</v>
          </cell>
          <cell r="H1041" t="str">
            <v>Khoa Công nghệ thực phẩm</v>
          </cell>
          <cell r="I1041" t="str">
            <v>Thạc sĩ, Kỹ sư</v>
          </cell>
          <cell r="J1041">
            <v>3.66</v>
          </cell>
          <cell r="K1041">
            <v>0</v>
          </cell>
          <cell r="L1041" t="str">
            <v>01-Feb-24</v>
          </cell>
          <cell r="M1041" t="str">
            <v>01-Mar-14</v>
          </cell>
          <cell r="N1041">
            <v>3</v>
          </cell>
          <cell r="O1041" t="str">
            <v>0804</v>
          </cell>
          <cell r="P1041" t="str">
            <v>0804</v>
          </cell>
          <cell r="Q1041" t="str">
            <v>13.095</v>
          </cell>
          <cell r="R1041" t="str">
            <v>V.05.02.07</v>
          </cell>
          <cell r="S1041" t="str">
            <v>TG667</v>
          </cell>
          <cell r="T1041">
            <v>0</v>
          </cell>
          <cell r="U1041" t="str">
            <v>Thạc sĩ</v>
          </cell>
          <cell r="V1041" t="str">
            <v>030083005469</v>
          </cell>
        </row>
        <row r="1042">
          <cell r="B1042" t="str">
            <v>TPD07</v>
          </cell>
          <cell r="C1042" t="str">
            <v>3120215031540</v>
          </cell>
          <cell r="D1042" t="str">
            <v>Đào</v>
          </cell>
          <cell r="E1042" t="str">
            <v>Thiện</v>
          </cell>
          <cell r="F1042">
            <v>8</v>
          </cell>
          <cell r="G1042" t="str">
            <v>Thực phẩm và Dinh dưỡng</v>
          </cell>
          <cell r="H1042" t="str">
            <v>Khoa Công nghệ thực phẩm</v>
          </cell>
          <cell r="I1042" t="str">
            <v/>
          </cell>
          <cell r="J1042">
            <v>3</v>
          </cell>
          <cell r="K1042">
            <v>0</v>
          </cell>
          <cell r="L1042" t="str">
            <v>01-Dec-10</v>
          </cell>
          <cell r="M1042" t="str">
            <v>01-Dec-10</v>
          </cell>
          <cell r="N1042">
            <v>2</v>
          </cell>
          <cell r="O1042" t="str">
            <v>0804</v>
          </cell>
          <cell r="P1042" t="str">
            <v>0804</v>
          </cell>
          <cell r="Q1042" t="str">
            <v>15.111</v>
          </cell>
          <cell r="R1042" t="str">
            <v>15.111</v>
          </cell>
          <cell r="S1042" t="str">
            <v>TPD07</v>
          </cell>
          <cell r="T1042">
            <v>0</v>
          </cell>
          <cell r="U1042" t="str">
            <v>Tiến sĩ</v>
          </cell>
          <cell r="V1042" t="str">
            <v>012216550</v>
          </cell>
        </row>
        <row r="1043">
          <cell r="B1043" t="str">
            <v>TPD08</v>
          </cell>
          <cell r="C1043" t="str">
            <v>3120215048095</v>
          </cell>
          <cell r="D1043" t="str">
            <v>Nguyễn Huy</v>
          </cell>
          <cell r="E1043" t="str">
            <v>Bảo</v>
          </cell>
          <cell r="F1043">
            <v>8</v>
          </cell>
          <cell r="G1043" t="str">
            <v>Thực phẩm và Dinh dưỡng</v>
          </cell>
          <cell r="H1043" t="str">
            <v>Khoa Công nghệ thực phẩm</v>
          </cell>
          <cell r="I1043" t="str">
            <v>Giảng viên</v>
          </cell>
          <cell r="J1043">
            <v>2.34</v>
          </cell>
          <cell r="K1043">
            <v>0</v>
          </cell>
          <cell r="L1043" t="str">
            <v>01-Apr-16</v>
          </cell>
          <cell r="M1043" t="str">
            <v>01-Apr-16</v>
          </cell>
          <cell r="N1043">
            <v>4</v>
          </cell>
          <cell r="O1043" t="str">
            <v>0804</v>
          </cell>
          <cell r="P1043" t="str">
            <v>0804</v>
          </cell>
          <cell r="Q1043" t="str">
            <v>15.111</v>
          </cell>
          <cell r="R1043" t="str">
            <v>V.07.01.03</v>
          </cell>
          <cell r="S1043" t="str">
            <v>TPD08</v>
          </cell>
          <cell r="T1043">
            <v>0</v>
          </cell>
          <cell r="U1043" t="str">
            <v>Đại học</v>
          </cell>
          <cell r="V1043" t="str">
            <v>012799869</v>
          </cell>
        </row>
        <row r="1044">
          <cell r="B1044" t="str">
            <v>TPD02</v>
          </cell>
          <cell r="C1044" t="str">
            <v>3120215049370</v>
          </cell>
          <cell r="D1044" t="str">
            <v>Trần Thị</v>
          </cell>
          <cell r="E1044" t="str">
            <v>Nhung</v>
          </cell>
          <cell r="F1044">
            <v>8</v>
          </cell>
          <cell r="G1044" t="str">
            <v>Thực phẩm và Dinh dưỡng</v>
          </cell>
          <cell r="H1044" t="str">
            <v>Khoa Công nghệ thực phẩm</v>
          </cell>
          <cell r="I1044" t="str">
            <v>Tiến sĩ, Giảng viên, Phó BM</v>
          </cell>
          <cell r="J1044">
            <v>3.66</v>
          </cell>
          <cell r="K1044">
            <v>0</v>
          </cell>
          <cell r="L1044" t="str">
            <v>01-Nov-22</v>
          </cell>
          <cell r="M1044" t="str">
            <v>01-Nov-16</v>
          </cell>
          <cell r="N1044">
            <v>2</v>
          </cell>
          <cell r="O1044" t="str">
            <v>0804</v>
          </cell>
          <cell r="P1044" t="str">
            <v>0804</v>
          </cell>
          <cell r="Q1044" t="str">
            <v>15.111</v>
          </cell>
          <cell r="R1044" t="str">
            <v>V.07.01.03</v>
          </cell>
          <cell r="S1044" t="str">
            <v>TPD02</v>
          </cell>
          <cell r="T1044">
            <v>0</v>
          </cell>
          <cell r="U1044" t="str">
            <v>Tiến sĩ</v>
          </cell>
          <cell r="V1044" t="str">
            <v>036185013631</v>
          </cell>
        </row>
        <row r="1045">
          <cell r="B1045" t="str">
            <v>TPD05</v>
          </cell>
          <cell r="C1045" t="str">
            <v>3120215050290</v>
          </cell>
          <cell r="D1045" t="str">
            <v>Lê Mỹ</v>
          </cell>
          <cell r="E1045" t="str">
            <v>Hạnh</v>
          </cell>
          <cell r="F1045">
            <v>8</v>
          </cell>
          <cell r="G1045" t="str">
            <v>Thực phẩm và Dinh dưỡng</v>
          </cell>
          <cell r="H1045" t="str">
            <v>Khoa Công nghệ thực phẩm</v>
          </cell>
          <cell r="I1045" t="str">
            <v>Thạc sĩ, Giảng viên</v>
          </cell>
          <cell r="J1045">
            <v>3</v>
          </cell>
          <cell r="K1045">
            <v>0</v>
          </cell>
          <cell r="L1045" t="str">
            <v>01-Oct-24</v>
          </cell>
          <cell r="M1045" t="str">
            <v>01-Oct-21</v>
          </cell>
          <cell r="N1045">
            <v>3</v>
          </cell>
          <cell r="O1045" t="str">
            <v>0804</v>
          </cell>
          <cell r="P1045" t="str">
            <v>0804</v>
          </cell>
          <cell r="Q1045" t="str">
            <v>15.111</v>
          </cell>
          <cell r="R1045" t="str">
            <v>V.07.01.03</v>
          </cell>
          <cell r="S1045" t="str">
            <v>TPD05</v>
          </cell>
          <cell r="T1045">
            <v>0</v>
          </cell>
          <cell r="U1045" t="str">
            <v>Thạc sĩ</v>
          </cell>
          <cell r="V1045" t="str">
            <v>027193003078</v>
          </cell>
        </row>
        <row r="1046">
          <cell r="B1046" t="str">
            <v>TPD01</v>
          </cell>
          <cell r="C1046" t="str">
            <v>3120215005562</v>
          </cell>
          <cell r="D1046" t="str">
            <v>Trần Thị Lan</v>
          </cell>
          <cell r="E1046" t="str">
            <v>Hương</v>
          </cell>
          <cell r="F1046">
            <v>8</v>
          </cell>
          <cell r="G1046" t="str">
            <v>Thực phẩm và Dinh dưỡng</v>
          </cell>
          <cell r="H1046" t="str">
            <v>Khoa Công nghệ thực phẩm</v>
          </cell>
          <cell r="I1046" t="str">
            <v>PGS.TS. Giảng viên cao cấp, Bảo lưu PCCV</v>
          </cell>
          <cell r="J1046">
            <v>6.92</v>
          </cell>
          <cell r="K1046">
            <v>0</v>
          </cell>
          <cell r="L1046" t="str">
            <v>17-Jul-24</v>
          </cell>
          <cell r="M1046" t="str">
            <v>17-Jul-18</v>
          </cell>
          <cell r="N1046">
            <v>2</v>
          </cell>
          <cell r="O1046" t="str">
            <v>0804</v>
          </cell>
          <cell r="P1046" t="str">
            <v>0804</v>
          </cell>
          <cell r="Q1046" t="str">
            <v>15.109</v>
          </cell>
          <cell r="R1046" t="str">
            <v>V.07.01.01</v>
          </cell>
          <cell r="S1046" t="str">
            <v>TPD01</v>
          </cell>
          <cell r="T1046">
            <v>1</v>
          </cell>
          <cell r="U1046" t="str">
            <v>Tiến sĩ</v>
          </cell>
          <cell r="V1046" t="str">
            <v>027166000035</v>
          </cell>
        </row>
        <row r="1047">
          <cell r="B1047" t="str">
            <v>TPD09</v>
          </cell>
          <cell r="C1047" t="str">
            <v>3120205176792</v>
          </cell>
          <cell r="D1047" t="str">
            <v>Phạm Quang</v>
          </cell>
          <cell r="E1047" t="str">
            <v>Cảnh</v>
          </cell>
          <cell r="F1047">
            <v>8</v>
          </cell>
          <cell r="G1047" t="str">
            <v>Thực phẩm và Dinh dưỡng</v>
          </cell>
          <cell r="H1047" t="str">
            <v>Khoa Công nghệ thực phẩm</v>
          </cell>
          <cell r="I1047" t="str">
            <v>Thạc sĩ, Giảng viên</v>
          </cell>
          <cell r="J1047">
            <v>2.67</v>
          </cell>
          <cell r="K1047">
            <v>0</v>
          </cell>
          <cell r="L1047" t="str">
            <v>01-Feb-24</v>
          </cell>
          <cell r="M1047" t="str">
            <v>01-Nov-22</v>
          </cell>
          <cell r="N1047">
            <v>3</v>
          </cell>
          <cell r="O1047" t="str">
            <v>0804</v>
          </cell>
          <cell r="P1047" t="str">
            <v>0804</v>
          </cell>
          <cell r="Q1047" t="str">
            <v>15.111</v>
          </cell>
          <cell r="R1047" t="str">
            <v>V.07.01.03</v>
          </cell>
          <cell r="S1047" t="str">
            <v>TPD09</v>
          </cell>
          <cell r="T1047">
            <v>0</v>
          </cell>
          <cell r="U1047" t="str">
            <v>Thạc sĩ</v>
          </cell>
          <cell r="V1047" t="str">
            <v>036094001946</v>
          </cell>
        </row>
        <row r="1048">
          <cell r="B1048" t="str">
            <v>TPD10</v>
          </cell>
          <cell r="C1048" t="str">
            <v>3120205188835</v>
          </cell>
          <cell r="D1048" t="str">
            <v>Ngô Duy</v>
          </cell>
          <cell r="E1048" t="str">
            <v>Sạ</v>
          </cell>
          <cell r="F1048">
            <v>8</v>
          </cell>
          <cell r="G1048" t="str">
            <v>Thực phẩm và Dinh dưỡng</v>
          </cell>
          <cell r="H1048" t="str">
            <v>Khoa Công nghệ thực phẩm</v>
          </cell>
          <cell r="I1048" t="str">
            <v>Tiến sĩ, Giảng viên, Bảo lưu PCCV</v>
          </cell>
          <cell r="J1048">
            <v>4.32</v>
          </cell>
          <cell r="K1048">
            <v>0</v>
          </cell>
          <cell r="L1048" t="str">
            <v>01-Mar-23</v>
          </cell>
          <cell r="M1048" t="str">
            <v>01-Mar-05</v>
          </cell>
          <cell r="N1048">
            <v>2</v>
          </cell>
          <cell r="O1048" t="str">
            <v>0804</v>
          </cell>
          <cell r="P1048" t="str">
            <v>0804</v>
          </cell>
          <cell r="Q1048" t="str">
            <v>15.111</v>
          </cell>
          <cell r="R1048" t="str">
            <v>V.07.01.03</v>
          </cell>
          <cell r="S1048" t="str">
            <v>TPD10</v>
          </cell>
          <cell r="T1048">
            <v>0</v>
          </cell>
          <cell r="U1048" t="str">
            <v>Tiến sĩ</v>
          </cell>
          <cell r="V1048" t="str">
            <v>001079012120</v>
          </cell>
        </row>
        <row r="1049">
          <cell r="B1049" t="str">
            <v>CNC11</v>
          </cell>
          <cell r="C1049" t="str">
            <v>3120215033341</v>
          </cell>
          <cell r="D1049" t="str">
            <v>Vũ Quỳnh</v>
          </cell>
          <cell r="E1049" t="str">
            <v>Hương</v>
          </cell>
          <cell r="F1049">
            <v>8</v>
          </cell>
          <cell r="G1049" t="str">
            <v>Quản lý chất lượng và An toàn thực phẩm</v>
          </cell>
          <cell r="H1049" t="str">
            <v>Khoa Công nghệ thực phẩm</v>
          </cell>
          <cell r="I1049" t="str">
            <v>Tiến sĩ, Giảng viên, Phó BM</v>
          </cell>
          <cell r="J1049">
            <v>3.66</v>
          </cell>
          <cell r="K1049">
            <v>0</v>
          </cell>
          <cell r="L1049" t="str">
            <v>01-Mar-23</v>
          </cell>
          <cell r="M1049" t="str">
            <v>01-Mar-11</v>
          </cell>
          <cell r="N1049">
            <v>2</v>
          </cell>
          <cell r="O1049" t="str">
            <v>0805</v>
          </cell>
          <cell r="P1049" t="str">
            <v>0805</v>
          </cell>
          <cell r="Q1049" t="str">
            <v>15.111</v>
          </cell>
          <cell r="R1049" t="str">
            <v>V.07.01.03</v>
          </cell>
          <cell r="S1049" t="str">
            <v>CNC11</v>
          </cell>
          <cell r="T1049">
            <v>0</v>
          </cell>
          <cell r="U1049" t="str">
            <v>Tiến sĩ</v>
          </cell>
          <cell r="V1049" t="str">
            <v>030187010961</v>
          </cell>
        </row>
        <row r="1050">
          <cell r="B1050" t="str">
            <v>QTP03</v>
          </cell>
          <cell r="C1050" t="str">
            <v>3120215010165</v>
          </cell>
          <cell r="D1050" t="str">
            <v>Phan Thị Phương</v>
          </cell>
          <cell r="E1050" t="str">
            <v>Thảo</v>
          </cell>
          <cell r="F1050">
            <v>8</v>
          </cell>
          <cell r="G1050" t="str">
            <v>Quản lý chất lượng và An toàn thực phẩm</v>
          </cell>
          <cell r="H1050" t="str">
            <v>Khoa Công nghệ thực phẩm</v>
          </cell>
          <cell r="I1050" t="str">
            <v>Tiến sĩ, Giảng viên</v>
          </cell>
          <cell r="J1050">
            <v>4.32</v>
          </cell>
          <cell r="K1050">
            <v>0</v>
          </cell>
          <cell r="L1050" t="str">
            <v>01-Oct-24</v>
          </cell>
          <cell r="M1050" t="str">
            <v>01-Oct-07</v>
          </cell>
          <cell r="N1050">
            <v>2</v>
          </cell>
          <cell r="O1050" t="str">
            <v>0805</v>
          </cell>
          <cell r="P1050" t="str">
            <v>0805</v>
          </cell>
          <cell r="Q1050" t="str">
            <v>15.111</v>
          </cell>
          <cell r="R1050" t="str">
            <v>V.07.01.03</v>
          </cell>
          <cell r="S1050" t="str">
            <v>QTP03</v>
          </cell>
          <cell r="T1050">
            <v>0</v>
          </cell>
          <cell r="U1050" t="str">
            <v>Tiến sĩ</v>
          </cell>
          <cell r="V1050" t="str">
            <v>001183012369</v>
          </cell>
        </row>
        <row r="1051">
          <cell r="B1051" t="str">
            <v>QTP02</v>
          </cell>
          <cell r="C1051" t="str">
            <v>3120215005579</v>
          </cell>
          <cell r="D1051" t="str">
            <v>Lê Minh</v>
          </cell>
          <cell r="E1051" t="str">
            <v>Nguyệt</v>
          </cell>
          <cell r="F1051">
            <v>8</v>
          </cell>
          <cell r="G1051" t="str">
            <v>Quản lý chất lượng và An toàn thực phẩm</v>
          </cell>
          <cell r="H1051" t="str">
            <v>Khoa Công nghệ thực phẩm</v>
          </cell>
          <cell r="I1051" t="str">
            <v>Thạc sĩ, Giảng viên chính</v>
          </cell>
          <cell r="J1051">
            <v>5.08</v>
          </cell>
          <cell r="K1051">
            <v>0</v>
          </cell>
          <cell r="L1051" t="str">
            <v>01-Oct-23</v>
          </cell>
          <cell r="M1051" t="str">
            <v>01-Dec-20</v>
          </cell>
          <cell r="N1051">
            <v>3</v>
          </cell>
          <cell r="O1051" t="str">
            <v>0805</v>
          </cell>
          <cell r="P1051" t="str">
            <v>0805</v>
          </cell>
          <cell r="Q1051" t="str">
            <v>15.110</v>
          </cell>
          <cell r="R1051" t="str">
            <v>V.07.01.02</v>
          </cell>
          <cell r="S1051" t="str">
            <v>QTP02</v>
          </cell>
          <cell r="T1051">
            <v>0</v>
          </cell>
          <cell r="U1051" t="str">
            <v>Thạc sĩ</v>
          </cell>
          <cell r="V1051" t="str">
            <v>033175001870</v>
          </cell>
        </row>
        <row r="1052">
          <cell r="B1052" t="str">
            <v>QTP01</v>
          </cell>
          <cell r="C1052" t="str">
            <v>3120215005585</v>
          </cell>
          <cell r="D1052" t="str">
            <v>Nguyễn Thị Thanh</v>
          </cell>
          <cell r="E1052" t="str">
            <v>Thủy</v>
          </cell>
          <cell r="F1052">
            <v>8</v>
          </cell>
          <cell r="G1052" t="str">
            <v>Quản lý chất lượng và An toàn thực phẩm</v>
          </cell>
          <cell r="H1052" t="str">
            <v>Khoa Công nghệ thực phẩm</v>
          </cell>
          <cell r="I1052" t="str">
            <v>PGS.TS. Giảng viên cao cấp, Trưởng BM</v>
          </cell>
          <cell r="J1052">
            <v>6.92</v>
          </cell>
          <cell r="K1052">
            <v>0</v>
          </cell>
          <cell r="L1052" t="str">
            <v>17-Jul-23</v>
          </cell>
          <cell r="M1052" t="str">
            <v>17-Jul-18</v>
          </cell>
          <cell r="N1052">
            <v>2</v>
          </cell>
          <cell r="O1052" t="str">
            <v>0805</v>
          </cell>
          <cell r="P1052" t="str">
            <v>0805</v>
          </cell>
          <cell r="Q1052" t="str">
            <v>15.109</v>
          </cell>
          <cell r="R1052" t="str">
            <v>V.07.01.01</v>
          </cell>
          <cell r="S1052" t="str">
            <v>QTP01</v>
          </cell>
          <cell r="T1052">
            <v>1</v>
          </cell>
          <cell r="U1052" t="str">
            <v>Tiến sĩ</v>
          </cell>
          <cell r="V1052" t="str">
            <v>001170019455</v>
          </cell>
        </row>
        <row r="1053">
          <cell r="B1053" t="str">
            <v>QTP04</v>
          </cell>
          <cell r="C1053" t="str">
            <v>3120215005591</v>
          </cell>
          <cell r="D1053" t="str">
            <v>Ngô Xuân</v>
          </cell>
          <cell r="E1053" t="str">
            <v>Dũng</v>
          </cell>
          <cell r="F1053">
            <v>8</v>
          </cell>
          <cell r="G1053" t="str">
            <v>Quản lý chất lượng và An toàn thực phẩm</v>
          </cell>
          <cell r="H1053" t="str">
            <v>Khoa Công nghệ thực phẩm</v>
          </cell>
          <cell r="I1053" t="str">
            <v>Thạc sĩ, Giảng viên</v>
          </cell>
          <cell r="J1053">
            <v>3.99</v>
          </cell>
          <cell r="K1053">
            <v>0</v>
          </cell>
          <cell r="L1053" t="str">
            <v>01-Oct-20</v>
          </cell>
          <cell r="M1053" t="str">
            <v>01-Oct-05</v>
          </cell>
          <cell r="N1053">
            <v>3</v>
          </cell>
          <cell r="O1053" t="str">
            <v>0805</v>
          </cell>
          <cell r="P1053" t="str">
            <v>0805</v>
          </cell>
          <cell r="Q1053" t="str">
            <v>15.111</v>
          </cell>
          <cell r="R1053" t="str">
            <v>V.07.01.03</v>
          </cell>
          <cell r="S1053" t="str">
            <v>QTP04</v>
          </cell>
          <cell r="T1053">
            <v>0</v>
          </cell>
          <cell r="U1053" t="str">
            <v>Thạc sĩ</v>
          </cell>
          <cell r="V1053" t="str">
            <v>012210923</v>
          </cell>
        </row>
        <row r="1054">
          <cell r="B1054" t="str">
            <v>QTP05</v>
          </cell>
          <cell r="C1054" t="str">
            <v>3120215048644</v>
          </cell>
          <cell r="D1054" t="str">
            <v>Nguyễn Vĩnh</v>
          </cell>
          <cell r="E1054" t="str">
            <v>Hoàng</v>
          </cell>
          <cell r="F1054">
            <v>8</v>
          </cell>
          <cell r="G1054" t="str">
            <v>Quản lý chất lượng và An toàn thực phẩm</v>
          </cell>
          <cell r="H1054" t="str">
            <v>Khoa Công nghệ thực phẩm</v>
          </cell>
          <cell r="I1054" t="str">
            <v>Thạc sĩ, Giảng viên</v>
          </cell>
          <cell r="J1054">
            <v>3.33</v>
          </cell>
          <cell r="K1054">
            <v>0</v>
          </cell>
          <cell r="L1054" t="str">
            <v>01-Jan-25</v>
          </cell>
          <cell r="M1054" t="str">
            <v>01-Jan-16</v>
          </cell>
          <cell r="N1054">
            <v>3</v>
          </cell>
          <cell r="O1054" t="str">
            <v>0805</v>
          </cell>
          <cell r="P1054" t="str">
            <v>0805</v>
          </cell>
          <cell r="Q1054" t="str">
            <v>15.111</v>
          </cell>
          <cell r="R1054" t="str">
            <v>V.07.01.03</v>
          </cell>
          <cell r="S1054" t="str">
            <v>QTP05</v>
          </cell>
          <cell r="T1054">
            <v>0</v>
          </cell>
          <cell r="U1054" t="str">
            <v>Thạc sĩ</v>
          </cell>
          <cell r="V1054" t="str">
            <v>001092013215</v>
          </cell>
        </row>
        <row r="1055">
          <cell r="B1055" t="str">
            <v>TG540</v>
          </cell>
          <cell r="C1055" t="str">
            <v>3120205997714</v>
          </cell>
          <cell r="D1055" t="str">
            <v>Lê Thị Ngọc</v>
          </cell>
          <cell r="E1055" t="str">
            <v>Thúy</v>
          </cell>
          <cell r="F1055">
            <v>8</v>
          </cell>
          <cell r="G1055" t="str">
            <v>Quản lý chất lượng và An toàn thực phẩm</v>
          </cell>
          <cell r="H1055" t="str">
            <v>Khoa Công nghệ thực phẩm</v>
          </cell>
          <cell r="I1055" t="str">
            <v>Thạc sĩ, Kỹ sư</v>
          </cell>
          <cell r="J1055">
            <v>3.33</v>
          </cell>
          <cell r="K1055">
            <v>0</v>
          </cell>
          <cell r="L1055" t="str">
            <v>01-Dec-24</v>
          </cell>
          <cell r="M1055" t="str">
            <v>01-Dec-19</v>
          </cell>
          <cell r="N1055">
            <v>3</v>
          </cell>
          <cell r="O1055" t="str">
            <v>0805</v>
          </cell>
          <cell r="P1055" t="str">
            <v>0805</v>
          </cell>
          <cell r="Q1055" t="str">
            <v>13.095</v>
          </cell>
          <cell r="R1055" t="str">
            <v>V.05.02.07</v>
          </cell>
          <cell r="S1055" t="str">
            <v>TG540</v>
          </cell>
          <cell r="T1055">
            <v>0</v>
          </cell>
          <cell r="U1055" t="str">
            <v>Thạc sĩ</v>
          </cell>
          <cell r="V1055" t="str">
            <v>001187015953</v>
          </cell>
        </row>
        <row r="1056">
          <cell r="B1056" t="str">
            <v>QTP06</v>
          </cell>
          <cell r="C1056" t="str">
            <v>3120205035551</v>
          </cell>
          <cell r="D1056" t="str">
            <v>Hoàng Viết</v>
          </cell>
          <cell r="E1056" t="str">
            <v>Giang</v>
          </cell>
          <cell r="F1056">
            <v>8</v>
          </cell>
          <cell r="G1056" t="str">
            <v>Quản lý chất lượng và An toàn thực phẩm</v>
          </cell>
          <cell r="H1056" t="str">
            <v>Khoa Công nghệ thực phẩm</v>
          </cell>
          <cell r="I1056" t="str">
            <v>Thạc sĩ, Giảng viên</v>
          </cell>
          <cell r="J1056">
            <v>2.67</v>
          </cell>
          <cell r="K1056">
            <v>0</v>
          </cell>
          <cell r="L1056" t="str">
            <v>06-Jul-23</v>
          </cell>
          <cell r="M1056" t="str">
            <v>06-Jul-23</v>
          </cell>
          <cell r="N1056">
            <v>3</v>
          </cell>
          <cell r="O1056" t="str">
            <v>0805</v>
          </cell>
          <cell r="P1056" t="str">
            <v>0805</v>
          </cell>
          <cell r="Q1056" t="str">
            <v>15.111</v>
          </cell>
          <cell r="R1056" t="str">
            <v>V.07.01.03</v>
          </cell>
          <cell r="S1056" t="str">
            <v>QTP06</v>
          </cell>
          <cell r="T1056">
            <v>0</v>
          </cell>
          <cell r="U1056" t="str">
            <v>Thạc sĩ</v>
          </cell>
          <cell r="V1056" t="str">
            <v>024086020446</v>
          </cell>
        </row>
        <row r="1057">
          <cell r="B1057" t="str">
            <v/>
          </cell>
          <cell r="C1057" t="str">
            <v>3120215053985</v>
          </cell>
          <cell r="D1057" t="str">
            <v>Hồ Thu</v>
          </cell>
          <cell r="E1057" t="str">
            <v>Trang</v>
          </cell>
          <cell r="F1057">
            <v>8</v>
          </cell>
          <cell r="G1057" t="str">
            <v>Văn phòng Khoa CNTP</v>
          </cell>
          <cell r="H1057" t="str">
            <v>Khoa Công nghệ thực phẩm</v>
          </cell>
          <cell r="I1057" t="str">
            <v>Thạc sĩ, Chuyên viên</v>
          </cell>
          <cell r="J1057">
            <v>3</v>
          </cell>
          <cell r="K1057">
            <v>0</v>
          </cell>
          <cell r="L1057" t="str">
            <v>01-Aug-24</v>
          </cell>
          <cell r="M1057" t="str">
            <v>01-Aug-18</v>
          </cell>
          <cell r="N1057">
            <v>3</v>
          </cell>
          <cell r="O1057" t="str">
            <v>0809</v>
          </cell>
          <cell r="P1057" t="str">
            <v>0809</v>
          </cell>
          <cell r="Q1057" t="str">
            <v>01.003</v>
          </cell>
          <cell r="R1057" t="str">
            <v>01.003</v>
          </cell>
          <cell r="S1057" t="str">
            <v/>
          </cell>
          <cell r="T1057">
            <v>0</v>
          </cell>
          <cell r="U1057" t="str">
            <v>Thạc sĩ</v>
          </cell>
          <cell r="V1057" t="str">
            <v>001194002799</v>
          </cell>
        </row>
        <row r="1058">
          <cell r="B1058" t="str">
            <v/>
          </cell>
          <cell r="C1058" t="str">
            <v>3120215010323</v>
          </cell>
          <cell r="D1058" t="str">
            <v>Nguyễn Thị Thanh</v>
          </cell>
          <cell r="E1058" t="str">
            <v>Hương</v>
          </cell>
          <cell r="F1058">
            <v>8</v>
          </cell>
          <cell r="G1058" t="str">
            <v>Văn phòng Khoa CNTP</v>
          </cell>
          <cell r="H1058" t="str">
            <v>Khoa Công nghệ thực phẩm</v>
          </cell>
          <cell r="I1058" t="str">
            <v>Kỹ sư</v>
          </cell>
          <cell r="J1058">
            <v>3.99</v>
          </cell>
          <cell r="K1058">
            <v>0</v>
          </cell>
          <cell r="L1058" t="str">
            <v>01-Oct-23</v>
          </cell>
          <cell r="M1058" t="str">
            <v>01-Jan-14</v>
          </cell>
          <cell r="N1058">
            <v>4</v>
          </cell>
          <cell r="O1058" t="str">
            <v>0809</v>
          </cell>
          <cell r="P1058" t="str">
            <v>0809</v>
          </cell>
          <cell r="Q1058" t="str">
            <v>13.095</v>
          </cell>
          <cell r="R1058" t="str">
            <v>13.095</v>
          </cell>
          <cell r="S1058" t="str">
            <v/>
          </cell>
          <cell r="T1058">
            <v>0</v>
          </cell>
          <cell r="U1058" t="str">
            <v>Đại học</v>
          </cell>
          <cell r="V1058" t="str">
            <v>001182007770</v>
          </cell>
        </row>
        <row r="1059">
          <cell r="B1059" t="str">
            <v/>
          </cell>
          <cell r="C1059" t="str">
            <v>3120215005664</v>
          </cell>
          <cell r="D1059" t="str">
            <v>Nguyễn Thị</v>
          </cell>
          <cell r="E1059" t="str">
            <v>Hồng</v>
          </cell>
          <cell r="F1059">
            <v>8</v>
          </cell>
          <cell r="G1059" t="str">
            <v>Văn phòng Khoa CNTP</v>
          </cell>
          <cell r="H1059" t="str">
            <v>Khoa Công nghệ thực phẩm</v>
          </cell>
          <cell r="I1059" t="str">
            <v>Chuyên viên</v>
          </cell>
          <cell r="J1059">
            <v>4.32</v>
          </cell>
          <cell r="K1059">
            <v>0</v>
          </cell>
          <cell r="L1059" t="str">
            <v>01-Jan-25</v>
          </cell>
          <cell r="M1059" t="str">
            <v>01-Jan-08</v>
          </cell>
          <cell r="N1059">
            <v>4</v>
          </cell>
          <cell r="O1059" t="str">
            <v>0809</v>
          </cell>
          <cell r="P1059" t="str">
            <v>0809</v>
          </cell>
          <cell r="Q1059" t="str">
            <v>01.003</v>
          </cell>
          <cell r="R1059" t="str">
            <v>01.003</v>
          </cell>
          <cell r="S1059" t="str">
            <v/>
          </cell>
          <cell r="T1059">
            <v>0</v>
          </cell>
          <cell r="U1059" t="str">
            <v>Đại học</v>
          </cell>
          <cell r="V1059" t="str">
            <v>034170014031</v>
          </cell>
        </row>
        <row r="1060">
          <cell r="B1060" t="str">
            <v/>
          </cell>
          <cell r="C1060" t="str">
            <v>3120215042920</v>
          </cell>
          <cell r="D1060" t="str">
            <v>Trần Hữu</v>
          </cell>
          <cell r="E1060" t="str">
            <v>Thành</v>
          </cell>
          <cell r="F1060">
            <v>8</v>
          </cell>
          <cell r="G1060" t="str">
            <v>Văn phòng Khoa CNTP</v>
          </cell>
          <cell r="H1060" t="str">
            <v>Khoa Công nghệ thực phẩm</v>
          </cell>
          <cell r="I1060" t="str">
            <v>Chuyên viên</v>
          </cell>
          <cell r="J1060">
            <v>2.34</v>
          </cell>
          <cell r="K1060">
            <v>0</v>
          </cell>
          <cell r="L1060" t="str">
            <v>01-Jan-15</v>
          </cell>
          <cell r="M1060" t="str">
            <v>01-Jan-15</v>
          </cell>
          <cell r="N1060">
            <v>3</v>
          </cell>
          <cell r="O1060" t="str">
            <v>0809</v>
          </cell>
          <cell r="P1060" t="str">
            <v>0809</v>
          </cell>
          <cell r="Q1060" t="str">
            <v>01.003</v>
          </cell>
          <cell r="R1060" t="str">
            <v>01.003</v>
          </cell>
          <cell r="S1060" t="str">
            <v/>
          </cell>
          <cell r="T1060">
            <v>0</v>
          </cell>
          <cell r="U1060" t="str">
            <v>Thạc sĩ</v>
          </cell>
          <cell r="V1060" t="str">
            <v>186397725</v>
          </cell>
        </row>
        <row r="1061">
          <cell r="B1061" t="str">
            <v/>
          </cell>
          <cell r="C1061" t="str">
            <v>3120215048673</v>
          </cell>
          <cell r="D1061" t="str">
            <v>Đỗ Thị Hồng</v>
          </cell>
          <cell r="E1061" t="str">
            <v>Hải</v>
          </cell>
          <cell r="F1061">
            <v>8</v>
          </cell>
          <cell r="G1061" t="str">
            <v>Văn phòng Khoa CNTP</v>
          </cell>
          <cell r="H1061" t="str">
            <v>Khoa Công nghệ thực phẩm</v>
          </cell>
          <cell r="I1061" t="str">
            <v>Thạc sĩ, Chuyên viên</v>
          </cell>
          <cell r="J1061">
            <v>3.33</v>
          </cell>
          <cell r="K1061">
            <v>0</v>
          </cell>
          <cell r="L1061" t="str">
            <v>01-Jan-24</v>
          </cell>
          <cell r="M1061" t="str">
            <v>01-Jan-16</v>
          </cell>
          <cell r="N1061">
            <v>3</v>
          </cell>
          <cell r="O1061" t="str">
            <v>0809</v>
          </cell>
          <cell r="P1061" t="str">
            <v>0809</v>
          </cell>
          <cell r="Q1061" t="str">
            <v>01.003</v>
          </cell>
          <cell r="R1061" t="str">
            <v>01.003</v>
          </cell>
          <cell r="S1061" t="str">
            <v/>
          </cell>
          <cell r="T1061">
            <v>0</v>
          </cell>
          <cell r="U1061" t="str">
            <v>Thạc sĩ</v>
          </cell>
          <cell r="V1061" t="str">
            <v>033182009552</v>
          </cell>
        </row>
        <row r="1062">
          <cell r="B1062" t="str">
            <v/>
          </cell>
          <cell r="C1062" t="str">
            <v/>
          </cell>
          <cell r="D1062" t="str">
            <v>Vũ Thị</v>
          </cell>
          <cell r="E1062" t="str">
            <v>Lan</v>
          </cell>
          <cell r="F1062">
            <v>8</v>
          </cell>
          <cell r="G1062" t="str">
            <v>Văn phòng Khoa CNTP</v>
          </cell>
          <cell r="H1062" t="str">
            <v>Khoa Công nghệ thực phẩm</v>
          </cell>
          <cell r="I1062" t="str">
            <v>Thạc sĩ, Chuyên viên</v>
          </cell>
          <cell r="J1062">
            <v>2.34</v>
          </cell>
          <cell r="K1062">
            <v>0</v>
          </cell>
          <cell r="L1062" t="str">
            <v>01-Apr-15</v>
          </cell>
          <cell r="M1062" t="str">
            <v>01-Apr-15</v>
          </cell>
          <cell r="N1062">
            <v>3</v>
          </cell>
          <cell r="O1062" t="str">
            <v>0809</v>
          </cell>
          <cell r="P1062" t="str">
            <v>0809</v>
          </cell>
          <cell r="Q1062" t="str">
            <v>01.003</v>
          </cell>
          <cell r="R1062" t="str">
            <v>01.003</v>
          </cell>
          <cell r="S1062" t="str">
            <v/>
          </cell>
          <cell r="T1062">
            <v>0</v>
          </cell>
          <cell r="U1062" t="str">
            <v>Thạc sĩ</v>
          </cell>
          <cell r="V1062" t="str">
            <v>163093144</v>
          </cell>
        </row>
        <row r="1063">
          <cell r="B1063" t="str">
            <v/>
          </cell>
          <cell r="C1063" t="str">
            <v/>
          </cell>
          <cell r="D1063" t="str">
            <v>Bùi Thị Hồng</v>
          </cell>
          <cell r="E1063" t="str">
            <v>Tân</v>
          </cell>
          <cell r="F1063">
            <v>8</v>
          </cell>
          <cell r="G1063" t="str">
            <v>Văn phòng Khoa CNTP</v>
          </cell>
          <cell r="H1063" t="str">
            <v>Khoa Công nghệ thực phẩm</v>
          </cell>
          <cell r="I1063" t="str">
            <v>Nhân viên phục vụ</v>
          </cell>
          <cell r="J1063">
            <v>0</v>
          </cell>
          <cell r="K1063">
            <v>0</v>
          </cell>
          <cell r="L1063" t="str">
            <v>01-Jun-21</v>
          </cell>
          <cell r="M1063" t="str">
            <v>01-Jun-21</v>
          </cell>
          <cell r="N1063">
            <v>8</v>
          </cell>
          <cell r="O1063" t="str">
            <v>0809</v>
          </cell>
          <cell r="P1063" t="str">
            <v>0809</v>
          </cell>
          <cell r="Q1063" t="str">
            <v>01.009</v>
          </cell>
          <cell r="R1063" t="str">
            <v>01.009</v>
          </cell>
          <cell r="S1063" t="str">
            <v/>
          </cell>
          <cell r="T1063">
            <v>0</v>
          </cell>
          <cell r="U1063" t="str">
            <v>KhôngBCấp</v>
          </cell>
          <cell r="V1063" t="str">
            <v>001170006323</v>
          </cell>
        </row>
        <row r="1064">
          <cell r="B1064" t="str">
            <v>MG444</v>
          </cell>
          <cell r="C1064" t="str">
            <v>3120215042785</v>
          </cell>
          <cell r="D1064" t="str">
            <v>Phạm Thị</v>
          </cell>
          <cell r="E1064" t="str">
            <v>Dịu</v>
          </cell>
          <cell r="F1064">
            <v>8</v>
          </cell>
          <cell r="G1064" t="str">
            <v>Phòng TN trung tâm KH và CNTP</v>
          </cell>
          <cell r="H1064" t="str">
            <v>Khoa Công nghệ thực phẩm</v>
          </cell>
          <cell r="I1064" t="str">
            <v>Thạc sĩ, Kỹ sư</v>
          </cell>
          <cell r="J1064">
            <v>3.33</v>
          </cell>
          <cell r="K1064">
            <v>0</v>
          </cell>
          <cell r="L1064" t="str">
            <v>01-Jan-24</v>
          </cell>
          <cell r="M1064" t="str">
            <v>01-Jan-16</v>
          </cell>
          <cell r="N1064">
            <v>3</v>
          </cell>
          <cell r="O1064" t="str">
            <v>0820</v>
          </cell>
          <cell r="P1064" t="str">
            <v>0820</v>
          </cell>
          <cell r="Q1064" t="str">
            <v>13.095</v>
          </cell>
          <cell r="R1064" t="str">
            <v>V.05.02.07</v>
          </cell>
          <cell r="S1064" t="str">
            <v>MG444</v>
          </cell>
          <cell r="T1064">
            <v>0</v>
          </cell>
          <cell r="U1064" t="str">
            <v>Thạc sĩ</v>
          </cell>
          <cell r="V1064" t="str">
            <v>030185001240</v>
          </cell>
        </row>
        <row r="1065">
          <cell r="B1065" t="str">
            <v/>
          </cell>
          <cell r="C1065" t="str">
            <v>3120205841238</v>
          </cell>
          <cell r="D1065" t="str">
            <v>Trần Thị</v>
          </cell>
          <cell r="E1065" t="str">
            <v>Na</v>
          </cell>
          <cell r="F1065">
            <v>8</v>
          </cell>
          <cell r="G1065" t="str">
            <v>Phòng TN trung tâm KH và CNTP</v>
          </cell>
          <cell r="H1065" t="str">
            <v>Khoa Công nghệ thực phẩm</v>
          </cell>
          <cell r="I1065" t="str">
            <v>Thạc sĩ, Kỹ sư</v>
          </cell>
          <cell r="J1065">
            <v>1.99</v>
          </cell>
          <cell r="K1065">
            <v>0</v>
          </cell>
          <cell r="L1065" t="str">
            <v>01-Aug-15</v>
          </cell>
          <cell r="M1065" t="str">
            <v>01-Aug-15</v>
          </cell>
          <cell r="N1065">
            <v>3</v>
          </cell>
          <cell r="O1065" t="str">
            <v>0820</v>
          </cell>
          <cell r="P1065" t="str">
            <v>0820</v>
          </cell>
          <cell r="Q1065" t="str">
            <v>13.095</v>
          </cell>
          <cell r="R1065" t="str">
            <v>13.095</v>
          </cell>
          <cell r="S1065" t="str">
            <v/>
          </cell>
          <cell r="T1065">
            <v>0</v>
          </cell>
          <cell r="U1065" t="str">
            <v>Thạc sĩ</v>
          </cell>
          <cell r="V1065" t="str">
            <v>187042651</v>
          </cell>
        </row>
        <row r="1066">
          <cell r="B1066" t="str">
            <v>MG673</v>
          </cell>
          <cell r="C1066" t="str">
            <v>3120215052238</v>
          </cell>
          <cell r="D1066" t="str">
            <v>Nguyễn Thị</v>
          </cell>
          <cell r="E1066" t="str">
            <v>Hồng</v>
          </cell>
          <cell r="F1066">
            <v>8</v>
          </cell>
          <cell r="G1066" t="str">
            <v>Phòng TN trung tâm KH và CNTP</v>
          </cell>
          <cell r="H1066" t="str">
            <v>Khoa Công nghệ thực phẩm</v>
          </cell>
          <cell r="I1066" t="str">
            <v>Thạc sĩ, Kỹ sư</v>
          </cell>
          <cell r="J1066">
            <v>3</v>
          </cell>
          <cell r="K1066">
            <v>0</v>
          </cell>
          <cell r="L1066" t="str">
            <v>01-Oct-23</v>
          </cell>
          <cell r="M1066" t="str">
            <v>06-Oct-17</v>
          </cell>
          <cell r="N1066">
            <v>3</v>
          </cell>
          <cell r="O1066" t="str">
            <v>0820</v>
          </cell>
          <cell r="P1066" t="str">
            <v>0820</v>
          </cell>
          <cell r="Q1066" t="str">
            <v>13.095</v>
          </cell>
          <cell r="R1066" t="str">
            <v>13.095</v>
          </cell>
          <cell r="S1066" t="str">
            <v>MG673</v>
          </cell>
          <cell r="T1066">
            <v>0</v>
          </cell>
          <cell r="U1066" t="str">
            <v>Thạc sĩ</v>
          </cell>
          <cell r="V1066" t="str">
            <v>038193048280</v>
          </cell>
        </row>
        <row r="1067">
          <cell r="B1067" t="str">
            <v/>
          </cell>
          <cell r="C1067" t="str">
            <v/>
          </cell>
          <cell r="D1067" t="str">
            <v>Nguyễn Thị</v>
          </cell>
          <cell r="E1067" t="str">
            <v>Tình</v>
          </cell>
          <cell r="F1067">
            <v>8</v>
          </cell>
          <cell r="G1067" t="str">
            <v>Phòng TN trung tâm KH và CNTP</v>
          </cell>
          <cell r="H1067" t="str">
            <v>Khoa Công nghệ thực phẩm</v>
          </cell>
          <cell r="I1067" t="str">
            <v>Nghiên cứu viên</v>
          </cell>
          <cell r="J1067">
            <v>2.34</v>
          </cell>
          <cell r="K1067">
            <v>0</v>
          </cell>
          <cell r="L1067" t="str">
            <v>01-Jun-19</v>
          </cell>
          <cell r="M1067" t="str">
            <v>01-Jun-19</v>
          </cell>
          <cell r="N1067">
            <v>4</v>
          </cell>
          <cell r="O1067" t="str">
            <v>0820</v>
          </cell>
          <cell r="P1067" t="str">
            <v>0820</v>
          </cell>
          <cell r="Q1067" t="str">
            <v>13.092</v>
          </cell>
          <cell r="R1067" t="str">
            <v>13.092</v>
          </cell>
          <cell r="S1067" t="str">
            <v/>
          </cell>
          <cell r="T1067">
            <v>0</v>
          </cell>
          <cell r="U1067" t="str">
            <v>Đại học</v>
          </cell>
          <cell r="V1067" t="str">
            <v>145858353</v>
          </cell>
        </row>
        <row r="1068">
          <cell r="B1068" t="str">
            <v/>
          </cell>
          <cell r="C1068" t="str">
            <v>3120205125871</v>
          </cell>
          <cell r="D1068" t="str">
            <v>Nguyễn Thị Phương</v>
          </cell>
          <cell r="E1068" t="str">
            <v>Anh</v>
          </cell>
          <cell r="F1068">
            <v>8</v>
          </cell>
          <cell r="G1068" t="str">
            <v>Phòng TN trung tâm KH và CNTP</v>
          </cell>
          <cell r="H1068" t="str">
            <v>Khoa Công nghệ thực phẩm</v>
          </cell>
          <cell r="I1068" t="str">
            <v>Nghiên cứu viên</v>
          </cell>
          <cell r="J1068">
            <v>2.34</v>
          </cell>
          <cell r="K1068">
            <v>0</v>
          </cell>
          <cell r="L1068" t="str">
            <v>11-Oct-22</v>
          </cell>
          <cell r="M1068" t="str">
            <v>09-Apr-21</v>
          </cell>
          <cell r="N1068">
            <v>4</v>
          </cell>
          <cell r="O1068" t="str">
            <v>0820</v>
          </cell>
          <cell r="P1068" t="str">
            <v>0820</v>
          </cell>
          <cell r="Q1068" t="str">
            <v>13.092</v>
          </cell>
          <cell r="R1068" t="str">
            <v>V.05.01.03</v>
          </cell>
          <cell r="S1068" t="str">
            <v/>
          </cell>
          <cell r="T1068">
            <v>0</v>
          </cell>
          <cell r="U1068" t="str">
            <v>Đại học</v>
          </cell>
          <cell r="V1068" t="str">
            <v>022198005104</v>
          </cell>
        </row>
        <row r="1069">
          <cell r="B1069" t="str">
            <v>KST04</v>
          </cell>
          <cell r="C1069" t="str">
            <v/>
          </cell>
          <cell r="D1069" t="str">
            <v>Phan Văn</v>
          </cell>
          <cell r="E1069" t="str">
            <v>Lục</v>
          </cell>
          <cell r="F1069">
            <v>9</v>
          </cell>
          <cell r="G1069" t="str">
            <v>KST-VSGS-KNTS</v>
          </cell>
          <cell r="H1069" t="str">
            <v>Khoa Thú y</v>
          </cell>
          <cell r="I1069" t="str">
            <v/>
          </cell>
          <cell r="J1069">
            <v>6.78</v>
          </cell>
          <cell r="K1069">
            <v>0.05</v>
          </cell>
          <cell r="L1069" t="str">
            <v>01-Dec-06</v>
          </cell>
          <cell r="M1069" t="str">
            <v>01-Nov-67</v>
          </cell>
          <cell r="N1069">
            <v>2</v>
          </cell>
          <cell r="O1069" t="str">
            <v>0901</v>
          </cell>
          <cell r="P1069" t="str">
            <v>0901</v>
          </cell>
          <cell r="Q1069" t="str">
            <v>15.110</v>
          </cell>
          <cell r="R1069" t="str">
            <v>15.110</v>
          </cell>
          <cell r="S1069" t="str">
            <v>TG139</v>
          </cell>
          <cell r="T1069">
            <v>1</v>
          </cell>
          <cell r="U1069" t="str">
            <v>Tiến sĩ</v>
          </cell>
          <cell r="V1069" t="str">
            <v>011760406</v>
          </cell>
        </row>
        <row r="1070">
          <cell r="B1070" t="str">
            <v/>
          </cell>
          <cell r="C1070" t="str">
            <v/>
          </cell>
          <cell r="D1070" t="str">
            <v>Lê Thị Tuyết</v>
          </cell>
          <cell r="E1070" t="str">
            <v>Minh</v>
          </cell>
          <cell r="F1070">
            <v>9</v>
          </cell>
          <cell r="G1070" t="str">
            <v>KST-VSGS-KNTS</v>
          </cell>
          <cell r="H1070" t="str">
            <v>Khoa Thú y</v>
          </cell>
          <cell r="I1070" t="str">
            <v>Thạc sĩ, Giảng viên chính</v>
          </cell>
          <cell r="J1070">
            <v>5.76</v>
          </cell>
          <cell r="K1070">
            <v>0</v>
          </cell>
          <cell r="L1070" t="str">
            <v>01-Nov-02</v>
          </cell>
          <cell r="M1070" t="str">
            <v>01-Aug-79</v>
          </cell>
          <cell r="N1070">
            <v>3</v>
          </cell>
          <cell r="O1070" t="str">
            <v>0901</v>
          </cell>
          <cell r="P1070" t="str">
            <v>0901</v>
          </cell>
          <cell r="Q1070" t="str">
            <v>15.110</v>
          </cell>
          <cell r="R1070" t="str">
            <v>15.110</v>
          </cell>
          <cell r="S1070" t="str">
            <v/>
          </cell>
          <cell r="T1070">
            <v>0</v>
          </cell>
          <cell r="U1070" t="str">
            <v>Thạc sĩ</v>
          </cell>
          <cell r="V1070" t="str">
            <v>011679525</v>
          </cell>
        </row>
        <row r="1071">
          <cell r="B1071" t="str">
            <v>KST06</v>
          </cell>
          <cell r="C1071" t="str">
            <v>3120215001611</v>
          </cell>
          <cell r="D1071" t="str">
            <v>Trần Văn</v>
          </cell>
          <cell r="E1071" t="str">
            <v>Quyên</v>
          </cell>
          <cell r="F1071">
            <v>9</v>
          </cell>
          <cell r="G1071" t="str">
            <v>Ký sinh trùng</v>
          </cell>
          <cell r="H1071" t="str">
            <v>Khoa Thú y</v>
          </cell>
          <cell r="I1071" t="str">
            <v>Thạc sĩ, Giảng viên chính</v>
          </cell>
          <cell r="J1071">
            <v>6.1</v>
          </cell>
          <cell r="K1071">
            <v>0</v>
          </cell>
          <cell r="L1071" t="str">
            <v>01-Jul-10</v>
          </cell>
          <cell r="M1071" t="str">
            <v>01-Mar-78</v>
          </cell>
          <cell r="N1071">
            <v>3</v>
          </cell>
          <cell r="O1071" t="str">
            <v>0901</v>
          </cell>
          <cell r="P1071" t="str">
            <v>0901</v>
          </cell>
          <cell r="Q1071" t="str">
            <v>15.110</v>
          </cell>
          <cell r="R1071" t="str">
            <v>15.110</v>
          </cell>
          <cell r="S1071" t="str">
            <v>TG047</v>
          </cell>
          <cell r="T1071">
            <v>0</v>
          </cell>
          <cell r="U1071" t="str">
            <v>Thạc sĩ</v>
          </cell>
          <cell r="V1071" t="str">
            <v>010779985</v>
          </cell>
        </row>
        <row r="1072">
          <cell r="B1072" t="str">
            <v>KST02</v>
          </cell>
          <cell r="C1072" t="str">
            <v>3120215001628</v>
          </cell>
          <cell r="D1072" t="str">
            <v>Nguyễn Văn</v>
          </cell>
          <cell r="E1072" t="str">
            <v>Thọ</v>
          </cell>
          <cell r="F1072">
            <v>9</v>
          </cell>
          <cell r="G1072" t="str">
            <v>Ký sinh trùng</v>
          </cell>
          <cell r="H1072" t="str">
            <v>Khoa Thú y</v>
          </cell>
          <cell r="I1072" t="str">
            <v>PGS.TS. Giảng viên cao cấp, Bảo lưu PCCV</v>
          </cell>
          <cell r="J1072">
            <v>7.28</v>
          </cell>
          <cell r="K1072">
            <v>0</v>
          </cell>
          <cell r="L1072" t="str">
            <v>01-Dec-18</v>
          </cell>
          <cell r="M1072" t="str">
            <v>30-Dec-16</v>
          </cell>
          <cell r="N1072">
            <v>2</v>
          </cell>
          <cell r="O1072" t="str">
            <v>0901</v>
          </cell>
          <cell r="P1072" t="str">
            <v>0901</v>
          </cell>
          <cell r="Q1072" t="str">
            <v>15.109</v>
          </cell>
          <cell r="R1072" t="str">
            <v>V.07.01.01</v>
          </cell>
          <cell r="S1072" t="str">
            <v>TG563</v>
          </cell>
          <cell r="T1072">
            <v>1</v>
          </cell>
          <cell r="U1072" t="str">
            <v>Tiến sĩ</v>
          </cell>
          <cell r="V1072" t="str">
            <v>010812050</v>
          </cell>
        </row>
        <row r="1073">
          <cell r="B1073" t="str">
            <v>MOI33</v>
          </cell>
          <cell r="C1073" t="str">
            <v/>
          </cell>
          <cell r="D1073" t="str">
            <v>Nguyễn Thị Bình</v>
          </cell>
          <cell r="E1073" t="str">
            <v>Tâm</v>
          </cell>
          <cell r="F1073">
            <v>9</v>
          </cell>
          <cell r="G1073" t="str">
            <v>KST-VSGS-KNTS</v>
          </cell>
          <cell r="H1073" t="str">
            <v>Khoa Thú y</v>
          </cell>
          <cell r="I1073" t="str">
            <v>Giảng viên</v>
          </cell>
          <cell r="J1073">
            <v>4.9800000000000004</v>
          </cell>
          <cell r="K1073">
            <v>0.11</v>
          </cell>
          <cell r="L1073" t="str">
            <v>01-Nov-05</v>
          </cell>
          <cell r="M1073" t="str">
            <v>01-Apr-76</v>
          </cell>
          <cell r="N1073">
            <v>4</v>
          </cell>
          <cell r="O1073" t="str">
            <v>0901</v>
          </cell>
          <cell r="P1073" t="str">
            <v>0901</v>
          </cell>
          <cell r="Q1073" t="str">
            <v>15.111</v>
          </cell>
          <cell r="R1073" t="str">
            <v>15.111</v>
          </cell>
          <cell r="S1073" t="str">
            <v>MOI33</v>
          </cell>
          <cell r="T1073">
            <v>0</v>
          </cell>
          <cell r="U1073" t="str">
            <v>Đại học</v>
          </cell>
          <cell r="V1073" t="str">
            <v>010779937</v>
          </cell>
        </row>
        <row r="1074">
          <cell r="B1074" t="str">
            <v>KST11</v>
          </cell>
          <cell r="C1074" t="str">
            <v>3120215001663</v>
          </cell>
          <cell r="D1074" t="str">
            <v>Nguyễn Thị Hoàng</v>
          </cell>
          <cell r="E1074" t="str">
            <v>Yến</v>
          </cell>
          <cell r="F1074">
            <v>9</v>
          </cell>
          <cell r="G1074" t="str">
            <v>Ký sinh trùng</v>
          </cell>
          <cell r="H1074" t="str">
            <v>Khoa Thú y</v>
          </cell>
          <cell r="I1074" t="str">
            <v>PGS.TS. Giảng viên cao cấp</v>
          </cell>
          <cell r="J1074">
            <v>4.74</v>
          </cell>
          <cell r="K1074">
            <v>0</v>
          </cell>
          <cell r="L1074" t="str">
            <v>01-Dec-23</v>
          </cell>
          <cell r="M1074" t="str">
            <v>01-Dec-20</v>
          </cell>
          <cell r="N1074">
            <v>2</v>
          </cell>
          <cell r="O1074" t="str">
            <v>0901</v>
          </cell>
          <cell r="P1074" t="str">
            <v>0901</v>
          </cell>
          <cell r="Q1074" t="str">
            <v>15.110</v>
          </cell>
          <cell r="R1074" t="str">
            <v>V.07.01.02</v>
          </cell>
          <cell r="S1074" t="str">
            <v>KST11</v>
          </cell>
          <cell r="T1074">
            <v>1</v>
          </cell>
          <cell r="U1074" t="str">
            <v>Tiến sĩ</v>
          </cell>
          <cell r="V1074" t="str">
            <v>022181002517</v>
          </cell>
        </row>
        <row r="1075">
          <cell r="B1075" t="str">
            <v>KST12</v>
          </cell>
          <cell r="C1075" t="str">
            <v>3120215009665</v>
          </cell>
          <cell r="D1075" t="str">
            <v>Nguyễn Thị Hồng</v>
          </cell>
          <cell r="E1075" t="str">
            <v>Chiên</v>
          </cell>
          <cell r="F1075">
            <v>9</v>
          </cell>
          <cell r="G1075" t="str">
            <v>Ký sinh trùng</v>
          </cell>
          <cell r="H1075" t="str">
            <v>Khoa Thú y</v>
          </cell>
          <cell r="I1075" t="str">
            <v>Tiến sĩ, Giảng viên chính</v>
          </cell>
          <cell r="J1075">
            <v>4.74</v>
          </cell>
          <cell r="K1075">
            <v>0</v>
          </cell>
          <cell r="L1075" t="str">
            <v>01-Dec-23</v>
          </cell>
          <cell r="M1075" t="str">
            <v>01-Dec-20</v>
          </cell>
          <cell r="N1075">
            <v>2</v>
          </cell>
          <cell r="O1075" t="str">
            <v>0901</v>
          </cell>
          <cell r="P1075" t="str">
            <v>0901</v>
          </cell>
          <cell r="Q1075" t="str">
            <v>15.110</v>
          </cell>
          <cell r="R1075" t="str">
            <v>V.07.01.02</v>
          </cell>
          <cell r="S1075" t="str">
            <v>KST12</v>
          </cell>
          <cell r="T1075">
            <v>0</v>
          </cell>
          <cell r="U1075" t="str">
            <v>Tiến sĩ</v>
          </cell>
          <cell r="V1075" t="str">
            <v>040183013896</v>
          </cell>
        </row>
        <row r="1076">
          <cell r="B1076" t="str">
            <v>KST03</v>
          </cell>
          <cell r="C1076" t="str">
            <v>3120215021082</v>
          </cell>
          <cell r="D1076" t="str">
            <v>Nguyễn Văn</v>
          </cell>
          <cell r="E1076" t="str">
            <v>Phương</v>
          </cell>
          <cell r="F1076">
            <v>9</v>
          </cell>
          <cell r="G1076" t="str">
            <v>Ký sinh trùng</v>
          </cell>
          <cell r="H1076" t="str">
            <v>Khoa Thú y</v>
          </cell>
          <cell r="I1076" t="str">
            <v>Thạc sĩ, Giảng viên chính, Phó BM</v>
          </cell>
          <cell r="J1076">
            <v>4.4000000000000004</v>
          </cell>
          <cell r="K1076">
            <v>0</v>
          </cell>
          <cell r="L1076" t="str">
            <v>15-Jun-23</v>
          </cell>
          <cell r="M1076" t="str">
            <v>01-Feb-10</v>
          </cell>
          <cell r="N1076">
            <v>3</v>
          </cell>
          <cell r="O1076" t="str">
            <v>0901</v>
          </cell>
          <cell r="P1076" t="str">
            <v>0901</v>
          </cell>
          <cell r="Q1076" t="str">
            <v>15.110</v>
          </cell>
          <cell r="R1076" t="str">
            <v>V.07.01.02</v>
          </cell>
          <cell r="S1076" t="str">
            <v>KST03</v>
          </cell>
          <cell r="T1076">
            <v>0</v>
          </cell>
          <cell r="U1076" t="str">
            <v>Thạc sĩ</v>
          </cell>
          <cell r="V1076" t="str">
            <v>001083013078</v>
          </cell>
        </row>
        <row r="1077">
          <cell r="B1077" t="str">
            <v>KST13</v>
          </cell>
          <cell r="C1077" t="str">
            <v>3120215032043</v>
          </cell>
          <cell r="D1077" t="str">
            <v>Trần Hải</v>
          </cell>
          <cell r="E1077" t="str">
            <v>Thanh</v>
          </cell>
          <cell r="F1077">
            <v>9</v>
          </cell>
          <cell r="G1077" t="str">
            <v>Ký sinh trùng</v>
          </cell>
          <cell r="H1077" t="str">
            <v>Khoa Thú y</v>
          </cell>
          <cell r="I1077" t="str">
            <v>Thạc sĩ, Kỹ sư</v>
          </cell>
          <cell r="J1077">
            <v>3.66</v>
          </cell>
          <cell r="K1077">
            <v>0</v>
          </cell>
          <cell r="L1077" t="str">
            <v>01-Aug-22</v>
          </cell>
          <cell r="M1077" t="str">
            <v>01-Aug-11</v>
          </cell>
          <cell r="N1077">
            <v>3</v>
          </cell>
          <cell r="O1077" t="str">
            <v>0901</v>
          </cell>
          <cell r="P1077" t="str">
            <v>0901</v>
          </cell>
          <cell r="Q1077" t="str">
            <v>13.095</v>
          </cell>
          <cell r="R1077" t="str">
            <v>V.05.02.07</v>
          </cell>
          <cell r="S1077" t="str">
            <v>KST13</v>
          </cell>
          <cell r="T1077">
            <v>0</v>
          </cell>
          <cell r="U1077" t="str">
            <v>Thạc sĩ</v>
          </cell>
          <cell r="V1077" t="str">
            <v>035082001223</v>
          </cell>
        </row>
        <row r="1078">
          <cell r="B1078" t="str">
            <v>KST07</v>
          </cell>
          <cell r="C1078" t="str">
            <v>3120215042082</v>
          </cell>
          <cell r="D1078" t="str">
            <v>Dương Đức</v>
          </cell>
          <cell r="E1078" t="str">
            <v>Hiếu</v>
          </cell>
          <cell r="F1078">
            <v>9</v>
          </cell>
          <cell r="G1078" t="str">
            <v>Ký sinh trùng</v>
          </cell>
          <cell r="H1078" t="str">
            <v>Khoa Thú y</v>
          </cell>
          <cell r="I1078" t="str">
            <v>Tiến sĩ, Giảng viên chính</v>
          </cell>
          <cell r="J1078">
            <v>4.4000000000000004</v>
          </cell>
          <cell r="K1078">
            <v>0</v>
          </cell>
          <cell r="L1078" t="str">
            <v>15-Jun-23</v>
          </cell>
          <cell r="M1078" t="str">
            <v>01-Jan-14</v>
          </cell>
          <cell r="N1078">
            <v>2</v>
          </cell>
          <cell r="O1078" t="str">
            <v>0901</v>
          </cell>
          <cell r="P1078" t="str">
            <v>0901</v>
          </cell>
          <cell r="Q1078" t="str">
            <v>15.110</v>
          </cell>
          <cell r="R1078" t="str">
            <v>V.07.01.02</v>
          </cell>
          <cell r="S1078" t="str">
            <v>KST07</v>
          </cell>
          <cell r="T1078">
            <v>0</v>
          </cell>
          <cell r="U1078" t="str">
            <v>Tiến sĩ</v>
          </cell>
          <cell r="V1078" t="str">
            <v>001087030945</v>
          </cell>
        </row>
        <row r="1079">
          <cell r="B1079" t="str">
            <v>KST14</v>
          </cell>
          <cell r="C1079" t="str">
            <v>3120215045074</v>
          </cell>
          <cell r="D1079" t="str">
            <v>Bùi Khánh</v>
          </cell>
          <cell r="E1079" t="str">
            <v>Linh</v>
          </cell>
          <cell r="F1079">
            <v>9</v>
          </cell>
          <cell r="G1079" t="str">
            <v>Ký sinh trùng</v>
          </cell>
          <cell r="H1079" t="str">
            <v>Khoa Thú y</v>
          </cell>
          <cell r="I1079" t="str">
            <v>PGS.TS, Giảng viên cao cấp, Trưởng BM</v>
          </cell>
          <cell r="J1079">
            <v>6.2</v>
          </cell>
          <cell r="K1079">
            <v>0</v>
          </cell>
          <cell r="L1079" t="str">
            <v>19-Jul-23</v>
          </cell>
          <cell r="M1079" t="str">
            <v>19-Jul-23</v>
          </cell>
          <cell r="N1079">
            <v>2</v>
          </cell>
          <cell r="O1079" t="str">
            <v>0901</v>
          </cell>
          <cell r="P1079" t="str">
            <v>0901</v>
          </cell>
          <cell r="Q1079" t="str">
            <v>15.109</v>
          </cell>
          <cell r="R1079" t="str">
            <v>V.07.01.01</v>
          </cell>
          <cell r="S1079" t="str">
            <v>KST14</v>
          </cell>
          <cell r="T1079">
            <v>1</v>
          </cell>
          <cell r="U1079" t="str">
            <v>Tiến sĩ</v>
          </cell>
          <cell r="V1079" t="str">
            <v>001171007651</v>
          </cell>
        </row>
        <row r="1080">
          <cell r="B1080" t="str">
            <v/>
          </cell>
          <cell r="C1080" t="str">
            <v/>
          </cell>
          <cell r="D1080" t="str">
            <v>Nguyễn Việt</v>
          </cell>
          <cell r="E1080" t="str">
            <v>Linh</v>
          </cell>
          <cell r="F1080">
            <v>9</v>
          </cell>
          <cell r="G1080" t="str">
            <v>Ký sinh trùng</v>
          </cell>
          <cell r="H1080" t="str">
            <v>Khoa Thú y</v>
          </cell>
          <cell r="I1080" t="str">
            <v>Nghiên cứu viên</v>
          </cell>
          <cell r="J1080">
            <v>1.9890000000000001</v>
          </cell>
          <cell r="K1080">
            <v>0</v>
          </cell>
          <cell r="L1080" t="str">
            <v>01-Nov-16</v>
          </cell>
          <cell r="M1080" t="str">
            <v>01-Nov-16</v>
          </cell>
          <cell r="N1080">
            <v>4</v>
          </cell>
          <cell r="O1080" t="str">
            <v>0901</v>
          </cell>
          <cell r="P1080" t="str">
            <v>0901</v>
          </cell>
          <cell r="Q1080" t="str">
            <v>13.092</v>
          </cell>
          <cell r="R1080" t="str">
            <v>13.092</v>
          </cell>
          <cell r="S1080" t="str">
            <v/>
          </cell>
          <cell r="T1080">
            <v>0</v>
          </cell>
          <cell r="U1080" t="str">
            <v>Đại học</v>
          </cell>
          <cell r="V1080" t="str">
            <v>125506530</v>
          </cell>
        </row>
        <row r="1081">
          <cell r="B1081" t="str">
            <v/>
          </cell>
          <cell r="C1081" t="str">
            <v/>
          </cell>
          <cell r="D1081" t="str">
            <v>Lê Thị Lan</v>
          </cell>
          <cell r="E1081" t="str">
            <v>Anh</v>
          </cell>
          <cell r="F1081">
            <v>9</v>
          </cell>
          <cell r="G1081" t="str">
            <v>Ký sinh trùng</v>
          </cell>
          <cell r="H1081" t="str">
            <v>Khoa Thú y</v>
          </cell>
          <cell r="I1081" t="str">
            <v>Nghiên cứu viên</v>
          </cell>
          <cell r="J1081">
            <v>2.34</v>
          </cell>
          <cell r="K1081">
            <v>0</v>
          </cell>
          <cell r="L1081" t="str">
            <v>01-Aug-20</v>
          </cell>
          <cell r="M1081" t="str">
            <v>01-Aug-20</v>
          </cell>
          <cell r="N1081">
            <v>4</v>
          </cell>
          <cell r="O1081" t="str">
            <v>0901</v>
          </cell>
          <cell r="P1081" t="str">
            <v>0901</v>
          </cell>
          <cell r="Q1081" t="str">
            <v>13.092</v>
          </cell>
          <cell r="R1081" t="str">
            <v>13.092</v>
          </cell>
          <cell r="S1081" t="str">
            <v/>
          </cell>
          <cell r="T1081">
            <v>0</v>
          </cell>
          <cell r="U1081" t="str">
            <v>Đại học</v>
          </cell>
          <cell r="V1081" t="str">
            <v>038195000360</v>
          </cell>
        </row>
        <row r="1082">
          <cell r="B1082" t="str">
            <v/>
          </cell>
          <cell r="C1082" t="str">
            <v/>
          </cell>
          <cell r="D1082" t="str">
            <v>Lương Hùng</v>
          </cell>
          <cell r="E1082" t="str">
            <v>Nam</v>
          </cell>
          <cell r="F1082">
            <v>9</v>
          </cell>
          <cell r="G1082" t="str">
            <v>Ký sinh trùng</v>
          </cell>
          <cell r="H1082" t="str">
            <v>Khoa Thú y</v>
          </cell>
          <cell r="I1082" t="str">
            <v>Nghiên cứu viên</v>
          </cell>
          <cell r="J1082">
            <v>1.9890000000000001</v>
          </cell>
          <cell r="K1082">
            <v>0</v>
          </cell>
          <cell r="L1082" t="str">
            <v>01-Feb-20</v>
          </cell>
          <cell r="M1082" t="str">
            <v>01-Feb-20</v>
          </cell>
          <cell r="N1082">
            <v>4</v>
          </cell>
          <cell r="O1082" t="str">
            <v>0901</v>
          </cell>
          <cell r="P1082" t="str">
            <v>0901</v>
          </cell>
          <cell r="Q1082" t="str">
            <v>13.092</v>
          </cell>
          <cell r="R1082" t="str">
            <v>13.092</v>
          </cell>
          <cell r="S1082" t="str">
            <v/>
          </cell>
          <cell r="T1082">
            <v>0</v>
          </cell>
          <cell r="U1082" t="str">
            <v>Đại học</v>
          </cell>
          <cell r="V1082" t="str">
            <v>001094023154</v>
          </cell>
        </row>
        <row r="1083">
          <cell r="B1083" t="str">
            <v/>
          </cell>
          <cell r="C1083" t="str">
            <v/>
          </cell>
          <cell r="D1083" t="str">
            <v>Công Hà</v>
          </cell>
          <cell r="E1083" t="str">
            <v>My</v>
          </cell>
          <cell r="F1083">
            <v>9</v>
          </cell>
          <cell r="G1083" t="str">
            <v>Ký sinh trùng</v>
          </cell>
          <cell r="H1083" t="str">
            <v>Khoa Thú y</v>
          </cell>
          <cell r="I1083" t="str">
            <v>Nghiên cứu viên</v>
          </cell>
          <cell r="J1083">
            <v>1.9890000000000001</v>
          </cell>
          <cell r="K1083">
            <v>0</v>
          </cell>
          <cell r="L1083" t="str">
            <v>01-Oct-21</v>
          </cell>
          <cell r="M1083" t="str">
            <v>01-Oct-21</v>
          </cell>
          <cell r="N1083">
            <v>4</v>
          </cell>
          <cell r="O1083" t="str">
            <v>0901</v>
          </cell>
          <cell r="P1083" t="str">
            <v>0901</v>
          </cell>
          <cell r="Q1083" t="str">
            <v>13.092</v>
          </cell>
          <cell r="R1083" t="str">
            <v>13.092</v>
          </cell>
          <cell r="S1083" t="str">
            <v/>
          </cell>
          <cell r="T1083">
            <v>0</v>
          </cell>
          <cell r="U1083" t="str">
            <v>Đại học</v>
          </cell>
          <cell r="V1083" t="str">
            <v>001197012757</v>
          </cell>
        </row>
        <row r="1084">
          <cell r="B1084" t="str">
            <v/>
          </cell>
          <cell r="C1084" t="str">
            <v/>
          </cell>
          <cell r="D1084" t="str">
            <v>Đỗ Thanh</v>
          </cell>
          <cell r="E1084" t="str">
            <v>Thơm</v>
          </cell>
          <cell r="F1084">
            <v>9</v>
          </cell>
          <cell r="G1084" t="str">
            <v>Ký sinh trùng</v>
          </cell>
          <cell r="H1084" t="str">
            <v>Khoa Thú y</v>
          </cell>
          <cell r="I1084" t="str">
            <v>Nghiên cứu viên</v>
          </cell>
          <cell r="J1084">
            <v>1.9890000000000001</v>
          </cell>
          <cell r="K1084">
            <v>0</v>
          </cell>
          <cell r="L1084" t="str">
            <v>01-Oct-21</v>
          </cell>
          <cell r="M1084" t="str">
            <v>01-Oct-21</v>
          </cell>
          <cell r="N1084">
            <v>4</v>
          </cell>
          <cell r="O1084" t="str">
            <v>0901</v>
          </cell>
          <cell r="P1084" t="str">
            <v>0901</v>
          </cell>
          <cell r="Q1084" t="str">
            <v>13.092</v>
          </cell>
          <cell r="R1084" t="str">
            <v>13.092</v>
          </cell>
          <cell r="S1084" t="str">
            <v/>
          </cell>
          <cell r="T1084">
            <v>0</v>
          </cell>
          <cell r="U1084" t="str">
            <v>Đại học</v>
          </cell>
          <cell r="V1084" t="str">
            <v>013076537</v>
          </cell>
        </row>
        <row r="1085">
          <cell r="B1085" t="str">
            <v/>
          </cell>
          <cell r="C1085" t="str">
            <v/>
          </cell>
          <cell r="D1085" t="str">
            <v>Phan Thị Bích</v>
          </cell>
          <cell r="E1085" t="str">
            <v>Thục</v>
          </cell>
          <cell r="F1085">
            <v>9</v>
          </cell>
          <cell r="G1085" t="str">
            <v>Nội - Chẩn - Dược lý</v>
          </cell>
          <cell r="H1085" t="str">
            <v>Khoa Thú y</v>
          </cell>
          <cell r="I1085" t="str">
            <v/>
          </cell>
          <cell r="J1085">
            <v>4.0599999999999996</v>
          </cell>
          <cell r="K1085">
            <v>0</v>
          </cell>
          <cell r="L1085" t="str">
            <v>01-May-04</v>
          </cell>
          <cell r="M1085" t="str">
            <v>15-Jan-69</v>
          </cell>
          <cell r="N1085">
            <v>6</v>
          </cell>
          <cell r="O1085" t="str">
            <v>0902</v>
          </cell>
          <cell r="P1085" t="str">
            <v>0902</v>
          </cell>
          <cell r="Q1085" t="str">
            <v>13.096</v>
          </cell>
          <cell r="R1085" t="str">
            <v>13.096</v>
          </cell>
          <cell r="S1085" t="str">
            <v/>
          </cell>
          <cell r="T1085">
            <v>0</v>
          </cell>
          <cell r="U1085" t="str">
            <v>T.Cấp</v>
          </cell>
          <cell r="V1085" t="str">
            <v>010779963</v>
          </cell>
        </row>
        <row r="1086">
          <cell r="B1086" t="str">
            <v/>
          </cell>
          <cell r="C1086" t="str">
            <v/>
          </cell>
          <cell r="D1086" t="str">
            <v>Nguyễn Thị Đào</v>
          </cell>
          <cell r="E1086" t="str">
            <v>Nguyên</v>
          </cell>
          <cell r="F1086">
            <v>9</v>
          </cell>
          <cell r="G1086" t="str">
            <v>Nội - Chẩn - Dược lý</v>
          </cell>
          <cell r="H1086" t="str">
            <v>Khoa Thú y</v>
          </cell>
          <cell r="I1086" t="str">
            <v/>
          </cell>
          <cell r="J1086">
            <v>5.03</v>
          </cell>
          <cell r="K1086">
            <v>0</v>
          </cell>
          <cell r="L1086" t="str">
            <v>01-Feb-01</v>
          </cell>
          <cell r="M1086" t="str">
            <v>01-Jan-08</v>
          </cell>
          <cell r="N1086">
            <v>2</v>
          </cell>
          <cell r="O1086" t="str">
            <v>0902</v>
          </cell>
          <cell r="P1086" t="str">
            <v>0902</v>
          </cell>
          <cell r="Q1086" t="str">
            <v>15.110</v>
          </cell>
          <cell r="R1086" t="str">
            <v>15.110</v>
          </cell>
          <cell r="S1086" t="str">
            <v/>
          </cell>
          <cell r="T1086">
            <v>0</v>
          </cell>
          <cell r="U1086" t="str">
            <v>Tiến sĩ</v>
          </cell>
          <cell r="V1086" t="str">
            <v/>
          </cell>
        </row>
        <row r="1087">
          <cell r="B1087" t="str">
            <v/>
          </cell>
          <cell r="C1087" t="str">
            <v/>
          </cell>
          <cell r="D1087" t="str">
            <v>Phạm Thị</v>
          </cell>
          <cell r="E1087" t="str">
            <v>Khánh</v>
          </cell>
          <cell r="F1087">
            <v>9</v>
          </cell>
          <cell r="G1087" t="str">
            <v>Nội - Chẩn - Dược lý</v>
          </cell>
          <cell r="H1087" t="str">
            <v>Khoa Thú y</v>
          </cell>
          <cell r="I1087" t="str">
            <v/>
          </cell>
          <cell r="J1087">
            <v>4.9800000000000004</v>
          </cell>
          <cell r="K1087">
            <v>0</v>
          </cell>
          <cell r="L1087" t="str">
            <v>01-Dec-06</v>
          </cell>
          <cell r="M1087" t="str">
            <v>01-May-94</v>
          </cell>
          <cell r="N1087">
            <v>4</v>
          </cell>
          <cell r="O1087" t="str">
            <v>0902</v>
          </cell>
          <cell r="P1087" t="str">
            <v>0902</v>
          </cell>
          <cell r="Q1087" t="str">
            <v>13.095</v>
          </cell>
          <cell r="R1087" t="str">
            <v>13.095</v>
          </cell>
          <cell r="S1087" t="str">
            <v/>
          </cell>
          <cell r="T1087">
            <v>0</v>
          </cell>
          <cell r="U1087" t="str">
            <v>Đại học</v>
          </cell>
          <cell r="V1087" t="str">
            <v>012456895448</v>
          </cell>
        </row>
        <row r="1088">
          <cell r="B1088" t="str">
            <v/>
          </cell>
          <cell r="C1088" t="str">
            <v/>
          </cell>
          <cell r="D1088" t="str">
            <v>Lê Thị Ngọc</v>
          </cell>
          <cell r="E1088" t="str">
            <v>Diệp</v>
          </cell>
          <cell r="F1088">
            <v>9</v>
          </cell>
          <cell r="G1088" t="str">
            <v>Nội - Chẩn - Dược lý</v>
          </cell>
          <cell r="H1088" t="str">
            <v>Khoa Thú y</v>
          </cell>
          <cell r="I1088" t="str">
            <v/>
          </cell>
          <cell r="J1088">
            <v>6.1</v>
          </cell>
          <cell r="K1088">
            <v>0</v>
          </cell>
          <cell r="L1088" t="str">
            <v>01-May-08</v>
          </cell>
          <cell r="M1088" t="str">
            <v>01-Aug-78</v>
          </cell>
          <cell r="N1088">
            <v>2</v>
          </cell>
          <cell r="O1088" t="str">
            <v>0902</v>
          </cell>
          <cell r="P1088" t="str">
            <v>0902</v>
          </cell>
          <cell r="Q1088" t="str">
            <v>15.110</v>
          </cell>
          <cell r="R1088" t="str">
            <v>15.110</v>
          </cell>
          <cell r="S1088" t="str">
            <v>MOI20</v>
          </cell>
          <cell r="T1088">
            <v>1</v>
          </cell>
          <cell r="U1088" t="str">
            <v>Tiến sĩ</v>
          </cell>
          <cell r="V1088" t="str">
            <v>010812047</v>
          </cell>
        </row>
        <row r="1089">
          <cell r="B1089" t="str">
            <v>NCH04</v>
          </cell>
          <cell r="C1089" t="str">
            <v>3120215001707</v>
          </cell>
          <cell r="D1089" t="str">
            <v>Chu Đức</v>
          </cell>
          <cell r="E1089" t="str">
            <v>Thắng</v>
          </cell>
          <cell r="F1089">
            <v>9</v>
          </cell>
          <cell r="G1089" t="str">
            <v>Nội - Chẩn - Dược lý</v>
          </cell>
          <cell r="H1089" t="str">
            <v>Khoa Thú y</v>
          </cell>
          <cell r="I1089" t="str">
            <v>PGS.TS. Giảng viên cao cấp, Bảo lưu PCCV</v>
          </cell>
          <cell r="J1089">
            <v>7.64</v>
          </cell>
          <cell r="K1089">
            <v>0</v>
          </cell>
          <cell r="L1089" t="str">
            <v>01-Dec-19</v>
          </cell>
          <cell r="M1089" t="str">
            <v>30-Dec-16</v>
          </cell>
          <cell r="N1089">
            <v>2</v>
          </cell>
          <cell r="O1089" t="str">
            <v>0902</v>
          </cell>
          <cell r="P1089" t="str">
            <v>0902</v>
          </cell>
          <cell r="Q1089" t="str">
            <v>15.109</v>
          </cell>
          <cell r="R1089" t="str">
            <v>V.07.01.01</v>
          </cell>
          <cell r="S1089" t="str">
            <v>TG548</v>
          </cell>
          <cell r="T1089">
            <v>1</v>
          </cell>
          <cell r="U1089" t="str">
            <v>Tiến sĩ</v>
          </cell>
          <cell r="V1089" t="str">
            <v>034056001998</v>
          </cell>
        </row>
        <row r="1090">
          <cell r="B1090" t="str">
            <v>NCH05</v>
          </cell>
          <cell r="C1090" t="str">
            <v>3120215001692</v>
          </cell>
          <cell r="D1090" t="str">
            <v>Phạm Ngọc</v>
          </cell>
          <cell r="E1090" t="str">
            <v>Thạch</v>
          </cell>
          <cell r="F1090">
            <v>9</v>
          </cell>
          <cell r="G1090" t="str">
            <v>Nội - Chẩn - Dược lý</v>
          </cell>
          <cell r="H1090" t="str">
            <v>Khoa Thú y</v>
          </cell>
          <cell r="I1090" t="str">
            <v>PGS.TS. Giảng viên cao cấp, Bảo lưu PCCV</v>
          </cell>
          <cell r="J1090">
            <v>7.64</v>
          </cell>
          <cell r="K1090">
            <v>0</v>
          </cell>
          <cell r="L1090" t="str">
            <v>01-Nov-22</v>
          </cell>
          <cell r="M1090" t="str">
            <v>30-Dec-16</v>
          </cell>
          <cell r="N1090">
            <v>2</v>
          </cell>
          <cell r="O1090" t="str">
            <v>0902</v>
          </cell>
          <cell r="P1090" t="str">
            <v>0902</v>
          </cell>
          <cell r="Q1090" t="str">
            <v>15.109</v>
          </cell>
          <cell r="R1090" t="str">
            <v>V.07.01.01</v>
          </cell>
          <cell r="S1090" t="str">
            <v>MG435</v>
          </cell>
          <cell r="T1090">
            <v>1</v>
          </cell>
          <cell r="U1090" t="str">
            <v>Tiến sĩ</v>
          </cell>
          <cell r="V1090" t="str">
            <v>033056002194</v>
          </cell>
        </row>
        <row r="1091">
          <cell r="B1091" t="str">
            <v>NCH08</v>
          </cell>
          <cell r="C1091" t="str">
            <v>3120215001713</v>
          </cell>
          <cell r="D1091" t="str">
            <v>Bùi Thị</v>
          </cell>
          <cell r="E1091" t="str">
            <v>Tho</v>
          </cell>
          <cell r="F1091">
            <v>9</v>
          </cell>
          <cell r="G1091" t="str">
            <v>Nội - Chẩn - Dược lý</v>
          </cell>
          <cell r="H1091" t="str">
            <v>Khoa Thú y</v>
          </cell>
          <cell r="I1091" t="str">
            <v>PGS.TS. Giảng viên chính</v>
          </cell>
          <cell r="J1091">
            <v>6.78</v>
          </cell>
          <cell r="K1091">
            <v>0</v>
          </cell>
          <cell r="L1091" t="str">
            <v>01-Dec-14</v>
          </cell>
          <cell r="M1091" t="str">
            <v>01-May-08</v>
          </cell>
          <cell r="N1091">
            <v>2</v>
          </cell>
          <cell r="O1091" t="str">
            <v>0902</v>
          </cell>
          <cell r="P1091" t="str">
            <v>0902</v>
          </cell>
          <cell r="Q1091" t="str">
            <v>15.110</v>
          </cell>
          <cell r="R1091" t="str">
            <v>15.110</v>
          </cell>
          <cell r="S1091" t="str">
            <v>TG308</v>
          </cell>
          <cell r="T1091">
            <v>1</v>
          </cell>
          <cell r="U1091" t="str">
            <v>Tiến sĩ</v>
          </cell>
          <cell r="V1091" t="str">
            <v>010812006</v>
          </cell>
        </row>
        <row r="1092">
          <cell r="B1092" t="str">
            <v>NCH03</v>
          </cell>
          <cell r="C1092" t="str">
            <v>3120215001720</v>
          </cell>
          <cell r="D1092" t="str">
            <v>Đào Công</v>
          </cell>
          <cell r="E1092" t="str">
            <v>Duẩn</v>
          </cell>
          <cell r="F1092">
            <v>9</v>
          </cell>
          <cell r="G1092" t="str">
            <v>Nội - Chẩn - Dược lý</v>
          </cell>
          <cell r="H1092" t="str">
            <v>Khoa Thú y</v>
          </cell>
          <cell r="I1092" t="str">
            <v>Thạc sĩ, Giảng viên</v>
          </cell>
          <cell r="J1092">
            <v>4.32</v>
          </cell>
          <cell r="K1092">
            <v>0</v>
          </cell>
          <cell r="L1092" t="str">
            <v>01-Jun-20</v>
          </cell>
          <cell r="M1092" t="str">
            <v>01-May-03</v>
          </cell>
          <cell r="N1092">
            <v>3</v>
          </cell>
          <cell r="O1092" t="str">
            <v>0902</v>
          </cell>
          <cell r="P1092" t="str">
            <v>0902</v>
          </cell>
          <cell r="Q1092" t="str">
            <v>15.111</v>
          </cell>
          <cell r="R1092" t="str">
            <v>V.07.01.03</v>
          </cell>
          <cell r="S1092" t="str">
            <v>NCH03</v>
          </cell>
          <cell r="T1092">
            <v>0</v>
          </cell>
          <cell r="U1092" t="str">
            <v>Thạc sĩ</v>
          </cell>
          <cell r="V1092" t="str">
            <v>031075017650</v>
          </cell>
        </row>
        <row r="1093">
          <cell r="B1093" t="str">
            <v>NCH02</v>
          </cell>
          <cell r="C1093" t="str">
            <v>3120215001736</v>
          </cell>
          <cell r="D1093" t="str">
            <v>Đàm Văn</v>
          </cell>
          <cell r="E1093" t="str">
            <v>Phải</v>
          </cell>
          <cell r="F1093">
            <v>9</v>
          </cell>
          <cell r="G1093" t="str">
            <v>Nội - Chẩn - Dược lý</v>
          </cell>
          <cell r="H1093" t="str">
            <v>Khoa Thú y</v>
          </cell>
          <cell r="I1093" t="str">
            <v>Tiến sĩ, Giảng viên chính, Trưởng BM</v>
          </cell>
          <cell r="J1093">
            <v>5.08</v>
          </cell>
          <cell r="K1093">
            <v>0</v>
          </cell>
          <cell r="L1093" t="str">
            <v>01-Apr-23</v>
          </cell>
          <cell r="M1093" t="str">
            <v>01-Apr-18</v>
          </cell>
          <cell r="N1093">
            <v>2</v>
          </cell>
          <cell r="O1093" t="str">
            <v>0902</v>
          </cell>
          <cell r="P1093" t="str">
            <v>0902</v>
          </cell>
          <cell r="Q1093" t="str">
            <v>15.110</v>
          </cell>
          <cell r="R1093" t="str">
            <v>V.07.01.02</v>
          </cell>
          <cell r="S1093" t="str">
            <v>NCH02</v>
          </cell>
          <cell r="T1093">
            <v>0</v>
          </cell>
          <cell r="U1093" t="str">
            <v>Tiến sĩ</v>
          </cell>
          <cell r="V1093" t="str">
            <v>030079020888</v>
          </cell>
        </row>
        <row r="1094">
          <cell r="B1094" t="str">
            <v>NCH06</v>
          </cell>
          <cell r="C1094" t="str">
            <v>3120215001742</v>
          </cell>
          <cell r="D1094" t="str">
            <v>Phạm Thị Lan</v>
          </cell>
          <cell r="E1094" t="str">
            <v>Hương</v>
          </cell>
          <cell r="F1094">
            <v>9</v>
          </cell>
          <cell r="G1094" t="str">
            <v>Nội - Chẩn - Dược lý</v>
          </cell>
          <cell r="H1094" t="str">
            <v>Khoa Thú y</v>
          </cell>
          <cell r="I1094" t="str">
            <v>Tiến sĩ, Giảng viên chính, Phó BM</v>
          </cell>
          <cell r="J1094">
            <v>4.74</v>
          </cell>
          <cell r="K1094">
            <v>0</v>
          </cell>
          <cell r="L1094" t="str">
            <v>01-Dec-23</v>
          </cell>
          <cell r="M1094" t="str">
            <v>01-Dec-20</v>
          </cell>
          <cell r="N1094">
            <v>2</v>
          </cell>
          <cell r="O1094" t="str">
            <v>0902</v>
          </cell>
          <cell r="P1094" t="str">
            <v>0902</v>
          </cell>
          <cell r="Q1094" t="str">
            <v>15.110</v>
          </cell>
          <cell r="R1094" t="str">
            <v>V.07.01.02</v>
          </cell>
          <cell r="S1094" t="str">
            <v>NCH06</v>
          </cell>
          <cell r="T1094">
            <v>0</v>
          </cell>
          <cell r="U1094" t="str">
            <v>Tiến sĩ</v>
          </cell>
          <cell r="V1094" t="str">
            <v>030182025269</v>
          </cell>
        </row>
        <row r="1095">
          <cell r="B1095" t="str">
            <v>NCH07</v>
          </cell>
          <cell r="C1095" t="str">
            <v>3120215001759</v>
          </cell>
          <cell r="D1095" t="str">
            <v>Nguyễn Thị Thanh</v>
          </cell>
          <cell r="E1095" t="str">
            <v>Hà</v>
          </cell>
          <cell r="F1095">
            <v>9</v>
          </cell>
          <cell r="G1095" t="str">
            <v>Nội - Chẩn - Dược lý</v>
          </cell>
          <cell r="H1095" t="str">
            <v>Khoa Thú y</v>
          </cell>
          <cell r="I1095" t="str">
            <v>PGS.TS. Giảng viên cao cấp, Phó BM</v>
          </cell>
          <cell r="J1095">
            <v>4.74</v>
          </cell>
          <cell r="K1095">
            <v>0</v>
          </cell>
          <cell r="L1095" t="str">
            <v>01-Dec-23</v>
          </cell>
          <cell r="M1095" t="str">
            <v>01-Dec-20</v>
          </cell>
          <cell r="N1095">
            <v>2</v>
          </cell>
          <cell r="O1095" t="str">
            <v>0902</v>
          </cell>
          <cell r="P1095" t="str">
            <v>0902</v>
          </cell>
          <cell r="Q1095" t="str">
            <v>15.110</v>
          </cell>
          <cell r="R1095" t="str">
            <v>V.07.01.02</v>
          </cell>
          <cell r="S1095" t="str">
            <v>NCH07</v>
          </cell>
          <cell r="T1095">
            <v>1</v>
          </cell>
          <cell r="U1095" t="str">
            <v>Tiến sĩ</v>
          </cell>
          <cell r="V1095" t="str">
            <v>001183028965</v>
          </cell>
        </row>
        <row r="1096">
          <cell r="B1096" t="str">
            <v>TG451</v>
          </cell>
          <cell r="C1096" t="str">
            <v>3120215009620</v>
          </cell>
          <cell r="D1096" t="str">
            <v>Nguyễn Thị</v>
          </cell>
          <cell r="E1096" t="str">
            <v>Phương</v>
          </cell>
          <cell r="F1096">
            <v>9</v>
          </cell>
          <cell r="G1096" t="str">
            <v>Nội - Chẩn - Dược lý</v>
          </cell>
          <cell r="H1096" t="str">
            <v>Khoa Thú y</v>
          </cell>
          <cell r="I1096" t="str">
            <v>Thạc sĩ, Kỹ sư</v>
          </cell>
          <cell r="J1096">
            <v>3.99</v>
          </cell>
          <cell r="K1096">
            <v>0</v>
          </cell>
          <cell r="L1096" t="str">
            <v>01-Apr-24</v>
          </cell>
          <cell r="M1096" t="str">
            <v>01-Apr-09</v>
          </cell>
          <cell r="N1096">
            <v>3</v>
          </cell>
          <cell r="O1096" t="str">
            <v>0902</v>
          </cell>
          <cell r="P1096" t="str">
            <v>0902</v>
          </cell>
          <cell r="Q1096" t="str">
            <v>13.095</v>
          </cell>
          <cell r="R1096" t="str">
            <v>V.05.02.07</v>
          </cell>
          <cell r="S1096" t="str">
            <v>TG451</v>
          </cell>
          <cell r="T1096">
            <v>0</v>
          </cell>
          <cell r="U1096" t="str">
            <v>Thạc sĩ</v>
          </cell>
          <cell r="V1096" t="str">
            <v>022179003941</v>
          </cell>
        </row>
        <row r="1097">
          <cell r="B1097" t="str">
            <v>NCH11</v>
          </cell>
          <cell r="C1097" t="str">
            <v>3120215011276</v>
          </cell>
          <cell r="D1097" t="str">
            <v>Nguyễn Văn</v>
          </cell>
          <cell r="E1097" t="str">
            <v>Minh</v>
          </cell>
          <cell r="F1097">
            <v>9</v>
          </cell>
          <cell r="G1097" t="str">
            <v>Nội - Chẩn - Dược lý</v>
          </cell>
          <cell r="H1097" t="str">
            <v>Khoa Thú y</v>
          </cell>
          <cell r="I1097" t="str">
            <v>Giảng viên</v>
          </cell>
          <cell r="J1097">
            <v>3</v>
          </cell>
          <cell r="K1097">
            <v>0</v>
          </cell>
          <cell r="L1097" t="str">
            <v>01-Apr-15</v>
          </cell>
          <cell r="M1097" t="str">
            <v>01-Apr-10</v>
          </cell>
          <cell r="N1097">
            <v>4</v>
          </cell>
          <cell r="O1097" t="str">
            <v>0902</v>
          </cell>
          <cell r="P1097" t="str">
            <v>0902</v>
          </cell>
          <cell r="Q1097" t="str">
            <v>15.111</v>
          </cell>
          <cell r="R1097" t="str">
            <v>V.07.01.03</v>
          </cell>
          <cell r="S1097" t="str">
            <v>NCH11</v>
          </cell>
          <cell r="T1097">
            <v>0</v>
          </cell>
          <cell r="U1097" t="str">
            <v>Đại học</v>
          </cell>
          <cell r="V1097" t="str">
            <v>111774271</v>
          </cell>
        </row>
        <row r="1098">
          <cell r="B1098" t="str">
            <v>NCH10</v>
          </cell>
          <cell r="C1098" t="str">
            <v>3120215015260</v>
          </cell>
          <cell r="D1098" t="str">
            <v>Nguyễn Thành</v>
          </cell>
          <cell r="E1098" t="str">
            <v>Trung</v>
          </cell>
          <cell r="F1098">
            <v>9</v>
          </cell>
          <cell r="G1098" t="str">
            <v>Nội - Chẩn - Dược lý</v>
          </cell>
          <cell r="H1098" t="str">
            <v>Khoa Thú y</v>
          </cell>
          <cell r="I1098" t="str">
            <v>Tiến sĩ, Giảng viên</v>
          </cell>
          <cell r="J1098">
            <v>3.99</v>
          </cell>
          <cell r="K1098">
            <v>0</v>
          </cell>
          <cell r="L1098" t="str">
            <v>01-Feb-24</v>
          </cell>
          <cell r="M1098" t="str">
            <v>01-Feb-10</v>
          </cell>
          <cell r="N1098">
            <v>2</v>
          </cell>
          <cell r="O1098" t="str">
            <v>0902</v>
          </cell>
          <cell r="P1098" t="str">
            <v>0902</v>
          </cell>
          <cell r="Q1098" t="str">
            <v>15.111</v>
          </cell>
          <cell r="R1098" t="str">
            <v>V.07.01.03</v>
          </cell>
          <cell r="S1098" t="str">
            <v>NCH10</v>
          </cell>
          <cell r="T1098">
            <v>0</v>
          </cell>
          <cell r="U1098" t="str">
            <v>Tiến sĩ</v>
          </cell>
          <cell r="V1098" t="str">
            <v>064085006765</v>
          </cell>
        </row>
        <row r="1099">
          <cell r="B1099" t="str">
            <v>TG450</v>
          </cell>
          <cell r="C1099" t="str">
            <v>3120215015277</v>
          </cell>
          <cell r="D1099" t="str">
            <v>Trần Thị</v>
          </cell>
          <cell r="E1099" t="str">
            <v>ánh</v>
          </cell>
          <cell r="F1099">
            <v>9</v>
          </cell>
          <cell r="G1099" t="str">
            <v>Nội - Chẩn - Dược lý</v>
          </cell>
          <cell r="H1099" t="str">
            <v>Khoa Thú y</v>
          </cell>
          <cell r="I1099" t="str">
            <v>Thạc sĩ, Kỹ sư</v>
          </cell>
          <cell r="J1099">
            <v>3.99</v>
          </cell>
          <cell r="K1099">
            <v>0</v>
          </cell>
          <cell r="L1099" t="str">
            <v>01-May-24</v>
          </cell>
          <cell r="M1099" t="str">
            <v>01-Feb-10</v>
          </cell>
          <cell r="N1099">
            <v>3</v>
          </cell>
          <cell r="O1099" t="str">
            <v>0902</v>
          </cell>
          <cell r="P1099" t="str">
            <v>0902</v>
          </cell>
          <cell r="Q1099" t="str">
            <v>13.095</v>
          </cell>
          <cell r="R1099" t="str">
            <v>V.05.02.07</v>
          </cell>
          <cell r="S1099" t="str">
            <v>TG450</v>
          </cell>
          <cell r="T1099">
            <v>0</v>
          </cell>
          <cell r="U1099" t="str">
            <v>Thạc sĩ</v>
          </cell>
          <cell r="V1099" t="str">
            <v>034184000120</v>
          </cell>
        </row>
        <row r="1100">
          <cell r="B1100" t="str">
            <v>NCH01</v>
          </cell>
          <cell r="C1100" t="str">
            <v>3120215034271</v>
          </cell>
          <cell r="D1100" t="str">
            <v>Nguyễn Thị</v>
          </cell>
          <cell r="E1100" t="str">
            <v>Hằng</v>
          </cell>
          <cell r="F1100">
            <v>9</v>
          </cell>
          <cell r="G1100" t="str">
            <v>Nội - Chẩn - Dược lý</v>
          </cell>
          <cell r="H1100" t="str">
            <v>Khoa Thú y</v>
          </cell>
          <cell r="I1100" t="str">
            <v>Tiến sĩ, Giảng viên</v>
          </cell>
          <cell r="J1100">
            <v>3.66</v>
          </cell>
          <cell r="K1100">
            <v>0</v>
          </cell>
          <cell r="L1100" t="str">
            <v>01-Mar-23</v>
          </cell>
          <cell r="M1100" t="str">
            <v>01-Mar-11</v>
          </cell>
          <cell r="N1100">
            <v>2</v>
          </cell>
          <cell r="O1100" t="str">
            <v>0902</v>
          </cell>
          <cell r="P1100" t="str">
            <v>0902</v>
          </cell>
          <cell r="Q1100" t="str">
            <v>15.111</v>
          </cell>
          <cell r="R1100" t="str">
            <v>V.07.01.03</v>
          </cell>
          <cell r="S1100" t="str">
            <v>NCH01</v>
          </cell>
          <cell r="T1100">
            <v>0</v>
          </cell>
          <cell r="U1100" t="str">
            <v>Tiến sĩ</v>
          </cell>
          <cell r="V1100" t="str">
            <v>034185003669</v>
          </cell>
        </row>
        <row r="1101">
          <cell r="B1101" t="str">
            <v>NCH09</v>
          </cell>
          <cell r="C1101" t="str">
            <v>3120215039302</v>
          </cell>
          <cell r="D1101" t="str">
            <v>Nguyễn Mạnh</v>
          </cell>
          <cell r="E1101" t="str">
            <v>Tường</v>
          </cell>
          <cell r="F1101">
            <v>9</v>
          </cell>
          <cell r="G1101" t="str">
            <v>Nội - Chẩn - Dược lý</v>
          </cell>
          <cell r="H1101" t="str">
            <v>Khoa Thú y</v>
          </cell>
          <cell r="I1101" t="str">
            <v>Tiến sĩ, Giảng viên</v>
          </cell>
          <cell r="J1101">
            <v>3.66</v>
          </cell>
          <cell r="K1101">
            <v>0</v>
          </cell>
          <cell r="L1101" t="str">
            <v>01-Jan-25</v>
          </cell>
          <cell r="M1101" t="str">
            <v>01-Jan-13</v>
          </cell>
          <cell r="N1101">
            <v>2</v>
          </cell>
          <cell r="O1101" t="str">
            <v>0902</v>
          </cell>
          <cell r="P1101" t="str">
            <v>0902</v>
          </cell>
          <cell r="Q1101" t="str">
            <v>15.111</v>
          </cell>
          <cell r="R1101" t="str">
            <v>V.07.01.03</v>
          </cell>
          <cell r="S1101" t="str">
            <v>NCH09</v>
          </cell>
          <cell r="T1101">
            <v>0</v>
          </cell>
          <cell r="U1101" t="str">
            <v>Tiến sĩ</v>
          </cell>
          <cell r="V1101" t="str">
            <v>033082002917</v>
          </cell>
        </row>
        <row r="1102">
          <cell r="B1102" t="str">
            <v>NCH13</v>
          </cell>
          <cell r="C1102" t="str">
            <v>3120215048520</v>
          </cell>
          <cell r="D1102" t="str">
            <v>Nguyễn Thị</v>
          </cell>
          <cell r="E1102" t="str">
            <v>Bẩy</v>
          </cell>
          <cell r="F1102">
            <v>9</v>
          </cell>
          <cell r="G1102" t="str">
            <v>Nội - Chẩn - Dược lý</v>
          </cell>
          <cell r="H1102" t="str">
            <v>Khoa Thú y</v>
          </cell>
          <cell r="I1102" t="str">
            <v>Thạc sĩ, Giảng viên</v>
          </cell>
          <cell r="J1102">
            <v>3</v>
          </cell>
          <cell r="K1102">
            <v>0</v>
          </cell>
          <cell r="L1102" t="str">
            <v>01-Jul-19</v>
          </cell>
          <cell r="M1102" t="str">
            <v>01-Jan-16</v>
          </cell>
          <cell r="N1102">
            <v>3</v>
          </cell>
          <cell r="O1102" t="str">
            <v>0902</v>
          </cell>
          <cell r="P1102" t="str">
            <v>0902</v>
          </cell>
          <cell r="Q1102" t="str">
            <v>15.111</v>
          </cell>
          <cell r="R1102" t="str">
            <v>V.07.01.03</v>
          </cell>
          <cell r="S1102" t="str">
            <v>NCH13</v>
          </cell>
          <cell r="T1102">
            <v>0</v>
          </cell>
          <cell r="U1102" t="str">
            <v>Thạc sĩ</v>
          </cell>
          <cell r="V1102" t="str">
            <v>013291628</v>
          </cell>
        </row>
        <row r="1103">
          <cell r="B1103" t="str">
            <v/>
          </cell>
          <cell r="C1103" t="str">
            <v/>
          </cell>
          <cell r="D1103" t="str">
            <v>Nguyễn Thị</v>
          </cell>
          <cell r="E1103" t="str">
            <v>Hợi</v>
          </cell>
          <cell r="F1103">
            <v>9</v>
          </cell>
          <cell r="G1103" t="str">
            <v>Ngoại sản</v>
          </cell>
          <cell r="H1103" t="str">
            <v>Khoa Thú y</v>
          </cell>
          <cell r="I1103" t="str">
            <v/>
          </cell>
          <cell r="J1103">
            <v>3.63</v>
          </cell>
          <cell r="K1103">
            <v>0</v>
          </cell>
          <cell r="L1103" t="str">
            <v>01-May-02</v>
          </cell>
          <cell r="M1103" t="str">
            <v>01-Nov-65</v>
          </cell>
          <cell r="N1103">
            <v>6</v>
          </cell>
          <cell r="O1103" t="str">
            <v>0903</v>
          </cell>
          <cell r="P1103" t="str">
            <v>0903</v>
          </cell>
          <cell r="Q1103" t="str">
            <v>01.007</v>
          </cell>
          <cell r="R1103" t="str">
            <v>01.007</v>
          </cell>
          <cell r="S1103" t="str">
            <v/>
          </cell>
          <cell r="T1103">
            <v>0</v>
          </cell>
          <cell r="U1103" t="str">
            <v>T.Cấp</v>
          </cell>
          <cell r="V1103" t="str">
            <v>010779983</v>
          </cell>
        </row>
        <row r="1104">
          <cell r="B1104" t="str">
            <v/>
          </cell>
          <cell r="C1104" t="str">
            <v/>
          </cell>
          <cell r="D1104" t="str">
            <v>Trần Thị</v>
          </cell>
          <cell r="E1104" t="str">
            <v>Hạnh</v>
          </cell>
          <cell r="F1104">
            <v>9</v>
          </cell>
          <cell r="G1104" t="str">
            <v>Ngoại sản</v>
          </cell>
          <cell r="H1104" t="str">
            <v>Khoa Thú y</v>
          </cell>
          <cell r="I1104" t="str">
            <v/>
          </cell>
          <cell r="J1104">
            <v>3.62</v>
          </cell>
          <cell r="K1104">
            <v>0</v>
          </cell>
          <cell r="L1104" t="str">
            <v>01-Sep-99</v>
          </cell>
          <cell r="M1104" t="str">
            <v>01-Jan-08</v>
          </cell>
          <cell r="N1104">
            <v>4</v>
          </cell>
          <cell r="O1104" t="str">
            <v>0903</v>
          </cell>
          <cell r="P1104" t="str">
            <v>0903</v>
          </cell>
          <cell r="Q1104" t="str">
            <v>15.111</v>
          </cell>
          <cell r="R1104" t="str">
            <v>15.111</v>
          </cell>
          <cell r="S1104" t="str">
            <v/>
          </cell>
          <cell r="T1104">
            <v>0</v>
          </cell>
          <cell r="U1104" t="str">
            <v>Đại học</v>
          </cell>
          <cell r="V1104" t="str">
            <v/>
          </cell>
        </row>
        <row r="1105">
          <cell r="B1105" t="str">
            <v>NGS10</v>
          </cell>
          <cell r="C1105" t="str">
            <v>3120215035347</v>
          </cell>
          <cell r="D1105" t="str">
            <v>Sử Thanh</v>
          </cell>
          <cell r="E1105" t="str">
            <v>Long</v>
          </cell>
          <cell r="F1105">
            <v>9</v>
          </cell>
          <cell r="G1105" t="str">
            <v>Ngoại sản</v>
          </cell>
          <cell r="H1105" t="str">
            <v>Khoa Thú y</v>
          </cell>
          <cell r="I1105" t="str">
            <v>PGS.TS, Giảng viên cao cấp</v>
          </cell>
          <cell r="J1105">
            <v>6.92</v>
          </cell>
          <cell r="K1105">
            <v>0</v>
          </cell>
          <cell r="L1105" t="str">
            <v>17-Jul-23</v>
          </cell>
          <cell r="M1105" t="str">
            <v>17-Jul-18</v>
          </cell>
          <cell r="N1105">
            <v>2</v>
          </cell>
          <cell r="O1105" t="str">
            <v>0903</v>
          </cell>
          <cell r="P1105" t="str">
            <v>0903</v>
          </cell>
          <cell r="Q1105" t="str">
            <v>15.109</v>
          </cell>
          <cell r="R1105" t="str">
            <v>V.07.01.01</v>
          </cell>
          <cell r="S1105" t="str">
            <v>NGS10</v>
          </cell>
          <cell r="T1105">
            <v>1</v>
          </cell>
          <cell r="U1105" t="str">
            <v>Tiến sĩ</v>
          </cell>
          <cell r="V1105" t="str">
            <v>001071008399</v>
          </cell>
        </row>
        <row r="1106">
          <cell r="B1106" t="str">
            <v>NGS01</v>
          </cell>
          <cell r="C1106" t="str">
            <v>3120215001794</v>
          </cell>
          <cell r="D1106" t="str">
            <v>Trần Tiến</v>
          </cell>
          <cell r="E1106" t="str">
            <v>Dũng</v>
          </cell>
          <cell r="F1106">
            <v>9</v>
          </cell>
          <cell r="G1106" t="str">
            <v>Ngoại sản</v>
          </cell>
          <cell r="H1106" t="str">
            <v>Khoa Thú y</v>
          </cell>
          <cell r="I1106" t="str">
            <v>Phó Giáo sư, Tiến sĩ, Giảng viên cao cấp</v>
          </cell>
          <cell r="J1106">
            <v>7.64</v>
          </cell>
          <cell r="K1106">
            <v>0</v>
          </cell>
          <cell r="L1106" t="str">
            <v>01-May-13</v>
          </cell>
          <cell r="M1106" t="str">
            <v>01-Dec-75</v>
          </cell>
          <cell r="N1106">
            <v>2</v>
          </cell>
          <cell r="O1106" t="str">
            <v>0903</v>
          </cell>
          <cell r="P1106" t="str">
            <v>0903</v>
          </cell>
          <cell r="Q1106" t="str">
            <v>15.109</v>
          </cell>
          <cell r="R1106" t="str">
            <v>15.109</v>
          </cell>
          <cell r="S1106" t="str">
            <v>TG254</v>
          </cell>
          <cell r="T1106">
            <v>1</v>
          </cell>
          <cell r="U1106" t="str">
            <v>Tiến sĩ</v>
          </cell>
          <cell r="V1106" t="str">
            <v>010779925</v>
          </cell>
        </row>
        <row r="1107">
          <cell r="B1107" t="str">
            <v>NGS08</v>
          </cell>
          <cell r="C1107" t="str">
            <v>3120215001788</v>
          </cell>
          <cell r="D1107" t="str">
            <v>Hoàng</v>
          </cell>
          <cell r="E1107" t="str">
            <v>Sơn</v>
          </cell>
          <cell r="F1107">
            <v>9</v>
          </cell>
          <cell r="G1107" t="str">
            <v>Ngoại sản</v>
          </cell>
          <cell r="H1107" t="str">
            <v>Khoa Thú y</v>
          </cell>
          <cell r="I1107" t="str">
            <v>Kỹ sư</v>
          </cell>
          <cell r="J1107">
            <v>4.9800000000000004</v>
          </cell>
          <cell r="K1107">
            <v>0.1</v>
          </cell>
          <cell r="L1107" t="str">
            <v>01-Dec-21</v>
          </cell>
          <cell r="M1107" t="str">
            <v>01-Dec-05</v>
          </cell>
          <cell r="N1107">
            <v>4</v>
          </cell>
          <cell r="O1107" t="str">
            <v>0903</v>
          </cell>
          <cell r="P1107" t="str">
            <v>0903</v>
          </cell>
          <cell r="Q1107" t="str">
            <v>13.095</v>
          </cell>
          <cell r="R1107" t="str">
            <v>V.05.02.07</v>
          </cell>
          <cell r="S1107" t="str">
            <v>NGS08</v>
          </cell>
          <cell r="T1107">
            <v>0</v>
          </cell>
          <cell r="U1107" t="str">
            <v>Đại học</v>
          </cell>
          <cell r="V1107" t="str">
            <v>001062012137</v>
          </cell>
        </row>
        <row r="1108">
          <cell r="B1108" t="str">
            <v>NGS09</v>
          </cell>
          <cell r="C1108" t="str">
            <v>3120215001765</v>
          </cell>
          <cell r="D1108" t="str">
            <v>Nguyễn Văn</v>
          </cell>
          <cell r="E1108" t="str">
            <v>Thanh</v>
          </cell>
          <cell r="F1108">
            <v>9</v>
          </cell>
          <cell r="G1108" t="str">
            <v>Ngoại sản</v>
          </cell>
          <cell r="H1108" t="str">
            <v>Khoa Thú y</v>
          </cell>
          <cell r="I1108" t="str">
            <v>GS.TS. Giảng viên cao cấp, Bảo lưu PCCV</v>
          </cell>
          <cell r="J1108">
            <v>8</v>
          </cell>
          <cell r="K1108">
            <v>0.06</v>
          </cell>
          <cell r="L1108" t="str">
            <v>01-Dec-23</v>
          </cell>
          <cell r="M1108" t="str">
            <v>30-Dec-16</v>
          </cell>
          <cell r="N1108">
            <v>2</v>
          </cell>
          <cell r="O1108" t="str">
            <v>0903</v>
          </cell>
          <cell r="P1108" t="str">
            <v>0903</v>
          </cell>
          <cell r="Q1108" t="str">
            <v>15.109</v>
          </cell>
          <cell r="R1108" t="str">
            <v>V.07.01.01</v>
          </cell>
          <cell r="S1108" t="str">
            <v>MG668</v>
          </cell>
          <cell r="T1108">
            <v>2</v>
          </cell>
          <cell r="U1108" t="str">
            <v>Tiến sĩ</v>
          </cell>
          <cell r="V1108" t="str">
            <v>030054001927</v>
          </cell>
        </row>
        <row r="1109">
          <cell r="B1109" t="str">
            <v>NGS05</v>
          </cell>
          <cell r="C1109" t="str">
            <v>3120215001771</v>
          </cell>
          <cell r="D1109" t="str">
            <v>Nguyễn Văn</v>
          </cell>
          <cell r="E1109" t="str">
            <v>Thắng</v>
          </cell>
          <cell r="F1109">
            <v>9</v>
          </cell>
          <cell r="G1109" t="str">
            <v>Ngoại sản</v>
          </cell>
          <cell r="H1109" t="str">
            <v>Khoa Thú y</v>
          </cell>
          <cell r="I1109" t="str">
            <v/>
          </cell>
          <cell r="J1109">
            <v>3.33</v>
          </cell>
          <cell r="K1109">
            <v>0</v>
          </cell>
          <cell r="L1109" t="str">
            <v>01-May-08</v>
          </cell>
          <cell r="M1109" t="str">
            <v>01-May-99</v>
          </cell>
          <cell r="N1109">
            <v>3</v>
          </cell>
          <cell r="O1109" t="str">
            <v>0903</v>
          </cell>
          <cell r="P1109" t="str">
            <v>0903</v>
          </cell>
          <cell r="Q1109" t="str">
            <v>15.111</v>
          </cell>
          <cell r="R1109" t="str">
            <v>15.111</v>
          </cell>
          <cell r="S1109" t="str">
            <v>NGS05</v>
          </cell>
          <cell r="T1109">
            <v>0</v>
          </cell>
          <cell r="U1109" t="str">
            <v>Thạc sĩ</v>
          </cell>
          <cell r="V1109" t="str">
            <v>141622671</v>
          </cell>
        </row>
        <row r="1110">
          <cell r="B1110" t="str">
            <v>NGS03</v>
          </cell>
          <cell r="C1110" t="str">
            <v>3120215001809</v>
          </cell>
          <cell r="D1110" t="str">
            <v>Vũ Như</v>
          </cell>
          <cell r="E1110" t="str">
            <v>Quán</v>
          </cell>
          <cell r="F1110">
            <v>9</v>
          </cell>
          <cell r="G1110" t="str">
            <v>Ngoại sản</v>
          </cell>
          <cell r="H1110" t="str">
            <v>Khoa Thú y</v>
          </cell>
          <cell r="I1110" t="str">
            <v>Tiến sĩ, Giảng viên chính</v>
          </cell>
          <cell r="J1110">
            <v>5.42</v>
          </cell>
          <cell r="K1110">
            <v>0</v>
          </cell>
          <cell r="L1110" t="str">
            <v>01-Jan-17</v>
          </cell>
          <cell r="M1110" t="str">
            <v>01-Jan-09</v>
          </cell>
          <cell r="N1110">
            <v>2</v>
          </cell>
          <cell r="O1110" t="str">
            <v>0903</v>
          </cell>
          <cell r="P1110" t="str">
            <v>0903</v>
          </cell>
          <cell r="Q1110" t="str">
            <v>15.110</v>
          </cell>
          <cell r="R1110" t="str">
            <v>V.07.01.02</v>
          </cell>
          <cell r="S1110" t="str">
            <v>TG488</v>
          </cell>
          <cell r="T1110">
            <v>0</v>
          </cell>
          <cell r="U1110" t="str">
            <v>Tiến sĩ</v>
          </cell>
          <cell r="V1110" t="str">
            <v>036053003819</v>
          </cell>
        </row>
        <row r="1111">
          <cell r="B1111" t="str">
            <v>NGS04</v>
          </cell>
          <cell r="C1111" t="str">
            <v>3120215001815</v>
          </cell>
          <cell r="D1111" t="str">
            <v>Nguyễn Hoài</v>
          </cell>
          <cell r="E1111" t="str">
            <v>Nam</v>
          </cell>
          <cell r="F1111">
            <v>9</v>
          </cell>
          <cell r="G1111" t="str">
            <v>Ngoại sản</v>
          </cell>
          <cell r="H1111" t="str">
            <v>Khoa Thú y</v>
          </cell>
          <cell r="I1111" t="str">
            <v>PGS.TS, Giảng viên cao cấp, Phó Trưởng Khoa</v>
          </cell>
          <cell r="J1111">
            <v>6.2</v>
          </cell>
          <cell r="K1111">
            <v>0</v>
          </cell>
          <cell r="L1111" t="str">
            <v>11-Jan-24</v>
          </cell>
          <cell r="M1111" t="str">
            <v>11-Jan-24</v>
          </cell>
          <cell r="N1111">
            <v>2</v>
          </cell>
          <cell r="O1111" t="str">
            <v>0903</v>
          </cell>
          <cell r="P1111" t="str">
            <v>0903</v>
          </cell>
          <cell r="Q1111" t="str">
            <v>15.109</v>
          </cell>
          <cell r="R1111" t="str">
            <v>V.07.01.01</v>
          </cell>
          <cell r="S1111" t="str">
            <v>NGS04</v>
          </cell>
          <cell r="T1111">
            <v>1</v>
          </cell>
          <cell r="U1111" t="str">
            <v>Tiến sĩ</v>
          </cell>
          <cell r="V1111" t="str">
            <v>001082030688</v>
          </cell>
        </row>
        <row r="1112">
          <cell r="B1112" t="str">
            <v>NGS07</v>
          </cell>
          <cell r="C1112" t="str">
            <v>3120215001821</v>
          </cell>
          <cell r="D1112" t="str">
            <v>Nguyễn Thị Mai</v>
          </cell>
          <cell r="E1112" t="str">
            <v>Thơ</v>
          </cell>
          <cell r="F1112">
            <v>9</v>
          </cell>
          <cell r="G1112" t="str">
            <v>Ngoại sản</v>
          </cell>
          <cell r="H1112" t="str">
            <v>Khoa Thú y</v>
          </cell>
          <cell r="I1112" t="str">
            <v>Thạc sĩ, Giảng viên</v>
          </cell>
          <cell r="J1112">
            <v>3.99</v>
          </cell>
          <cell r="K1112">
            <v>0</v>
          </cell>
          <cell r="L1112" t="str">
            <v>01-Oct-24</v>
          </cell>
          <cell r="M1112" t="str">
            <v>01-May-10</v>
          </cell>
          <cell r="N1112">
            <v>3</v>
          </cell>
          <cell r="O1112" t="str">
            <v>0903</v>
          </cell>
          <cell r="P1112" t="str">
            <v>0903</v>
          </cell>
          <cell r="Q1112" t="str">
            <v>15.111</v>
          </cell>
          <cell r="R1112" t="str">
            <v>V.07.01.03</v>
          </cell>
          <cell r="S1112" t="str">
            <v>NGS07</v>
          </cell>
          <cell r="T1112">
            <v>0</v>
          </cell>
          <cell r="U1112" t="str">
            <v>Thạc sĩ</v>
          </cell>
          <cell r="V1112" t="str">
            <v>034183001060</v>
          </cell>
        </row>
        <row r="1113">
          <cell r="B1113" t="str">
            <v>NGS11</v>
          </cell>
          <cell r="C1113" t="str">
            <v>3120215009767</v>
          </cell>
          <cell r="D1113" t="str">
            <v>Đỗ Thị Kim</v>
          </cell>
          <cell r="E1113" t="str">
            <v>Lành</v>
          </cell>
          <cell r="F1113">
            <v>9</v>
          </cell>
          <cell r="G1113" t="str">
            <v>Ngoại sản</v>
          </cell>
          <cell r="H1113" t="str">
            <v>Khoa Thú y</v>
          </cell>
          <cell r="I1113" t="str">
            <v>PGS.TS, Giảng viên cao cấp, Trưởng BM</v>
          </cell>
          <cell r="J1113">
            <v>6.2</v>
          </cell>
          <cell r="K1113">
            <v>0</v>
          </cell>
          <cell r="L1113" t="str">
            <v>11-Jan-24</v>
          </cell>
          <cell r="M1113" t="str">
            <v>11-Jan-24</v>
          </cell>
          <cell r="N1113">
            <v>2</v>
          </cell>
          <cell r="O1113" t="str">
            <v>0903</v>
          </cell>
          <cell r="P1113" t="str">
            <v>0903</v>
          </cell>
          <cell r="Q1113" t="str">
            <v>15.109</v>
          </cell>
          <cell r="R1113" t="str">
            <v>V.07.01.01</v>
          </cell>
          <cell r="S1113" t="str">
            <v>NGS11</v>
          </cell>
          <cell r="T1113">
            <v>1</v>
          </cell>
          <cell r="U1113" t="str">
            <v>Tiến sĩ</v>
          </cell>
          <cell r="V1113" t="str">
            <v>030182014043</v>
          </cell>
        </row>
        <row r="1114">
          <cell r="B1114" t="str">
            <v>NGS02</v>
          </cell>
          <cell r="C1114" t="str">
            <v>3120215021149</v>
          </cell>
          <cell r="D1114" t="str">
            <v>Nguyễn Đức</v>
          </cell>
          <cell r="E1114" t="str">
            <v>Trường</v>
          </cell>
          <cell r="F1114">
            <v>9</v>
          </cell>
          <cell r="G1114" t="str">
            <v>Ngoại sản</v>
          </cell>
          <cell r="H1114" t="str">
            <v>Khoa Thú y</v>
          </cell>
          <cell r="I1114" t="str">
            <v>Thạc sĩ, Giảng viên chính</v>
          </cell>
          <cell r="J1114">
            <v>4.4000000000000004</v>
          </cell>
          <cell r="K1114">
            <v>0</v>
          </cell>
          <cell r="L1114" t="str">
            <v>15-Jun-23</v>
          </cell>
          <cell r="M1114" t="str">
            <v>01-Aug-10</v>
          </cell>
          <cell r="N1114">
            <v>3</v>
          </cell>
          <cell r="O1114" t="str">
            <v>0903</v>
          </cell>
          <cell r="P1114" t="str">
            <v>0903</v>
          </cell>
          <cell r="Q1114" t="str">
            <v>15.110</v>
          </cell>
          <cell r="R1114" t="str">
            <v>V.07.01.02</v>
          </cell>
          <cell r="S1114" t="str">
            <v>NGS02</v>
          </cell>
          <cell r="T1114">
            <v>0</v>
          </cell>
          <cell r="U1114" t="str">
            <v>Thạc sĩ</v>
          </cell>
          <cell r="V1114" t="str">
            <v>030083014934</v>
          </cell>
        </row>
        <row r="1115">
          <cell r="B1115" t="str">
            <v>NGS12</v>
          </cell>
          <cell r="C1115" t="str">
            <v>3120215035268</v>
          </cell>
          <cell r="D1115" t="str">
            <v>Nguyễn Công</v>
          </cell>
          <cell r="E1115" t="str">
            <v>Toản</v>
          </cell>
          <cell r="F1115">
            <v>9</v>
          </cell>
          <cell r="G1115" t="str">
            <v>Ngoại sản</v>
          </cell>
          <cell r="H1115" t="str">
            <v>Khoa Thú y</v>
          </cell>
          <cell r="I1115" t="str">
            <v>Thạc sĩ, Giảng viên chính</v>
          </cell>
          <cell r="J1115">
            <v>4.4000000000000004</v>
          </cell>
          <cell r="K1115">
            <v>0</v>
          </cell>
          <cell r="L1115" t="str">
            <v>15-Jun-23</v>
          </cell>
          <cell r="M1115" t="str">
            <v>01-Aug-11</v>
          </cell>
          <cell r="N1115">
            <v>3</v>
          </cell>
          <cell r="O1115" t="str">
            <v>0903</v>
          </cell>
          <cell r="P1115" t="str">
            <v>0903</v>
          </cell>
          <cell r="Q1115" t="str">
            <v>15.110</v>
          </cell>
          <cell r="R1115" t="str">
            <v>V.07.01.02</v>
          </cell>
          <cell r="S1115" t="str">
            <v>NGS12</v>
          </cell>
          <cell r="T1115">
            <v>0</v>
          </cell>
          <cell r="U1115" t="str">
            <v>Thạc sĩ</v>
          </cell>
          <cell r="V1115" t="str">
            <v>027082009479</v>
          </cell>
        </row>
        <row r="1116">
          <cell r="B1116" t="str">
            <v>NGS13</v>
          </cell>
          <cell r="C1116" t="str">
            <v>3120215042710</v>
          </cell>
          <cell r="D1116" t="str">
            <v>Bùi Văn</v>
          </cell>
          <cell r="E1116" t="str">
            <v>Dũng</v>
          </cell>
          <cell r="F1116">
            <v>9</v>
          </cell>
          <cell r="G1116" t="str">
            <v>Ngoại sản</v>
          </cell>
          <cell r="H1116" t="str">
            <v>Khoa Thú y</v>
          </cell>
          <cell r="I1116" t="str">
            <v>Tiến sĩ, Giảng viên, Phó BM</v>
          </cell>
          <cell r="J1116">
            <v>3.33</v>
          </cell>
          <cell r="K1116">
            <v>0</v>
          </cell>
          <cell r="L1116" t="str">
            <v>01-Jan-24</v>
          </cell>
          <cell r="M1116" t="str">
            <v>01-Jan-15</v>
          </cell>
          <cell r="N1116">
            <v>2</v>
          </cell>
          <cell r="O1116" t="str">
            <v>0903</v>
          </cell>
          <cell r="P1116" t="str">
            <v>0903</v>
          </cell>
          <cell r="Q1116" t="str">
            <v>15.111</v>
          </cell>
          <cell r="R1116" t="str">
            <v>V.07.01.03</v>
          </cell>
          <cell r="S1116" t="str">
            <v>NGS13</v>
          </cell>
          <cell r="T1116">
            <v>0</v>
          </cell>
          <cell r="U1116" t="str">
            <v>Tiến sĩ</v>
          </cell>
          <cell r="V1116" t="str">
            <v>037087000084</v>
          </cell>
        </row>
        <row r="1117">
          <cell r="B1117" t="str">
            <v>NGS15</v>
          </cell>
          <cell r="C1117" t="str">
            <v>3120215001289</v>
          </cell>
          <cell r="D1117" t="str">
            <v>Ngô Thành</v>
          </cell>
          <cell r="E1117" t="str">
            <v>Trung</v>
          </cell>
          <cell r="F1117">
            <v>9</v>
          </cell>
          <cell r="G1117" t="str">
            <v>Ngoại sản</v>
          </cell>
          <cell r="H1117" t="str">
            <v>Khoa Thú y</v>
          </cell>
          <cell r="I1117" t="str">
            <v>Thạc sĩ, Giảng viên</v>
          </cell>
          <cell r="J1117">
            <v>4.6500000000000004</v>
          </cell>
          <cell r="K1117">
            <v>0</v>
          </cell>
          <cell r="L1117" t="str">
            <v>01-Nov-24</v>
          </cell>
          <cell r="M1117" t="str">
            <v>01-Nov-04</v>
          </cell>
          <cell r="N1117">
            <v>3</v>
          </cell>
          <cell r="O1117" t="str">
            <v>0903</v>
          </cell>
          <cell r="P1117" t="str">
            <v>0903</v>
          </cell>
          <cell r="Q1117" t="str">
            <v>15.111</v>
          </cell>
          <cell r="R1117" t="str">
            <v>V.07.01.03</v>
          </cell>
          <cell r="S1117" t="str">
            <v>SDV05</v>
          </cell>
          <cell r="T1117">
            <v>0</v>
          </cell>
          <cell r="U1117" t="str">
            <v>Thạc sĩ</v>
          </cell>
          <cell r="V1117" t="str">
            <v>031080007648</v>
          </cell>
        </row>
        <row r="1118">
          <cell r="B1118" t="str">
            <v/>
          </cell>
          <cell r="C1118" t="str">
            <v>3120205094941</v>
          </cell>
          <cell r="D1118" t="str">
            <v>Trần Thị</v>
          </cell>
          <cell r="E1118" t="str">
            <v>Chi</v>
          </cell>
          <cell r="F1118">
            <v>9</v>
          </cell>
          <cell r="G1118" t="str">
            <v>Ngoại sản</v>
          </cell>
          <cell r="H1118" t="str">
            <v>Khoa Thú y</v>
          </cell>
          <cell r="I1118" t="str">
            <v>Thạc sĩ, Nghiên cứu viên</v>
          </cell>
          <cell r="J1118">
            <v>2.34</v>
          </cell>
          <cell r="K1118">
            <v>0</v>
          </cell>
          <cell r="L1118" t="str">
            <v>01-Jan-21</v>
          </cell>
          <cell r="M1118" t="str">
            <v>01-Jun-17</v>
          </cell>
          <cell r="N1118">
            <v>3</v>
          </cell>
          <cell r="O1118" t="str">
            <v>0903</v>
          </cell>
          <cell r="P1118" t="str">
            <v>0903</v>
          </cell>
          <cell r="Q1118" t="str">
            <v>13.092</v>
          </cell>
          <cell r="R1118" t="str">
            <v>V.05.01.03</v>
          </cell>
          <cell r="S1118" t="str">
            <v/>
          </cell>
          <cell r="T1118">
            <v>0</v>
          </cell>
          <cell r="U1118" t="str">
            <v>Thạc sĩ</v>
          </cell>
          <cell r="V1118" t="str">
            <v>010189000191</v>
          </cell>
        </row>
        <row r="1119">
          <cell r="B1119" t="str">
            <v/>
          </cell>
          <cell r="C1119" t="str">
            <v>106002476331</v>
          </cell>
          <cell r="D1119" t="str">
            <v>Nguyễn Thị Ngọc</v>
          </cell>
          <cell r="E1119" t="str">
            <v>Anh</v>
          </cell>
          <cell r="F1119">
            <v>9</v>
          </cell>
          <cell r="G1119" t="str">
            <v>Ngoại sản</v>
          </cell>
          <cell r="H1119" t="str">
            <v>Khoa Thú y</v>
          </cell>
          <cell r="I1119" t="str">
            <v>Thạc sĩ, Nghiên cứu viên</v>
          </cell>
          <cell r="J1119">
            <v>2.34</v>
          </cell>
          <cell r="K1119">
            <v>0</v>
          </cell>
          <cell r="L1119" t="str">
            <v>01-Jan-21</v>
          </cell>
          <cell r="M1119" t="str">
            <v>01-Jan-21</v>
          </cell>
          <cell r="N1119">
            <v>3</v>
          </cell>
          <cell r="O1119" t="str">
            <v>0903</v>
          </cell>
          <cell r="P1119" t="str">
            <v>0903</v>
          </cell>
          <cell r="Q1119" t="str">
            <v>13.092</v>
          </cell>
          <cell r="R1119" t="str">
            <v>V.05.01.03</v>
          </cell>
          <cell r="S1119" t="str">
            <v/>
          </cell>
          <cell r="T1119">
            <v>0</v>
          </cell>
          <cell r="U1119" t="str">
            <v>Thạc sĩ</v>
          </cell>
          <cell r="V1119" t="str">
            <v>034197010360</v>
          </cell>
        </row>
        <row r="1120">
          <cell r="B1120" t="str">
            <v/>
          </cell>
          <cell r="C1120" t="str">
            <v/>
          </cell>
          <cell r="D1120" t="str">
            <v>Nguyễn Ngọc</v>
          </cell>
          <cell r="E1120" t="str">
            <v>Dương</v>
          </cell>
          <cell r="F1120">
            <v>9</v>
          </cell>
          <cell r="G1120" t="str">
            <v>Ngoại sản</v>
          </cell>
          <cell r="H1120" t="str">
            <v>Khoa Thú y</v>
          </cell>
          <cell r="I1120" t="str">
            <v>Nghiên cứu viên</v>
          </cell>
          <cell r="J1120">
            <v>2.34</v>
          </cell>
          <cell r="K1120">
            <v>0</v>
          </cell>
          <cell r="L1120" t="str">
            <v>01-Jan-21</v>
          </cell>
          <cell r="M1120" t="str">
            <v>01-Jan-21</v>
          </cell>
          <cell r="N1120">
            <v>4</v>
          </cell>
          <cell r="O1120" t="str">
            <v>0903</v>
          </cell>
          <cell r="P1120" t="str">
            <v>0903</v>
          </cell>
          <cell r="Q1120" t="str">
            <v>13.092</v>
          </cell>
          <cell r="R1120" t="str">
            <v>V.05.01.03</v>
          </cell>
          <cell r="S1120" t="str">
            <v/>
          </cell>
          <cell r="T1120">
            <v>0</v>
          </cell>
          <cell r="U1120" t="str">
            <v>Đại học</v>
          </cell>
          <cell r="V1120" t="str">
            <v>001098018715</v>
          </cell>
        </row>
        <row r="1121">
          <cell r="B1121" t="str">
            <v/>
          </cell>
          <cell r="C1121" t="str">
            <v>03791190301</v>
          </cell>
          <cell r="D1121" t="str">
            <v>Tạ Thị Hồng</v>
          </cell>
          <cell r="E1121" t="str">
            <v>Quyên</v>
          </cell>
          <cell r="F1121">
            <v>9</v>
          </cell>
          <cell r="G1121" t="str">
            <v>Ngoại sản</v>
          </cell>
          <cell r="H1121" t="str">
            <v>Khoa Thú y</v>
          </cell>
          <cell r="I1121" t="str">
            <v>Thạc sĩ, Nghiên cứu viên</v>
          </cell>
          <cell r="J1121">
            <v>2.34</v>
          </cell>
          <cell r="K1121">
            <v>0</v>
          </cell>
          <cell r="L1121" t="str">
            <v>01-Apr-21</v>
          </cell>
          <cell r="M1121" t="str">
            <v>01-Apr-21</v>
          </cell>
          <cell r="N1121">
            <v>3</v>
          </cell>
          <cell r="O1121" t="str">
            <v>0903</v>
          </cell>
          <cell r="P1121" t="str">
            <v>0903</v>
          </cell>
          <cell r="Q1121" t="str">
            <v>13.092</v>
          </cell>
          <cell r="R1121" t="str">
            <v>V.05.01.03</v>
          </cell>
          <cell r="S1121" t="str">
            <v/>
          </cell>
          <cell r="T1121">
            <v>0</v>
          </cell>
          <cell r="U1121" t="str">
            <v>Thạc sĩ</v>
          </cell>
          <cell r="V1121" t="str">
            <v>033197009844</v>
          </cell>
        </row>
        <row r="1122">
          <cell r="B1122" t="str">
            <v/>
          </cell>
          <cell r="C1122" t="str">
            <v/>
          </cell>
          <cell r="D1122" t="str">
            <v>Vũ Minh</v>
          </cell>
          <cell r="E1122" t="str">
            <v>Lâm</v>
          </cell>
          <cell r="F1122">
            <v>9</v>
          </cell>
          <cell r="G1122" t="str">
            <v>Ngoại sản</v>
          </cell>
          <cell r="H1122" t="str">
            <v>Khoa Thú y</v>
          </cell>
          <cell r="I1122" t="str">
            <v>Thạc sĩ, Nghiên cứu viên</v>
          </cell>
          <cell r="J1122">
            <v>2.34</v>
          </cell>
          <cell r="K1122">
            <v>0</v>
          </cell>
          <cell r="L1122" t="str">
            <v>01-Oct-21</v>
          </cell>
          <cell r="M1122" t="str">
            <v>01-Oct-21</v>
          </cell>
          <cell r="N1122">
            <v>3</v>
          </cell>
          <cell r="O1122" t="str">
            <v>0903</v>
          </cell>
          <cell r="P1122" t="str">
            <v>0903</v>
          </cell>
          <cell r="Q1122" t="str">
            <v>13.092</v>
          </cell>
          <cell r="R1122" t="str">
            <v>V.05.01.03</v>
          </cell>
          <cell r="S1122" t="str">
            <v/>
          </cell>
          <cell r="T1122">
            <v>0</v>
          </cell>
          <cell r="U1122" t="str">
            <v>Thạc sĩ</v>
          </cell>
          <cell r="V1122" t="str">
            <v>033098003470</v>
          </cell>
        </row>
        <row r="1123">
          <cell r="B1123" t="str">
            <v/>
          </cell>
          <cell r="C1123" t="str">
            <v/>
          </cell>
          <cell r="D1123" t="str">
            <v>Nguyễn Thị Thu</v>
          </cell>
          <cell r="E1123" t="str">
            <v>Hiền</v>
          </cell>
          <cell r="F1123">
            <v>9</v>
          </cell>
          <cell r="G1123" t="str">
            <v>Ngoại sản</v>
          </cell>
          <cell r="H1123" t="str">
            <v>Khoa Thú y</v>
          </cell>
          <cell r="I1123" t="str">
            <v>Nghiên cứu viên</v>
          </cell>
          <cell r="J1123">
            <v>2.34</v>
          </cell>
          <cell r="K1123">
            <v>0</v>
          </cell>
          <cell r="L1123" t="str">
            <v>01-Jan-22</v>
          </cell>
          <cell r="M1123" t="str">
            <v>01-Jan-22</v>
          </cell>
          <cell r="N1123">
            <v>4</v>
          </cell>
          <cell r="O1123" t="str">
            <v>0903</v>
          </cell>
          <cell r="P1123" t="str">
            <v>0903</v>
          </cell>
          <cell r="Q1123" t="str">
            <v>13.092</v>
          </cell>
          <cell r="R1123" t="str">
            <v>V.05.01.03</v>
          </cell>
          <cell r="S1123" t="str">
            <v/>
          </cell>
          <cell r="T1123">
            <v>0</v>
          </cell>
          <cell r="U1123" t="str">
            <v>Đại học</v>
          </cell>
          <cell r="V1123" t="str">
            <v>026195000217</v>
          </cell>
        </row>
        <row r="1124">
          <cell r="B1124" t="str">
            <v>NGS16</v>
          </cell>
          <cell r="C1124" t="str">
            <v>3120215058870</v>
          </cell>
          <cell r="D1124" t="str">
            <v>Nguyễn Văn</v>
          </cell>
          <cell r="E1124" t="str">
            <v>Thành</v>
          </cell>
          <cell r="F1124">
            <v>9</v>
          </cell>
          <cell r="G1124" t="str">
            <v>Ngoại sản</v>
          </cell>
          <cell r="H1124" t="str">
            <v>Khoa Thú y</v>
          </cell>
          <cell r="I1124" t="str">
            <v>Tiến sĩ, Giảng viên</v>
          </cell>
          <cell r="J1124">
            <v>3.33</v>
          </cell>
          <cell r="K1124">
            <v>0</v>
          </cell>
          <cell r="L1124" t="str">
            <v>01-Apr-25</v>
          </cell>
          <cell r="M1124" t="str">
            <v>01-Apr-22</v>
          </cell>
          <cell r="N1124">
            <v>2</v>
          </cell>
          <cell r="O1124" t="str">
            <v>0903</v>
          </cell>
          <cell r="P1124" t="str">
            <v>0903</v>
          </cell>
          <cell r="Q1124" t="str">
            <v>15.111</v>
          </cell>
          <cell r="R1124" t="str">
            <v>V.07.01.03</v>
          </cell>
          <cell r="S1124" t="str">
            <v>MG392</v>
          </cell>
          <cell r="T1124">
            <v>0</v>
          </cell>
          <cell r="U1124" t="str">
            <v>Tiến sĩ</v>
          </cell>
          <cell r="V1124" t="str">
            <v>030081011644</v>
          </cell>
        </row>
        <row r="1125">
          <cell r="B1125" t="str">
            <v/>
          </cell>
          <cell r="C1125" t="str">
            <v/>
          </cell>
          <cell r="D1125" t="str">
            <v>Vũ Hải</v>
          </cell>
          <cell r="E1125" t="str">
            <v>Yến</v>
          </cell>
          <cell r="F1125">
            <v>9</v>
          </cell>
          <cell r="G1125" t="str">
            <v>Ngoại sản</v>
          </cell>
          <cell r="H1125" t="str">
            <v>Khoa Thú y</v>
          </cell>
          <cell r="I1125" t="str">
            <v>Nghiên cứu viên</v>
          </cell>
          <cell r="J1125">
            <v>2.34</v>
          </cell>
          <cell r="K1125">
            <v>0</v>
          </cell>
          <cell r="L1125" t="str">
            <v>01-Sep-22</v>
          </cell>
          <cell r="M1125" t="str">
            <v>01-Sep-22</v>
          </cell>
          <cell r="N1125">
            <v>4</v>
          </cell>
          <cell r="O1125" t="str">
            <v>0903</v>
          </cell>
          <cell r="P1125" t="str">
            <v>0903</v>
          </cell>
          <cell r="Q1125" t="str">
            <v>13.092</v>
          </cell>
          <cell r="R1125" t="str">
            <v>V.05.01.03</v>
          </cell>
          <cell r="S1125" t="str">
            <v/>
          </cell>
          <cell r="T1125">
            <v>0</v>
          </cell>
          <cell r="U1125" t="str">
            <v>Đại học</v>
          </cell>
          <cell r="V1125" t="str">
            <v>034199009196</v>
          </cell>
        </row>
        <row r="1126">
          <cell r="B1126" t="str">
            <v/>
          </cell>
          <cell r="C1126" t="str">
            <v/>
          </cell>
          <cell r="D1126" t="str">
            <v>Phan Thị</v>
          </cell>
          <cell r="E1126" t="str">
            <v>Hằng</v>
          </cell>
          <cell r="F1126">
            <v>9</v>
          </cell>
          <cell r="G1126" t="str">
            <v>Ngoại sản</v>
          </cell>
          <cell r="H1126" t="str">
            <v>Khoa Thú y</v>
          </cell>
          <cell r="I1126" t="str">
            <v>Nghiên cứu viên</v>
          </cell>
          <cell r="J1126">
            <v>2.34</v>
          </cell>
          <cell r="K1126">
            <v>0</v>
          </cell>
          <cell r="L1126" t="str">
            <v>01-Dec-22</v>
          </cell>
          <cell r="M1126" t="str">
            <v>01-Dec-22</v>
          </cell>
          <cell r="N1126">
            <v>4</v>
          </cell>
          <cell r="O1126" t="str">
            <v>0903</v>
          </cell>
          <cell r="P1126" t="str">
            <v>0903</v>
          </cell>
          <cell r="Q1126" t="str">
            <v>13.092</v>
          </cell>
          <cell r="R1126" t="str">
            <v>V.05.01.03</v>
          </cell>
          <cell r="S1126" t="str">
            <v/>
          </cell>
          <cell r="T1126">
            <v>0</v>
          </cell>
          <cell r="U1126" t="str">
            <v>Đại học</v>
          </cell>
          <cell r="V1126" t="str">
            <v>042196009495</v>
          </cell>
        </row>
        <row r="1127">
          <cell r="B1127" t="str">
            <v/>
          </cell>
          <cell r="C1127" t="str">
            <v/>
          </cell>
          <cell r="D1127" t="str">
            <v>Nguyễn Thị</v>
          </cell>
          <cell r="E1127" t="str">
            <v>Hoa</v>
          </cell>
          <cell r="F1127">
            <v>9</v>
          </cell>
          <cell r="G1127" t="str">
            <v>Ngoại sản</v>
          </cell>
          <cell r="H1127" t="str">
            <v>Khoa Thú y</v>
          </cell>
          <cell r="I1127" t="str">
            <v>Nghiên cứu viên</v>
          </cell>
          <cell r="J1127">
            <v>2.34</v>
          </cell>
          <cell r="K1127">
            <v>0</v>
          </cell>
          <cell r="L1127" t="str">
            <v>01-Dec-22</v>
          </cell>
          <cell r="M1127" t="str">
            <v>01-Dec-22</v>
          </cell>
          <cell r="N1127">
            <v>4</v>
          </cell>
          <cell r="O1127" t="str">
            <v>0903</v>
          </cell>
          <cell r="P1127" t="str">
            <v>0903</v>
          </cell>
          <cell r="Q1127" t="str">
            <v>13.092</v>
          </cell>
          <cell r="R1127" t="str">
            <v>V.05.01.03</v>
          </cell>
          <cell r="S1127" t="str">
            <v/>
          </cell>
          <cell r="T1127">
            <v>0</v>
          </cell>
          <cell r="U1127" t="str">
            <v>Đại học</v>
          </cell>
          <cell r="V1127" t="str">
            <v>001189033450</v>
          </cell>
        </row>
        <row r="1128">
          <cell r="B1128" t="str">
            <v/>
          </cell>
          <cell r="C1128" t="str">
            <v>3405205615117</v>
          </cell>
          <cell r="D1128" t="str">
            <v>Trần Thị</v>
          </cell>
          <cell r="E1128" t="str">
            <v>Nụ</v>
          </cell>
          <cell r="F1128">
            <v>9</v>
          </cell>
          <cell r="G1128" t="str">
            <v>Ngoại sản</v>
          </cell>
          <cell r="H1128" t="str">
            <v>Khoa Thú y</v>
          </cell>
          <cell r="I1128" t="str">
            <v>Thạc sĩ, Kỹ sư</v>
          </cell>
          <cell r="J1128">
            <v>2.67</v>
          </cell>
          <cell r="K1128">
            <v>0</v>
          </cell>
          <cell r="L1128" t="str">
            <v>01-Oct-25</v>
          </cell>
          <cell r="M1128" t="str">
            <v>01-Jul-24</v>
          </cell>
          <cell r="N1128">
            <v>3</v>
          </cell>
          <cell r="O1128" t="str">
            <v>0903</v>
          </cell>
          <cell r="P1128" t="str">
            <v>0903</v>
          </cell>
          <cell r="Q1128" t="str">
            <v>13.095</v>
          </cell>
          <cell r="R1128" t="str">
            <v>V.05.02.07</v>
          </cell>
          <cell r="S1128" t="str">
            <v/>
          </cell>
          <cell r="T1128">
            <v>0</v>
          </cell>
          <cell r="U1128" t="str">
            <v>Thạc sĩ</v>
          </cell>
          <cell r="V1128" t="str">
            <v>034198012408</v>
          </cell>
        </row>
        <row r="1129">
          <cell r="B1129" t="str">
            <v>GTC01</v>
          </cell>
          <cell r="C1129" t="str">
            <v>3120215001867</v>
          </cell>
          <cell r="D1129" t="str">
            <v>Trần Thị Đức</v>
          </cell>
          <cell r="E1129" t="str">
            <v>Tám</v>
          </cell>
          <cell r="F1129">
            <v>9</v>
          </cell>
          <cell r="G1129" t="str">
            <v>Tổ chức - Giải phẫu - Phôi thai</v>
          </cell>
          <cell r="H1129" t="str">
            <v>Khoa Thú y</v>
          </cell>
          <cell r="I1129" t="str">
            <v>Tiến sĩ, Giảng viên chính</v>
          </cell>
          <cell r="J1129">
            <v>4.74</v>
          </cell>
          <cell r="K1129">
            <v>0</v>
          </cell>
          <cell r="L1129" t="str">
            <v>01-Sep-22</v>
          </cell>
          <cell r="M1129" t="str">
            <v>01-Sep-02</v>
          </cell>
          <cell r="N1129">
            <v>2</v>
          </cell>
          <cell r="O1129" t="str">
            <v>0904</v>
          </cell>
          <cell r="P1129" t="str">
            <v>0904</v>
          </cell>
          <cell r="Q1129" t="str">
            <v>15.110</v>
          </cell>
          <cell r="R1129" t="str">
            <v>V.07.01.02</v>
          </cell>
          <cell r="S1129" t="str">
            <v>GTC01</v>
          </cell>
          <cell r="T1129">
            <v>0</v>
          </cell>
          <cell r="U1129" t="str">
            <v>Tiến sĩ</v>
          </cell>
          <cell r="V1129" t="str">
            <v>036176009344</v>
          </cell>
        </row>
        <row r="1130">
          <cell r="B1130" t="str">
            <v>TG023</v>
          </cell>
          <cell r="C1130" t="str">
            <v>3120215001844</v>
          </cell>
          <cell r="D1130" t="str">
            <v>Phạm Văn</v>
          </cell>
          <cell r="E1130" t="str">
            <v>Tự</v>
          </cell>
          <cell r="F1130">
            <v>9</v>
          </cell>
          <cell r="G1130" t="str">
            <v>Tổ chức - Giải phẫu - Phôi thai</v>
          </cell>
          <cell r="H1130" t="str">
            <v>Khoa Thú y</v>
          </cell>
          <cell r="I1130" t="str">
            <v/>
          </cell>
          <cell r="J1130">
            <v>6.44</v>
          </cell>
          <cell r="K1130">
            <v>0</v>
          </cell>
          <cell r="L1130" t="str">
            <v>01-Oct-09</v>
          </cell>
          <cell r="M1130" t="str">
            <v>01-Jan-79</v>
          </cell>
          <cell r="N1130">
            <v>2</v>
          </cell>
          <cell r="O1130" t="str">
            <v>0904</v>
          </cell>
          <cell r="P1130" t="str">
            <v>0904</v>
          </cell>
          <cell r="Q1130" t="str">
            <v>15.110</v>
          </cell>
          <cell r="R1130" t="str">
            <v>15.110</v>
          </cell>
          <cell r="S1130" t="str">
            <v>TG023</v>
          </cell>
          <cell r="T1130">
            <v>0</v>
          </cell>
          <cell r="U1130" t="str">
            <v>Tiến sĩ</v>
          </cell>
          <cell r="V1130" t="str">
            <v>010779980</v>
          </cell>
        </row>
        <row r="1131">
          <cell r="B1131" t="str">
            <v>GTC07</v>
          </cell>
          <cell r="C1131" t="str">
            <v/>
          </cell>
          <cell r="D1131" t="str">
            <v>Đào Thị</v>
          </cell>
          <cell r="E1131" t="str">
            <v>Yên</v>
          </cell>
          <cell r="F1131">
            <v>9</v>
          </cell>
          <cell r="G1131" t="str">
            <v>Tổ chức - Giải phẫu - Phôi thai</v>
          </cell>
          <cell r="H1131" t="str">
            <v>Khoa Thú y</v>
          </cell>
          <cell r="I1131" t="str">
            <v/>
          </cell>
          <cell r="J1131">
            <v>4.6500000000000004</v>
          </cell>
          <cell r="K1131">
            <v>0</v>
          </cell>
          <cell r="L1131" t="str">
            <v>01-Dec-02</v>
          </cell>
          <cell r="M1131" t="str">
            <v>01-Jan-84</v>
          </cell>
          <cell r="N1131">
            <v>4</v>
          </cell>
          <cell r="O1131" t="str">
            <v>0904</v>
          </cell>
          <cell r="P1131" t="str">
            <v>0904</v>
          </cell>
          <cell r="Q1131" t="str">
            <v>13.095</v>
          </cell>
          <cell r="R1131" t="str">
            <v>13.095</v>
          </cell>
          <cell r="S1131" t="str">
            <v>GTC07</v>
          </cell>
          <cell r="T1131">
            <v>0</v>
          </cell>
          <cell r="U1131" t="str">
            <v>Đại học</v>
          </cell>
          <cell r="V1131" t="str">
            <v>011319380</v>
          </cell>
        </row>
        <row r="1132">
          <cell r="B1132" t="str">
            <v/>
          </cell>
          <cell r="C1132" t="str">
            <v>3120215001838</v>
          </cell>
          <cell r="D1132" t="str">
            <v>Nguyễn Thị Kim</v>
          </cell>
          <cell r="E1132" t="str">
            <v>Thoa</v>
          </cell>
          <cell r="F1132">
            <v>9</v>
          </cell>
          <cell r="G1132" t="str">
            <v>Tổ chức - Giải phẫu - Phôi thai</v>
          </cell>
          <cell r="H1132" t="str">
            <v>Khoa Thú y</v>
          </cell>
          <cell r="I1132" t="str">
            <v>Kỹ sư</v>
          </cell>
          <cell r="J1132">
            <v>4.9800000000000004</v>
          </cell>
          <cell r="K1132">
            <v>0</v>
          </cell>
          <cell r="L1132" t="str">
            <v>01-Dec-12</v>
          </cell>
          <cell r="M1132" t="str">
            <v>01-Aug-76</v>
          </cell>
          <cell r="N1132">
            <v>4</v>
          </cell>
          <cell r="O1132" t="str">
            <v>0904</v>
          </cell>
          <cell r="P1132" t="str">
            <v>0904</v>
          </cell>
          <cell r="Q1132" t="str">
            <v>13.095</v>
          </cell>
          <cell r="R1132" t="str">
            <v>13.095</v>
          </cell>
          <cell r="S1132" t="str">
            <v/>
          </cell>
          <cell r="T1132">
            <v>0</v>
          </cell>
          <cell r="U1132" t="str">
            <v>Đại học</v>
          </cell>
          <cell r="V1132" t="str">
            <v>010812363</v>
          </cell>
        </row>
        <row r="1133">
          <cell r="B1133" t="str">
            <v>MOI08</v>
          </cell>
          <cell r="C1133" t="str">
            <v/>
          </cell>
          <cell r="D1133" t="str">
            <v>Nguyễn Đình</v>
          </cell>
          <cell r="E1133" t="str">
            <v>Nhung</v>
          </cell>
          <cell r="F1133">
            <v>9</v>
          </cell>
          <cell r="G1133" t="str">
            <v>Tổ chức - Giải phẫu - Phôi thai</v>
          </cell>
          <cell r="H1133" t="str">
            <v>Khoa Thú y</v>
          </cell>
          <cell r="I1133" t="str">
            <v/>
          </cell>
          <cell r="J1133">
            <v>6.78</v>
          </cell>
          <cell r="K1133">
            <v>0</v>
          </cell>
          <cell r="L1133" t="str">
            <v>01-Dec-03</v>
          </cell>
          <cell r="M1133" t="str">
            <v>01-Apr-70</v>
          </cell>
          <cell r="N1133">
            <v>2</v>
          </cell>
          <cell r="O1133" t="str">
            <v>0904</v>
          </cell>
          <cell r="P1133" t="str">
            <v>0904</v>
          </cell>
          <cell r="Q1133" t="str">
            <v>15.110</v>
          </cell>
          <cell r="R1133" t="str">
            <v>15.110</v>
          </cell>
          <cell r="S1133" t="str">
            <v>MOI08</v>
          </cell>
          <cell r="T1133">
            <v>0</v>
          </cell>
          <cell r="U1133" t="str">
            <v>Tiến sĩ</v>
          </cell>
          <cell r="V1133" t="str">
            <v>011607482</v>
          </cell>
        </row>
        <row r="1134">
          <cell r="B1134" t="str">
            <v>MOI49</v>
          </cell>
          <cell r="C1134" t="str">
            <v/>
          </cell>
          <cell r="D1134" t="str">
            <v>Đỗ Đức</v>
          </cell>
          <cell r="E1134" t="str">
            <v>Việt</v>
          </cell>
          <cell r="F1134">
            <v>9</v>
          </cell>
          <cell r="G1134" t="str">
            <v>Tổ chức - Giải phẫu - Phôi thai</v>
          </cell>
          <cell r="H1134" t="str">
            <v>Khoa Thú y</v>
          </cell>
          <cell r="I1134" t="str">
            <v/>
          </cell>
          <cell r="J1134">
            <v>7.28</v>
          </cell>
          <cell r="K1134">
            <v>0</v>
          </cell>
          <cell r="L1134" t="str">
            <v>01-Oct-08</v>
          </cell>
          <cell r="M1134" t="str">
            <v>01-Oct-08</v>
          </cell>
          <cell r="N1134">
            <v>2</v>
          </cell>
          <cell r="O1134" t="str">
            <v>0904</v>
          </cell>
          <cell r="P1134" t="str">
            <v>0904</v>
          </cell>
          <cell r="Q1134" t="str">
            <v>15.109</v>
          </cell>
          <cell r="R1134" t="str">
            <v>15.109</v>
          </cell>
          <cell r="S1134" t="str">
            <v>MOI49</v>
          </cell>
          <cell r="T1134">
            <v>1</v>
          </cell>
          <cell r="U1134" t="str">
            <v>Tiến sĩ</v>
          </cell>
          <cell r="V1134" t="str">
            <v>010812276</v>
          </cell>
        </row>
        <row r="1135">
          <cell r="B1135" t="str">
            <v>GTC08</v>
          </cell>
          <cell r="C1135" t="str">
            <v>3120215001896</v>
          </cell>
          <cell r="D1135" t="str">
            <v>Trịnh Đình</v>
          </cell>
          <cell r="E1135" t="str">
            <v>Thâu</v>
          </cell>
          <cell r="F1135">
            <v>9</v>
          </cell>
          <cell r="G1135" t="str">
            <v>Tổ chức - Giải phẫu - Phôi thai</v>
          </cell>
          <cell r="H1135" t="str">
            <v>Khoa Thú y</v>
          </cell>
          <cell r="I1135" t="str">
            <v>PGS.TS. Giảng viên cao cấp, Bảo lưu PCCV</v>
          </cell>
          <cell r="J1135">
            <v>7.28</v>
          </cell>
          <cell r="K1135">
            <v>0</v>
          </cell>
          <cell r="L1135" t="str">
            <v>01-Jul-23</v>
          </cell>
          <cell r="M1135" t="str">
            <v>17-Jul-18</v>
          </cell>
          <cell r="N1135">
            <v>2</v>
          </cell>
          <cell r="O1135" t="str">
            <v>0904</v>
          </cell>
          <cell r="P1135" t="str">
            <v>0904</v>
          </cell>
          <cell r="Q1135" t="str">
            <v>15.109</v>
          </cell>
          <cell r="R1135" t="str">
            <v>V.07.01.01</v>
          </cell>
          <cell r="S1135" t="str">
            <v>GTC08</v>
          </cell>
          <cell r="T1135">
            <v>1</v>
          </cell>
          <cell r="U1135" t="str">
            <v>Tiến sĩ</v>
          </cell>
          <cell r="V1135" t="str">
            <v>034059004362</v>
          </cell>
        </row>
        <row r="1136">
          <cell r="B1136" t="str">
            <v>GTC02</v>
          </cell>
          <cell r="C1136" t="str">
            <v>3120215001873</v>
          </cell>
          <cell r="D1136" t="str">
            <v>Nguyễn Bá</v>
          </cell>
          <cell r="E1136" t="str">
            <v>Tiếp</v>
          </cell>
          <cell r="F1136">
            <v>9</v>
          </cell>
          <cell r="G1136" t="str">
            <v>Tổ chức - Giải phẫu - Phôi thai</v>
          </cell>
          <cell r="H1136" t="str">
            <v>Khoa Thú y</v>
          </cell>
          <cell r="I1136" t="str">
            <v>Tiến sĩ, Giảng viên chính</v>
          </cell>
          <cell r="J1136">
            <v>6.1</v>
          </cell>
          <cell r="K1136">
            <v>0</v>
          </cell>
          <cell r="L1136" t="str">
            <v>01-Mar-25</v>
          </cell>
          <cell r="M1136" t="str">
            <v>01-Mar-11</v>
          </cell>
          <cell r="N1136">
            <v>2</v>
          </cell>
          <cell r="O1136" t="str">
            <v>0904</v>
          </cell>
          <cell r="P1136" t="str">
            <v>0904</v>
          </cell>
          <cell r="Q1136" t="str">
            <v>15.110</v>
          </cell>
          <cell r="R1136" t="str">
            <v>V.07.01.02</v>
          </cell>
          <cell r="S1136" t="str">
            <v>GTC02</v>
          </cell>
          <cell r="T1136">
            <v>0</v>
          </cell>
          <cell r="U1136" t="str">
            <v>Tiến sĩ</v>
          </cell>
          <cell r="V1136" t="str">
            <v>034070009759</v>
          </cell>
        </row>
        <row r="1137">
          <cell r="B1137" t="str">
            <v>GTC03</v>
          </cell>
          <cell r="C1137" t="str">
            <v>3120215001880</v>
          </cell>
          <cell r="D1137" t="str">
            <v>Hoàng Minh</v>
          </cell>
          <cell r="E1137" t="str">
            <v>Sơn</v>
          </cell>
          <cell r="F1137">
            <v>9</v>
          </cell>
          <cell r="G1137" t="str">
            <v>Tổ chức - Giải phẫu - Phôi thai</v>
          </cell>
          <cell r="H1137" t="str">
            <v>Khoa Thú y</v>
          </cell>
          <cell r="I1137" t="str">
            <v>Tiến sĩ, Giảng viên, Phó BM phụ trách</v>
          </cell>
          <cell r="J1137">
            <v>4.6500000000000004</v>
          </cell>
          <cell r="K1137">
            <v>0</v>
          </cell>
          <cell r="L1137" t="str">
            <v>01-Sep-24</v>
          </cell>
          <cell r="M1137" t="str">
            <v>01-Sep-04</v>
          </cell>
          <cell r="N1137">
            <v>2</v>
          </cell>
          <cell r="O1137" t="str">
            <v>0904</v>
          </cell>
          <cell r="P1137" t="str">
            <v>0904</v>
          </cell>
          <cell r="Q1137" t="str">
            <v>15.111</v>
          </cell>
          <cell r="R1137" t="str">
            <v>V.07.01.03</v>
          </cell>
          <cell r="S1137" t="str">
            <v>GTC03</v>
          </cell>
          <cell r="T1137">
            <v>0</v>
          </cell>
          <cell r="U1137" t="str">
            <v>Tiến sĩ</v>
          </cell>
          <cell r="V1137" t="str">
            <v>001079048993</v>
          </cell>
        </row>
        <row r="1138">
          <cell r="B1138" t="str">
            <v>GTC09</v>
          </cell>
          <cell r="C1138" t="str">
            <v>3120215001900</v>
          </cell>
          <cell r="D1138" t="str">
            <v>Lại Thị Lan</v>
          </cell>
          <cell r="E1138" t="str">
            <v>Hương</v>
          </cell>
          <cell r="F1138">
            <v>9</v>
          </cell>
          <cell r="G1138" t="str">
            <v>Tổ chức - Giải phẫu - Phôi thai</v>
          </cell>
          <cell r="H1138" t="str">
            <v>Ban Tổ chức cán bộ</v>
          </cell>
          <cell r="I1138" t="str">
            <v>PGS.TS, Giảng viên cao cấp, Trưởng Ban</v>
          </cell>
          <cell r="J1138">
            <v>6.92</v>
          </cell>
          <cell r="K1138">
            <v>0</v>
          </cell>
          <cell r="L1138" t="str">
            <v>17-Jul-23</v>
          </cell>
          <cell r="M1138" t="str">
            <v>17-Jul-18</v>
          </cell>
          <cell r="N1138">
            <v>2</v>
          </cell>
          <cell r="O1138" t="str">
            <v>2200</v>
          </cell>
          <cell r="P1138" t="str">
            <v>0904</v>
          </cell>
          <cell r="Q1138" t="str">
            <v>15.109</v>
          </cell>
          <cell r="R1138" t="str">
            <v>V.07.01.01</v>
          </cell>
          <cell r="S1138" t="str">
            <v>GTC09</v>
          </cell>
          <cell r="T1138">
            <v>1</v>
          </cell>
          <cell r="U1138" t="str">
            <v>Tiến sĩ</v>
          </cell>
          <cell r="V1138" t="str">
            <v>001177020164</v>
          </cell>
        </row>
        <row r="1139">
          <cell r="B1139" t="str">
            <v/>
          </cell>
          <cell r="C1139" t="str">
            <v>3120215001917</v>
          </cell>
          <cell r="D1139" t="str">
            <v>Nguyễn Thị Minh</v>
          </cell>
          <cell r="E1139" t="str">
            <v>Phương</v>
          </cell>
          <cell r="F1139">
            <v>9</v>
          </cell>
          <cell r="G1139" t="str">
            <v>Tổ chức - Giải phẫu - Phôi thai</v>
          </cell>
          <cell r="H1139" t="str">
            <v>Khoa Thú y</v>
          </cell>
          <cell r="I1139" t="str">
            <v>Kỹ sư</v>
          </cell>
          <cell r="J1139">
            <v>3.99</v>
          </cell>
          <cell r="K1139">
            <v>0</v>
          </cell>
          <cell r="L1139" t="str">
            <v>01-Mar-25</v>
          </cell>
          <cell r="M1139" t="str">
            <v>01-Mar-14</v>
          </cell>
          <cell r="N1139">
            <v>4</v>
          </cell>
          <cell r="O1139" t="str">
            <v>0904</v>
          </cell>
          <cell r="P1139" t="str">
            <v>0904</v>
          </cell>
          <cell r="Q1139" t="str">
            <v>13.095</v>
          </cell>
          <cell r="R1139" t="str">
            <v>V.05.02.07</v>
          </cell>
          <cell r="S1139" t="str">
            <v/>
          </cell>
          <cell r="T1139">
            <v>0</v>
          </cell>
          <cell r="U1139" t="str">
            <v>Đại học</v>
          </cell>
          <cell r="V1139" t="str">
            <v>025183000648</v>
          </cell>
        </row>
        <row r="1140">
          <cell r="B1140" t="str">
            <v>GTC11</v>
          </cell>
          <cell r="C1140" t="str">
            <v>3120215009511</v>
          </cell>
          <cell r="D1140" t="str">
            <v>Phạm Hồng</v>
          </cell>
          <cell r="E1140" t="str">
            <v>Trang</v>
          </cell>
          <cell r="F1140">
            <v>9</v>
          </cell>
          <cell r="G1140" t="str">
            <v>Tổ chức - Giải phẫu - Phôi thai</v>
          </cell>
          <cell r="H1140" t="str">
            <v>Khoa Thú y</v>
          </cell>
          <cell r="I1140" t="str">
            <v>Tiến sĩ, Giảng viên</v>
          </cell>
          <cell r="J1140">
            <v>3.99</v>
          </cell>
          <cell r="K1140">
            <v>0</v>
          </cell>
          <cell r="L1140" t="str">
            <v>01-Nov-23</v>
          </cell>
          <cell r="M1140" t="str">
            <v>01-Nov-09</v>
          </cell>
          <cell r="N1140">
            <v>2</v>
          </cell>
          <cell r="O1140" t="str">
            <v>0904</v>
          </cell>
          <cell r="P1140" t="str">
            <v>0904</v>
          </cell>
          <cell r="Q1140" t="str">
            <v>15.111</v>
          </cell>
          <cell r="R1140" t="str">
            <v>V.07.01.03</v>
          </cell>
          <cell r="S1140" t="str">
            <v>GTC11</v>
          </cell>
          <cell r="T1140">
            <v>0</v>
          </cell>
          <cell r="U1140" t="str">
            <v>Tiến sĩ</v>
          </cell>
          <cell r="V1140" t="str">
            <v>004181001406</v>
          </cell>
        </row>
        <row r="1141">
          <cell r="B1141" t="str">
            <v>GTC10</v>
          </cell>
          <cell r="C1141" t="str">
            <v>3120215024182</v>
          </cell>
          <cell r="D1141" t="str">
            <v>Lê Ngọc</v>
          </cell>
          <cell r="E1141" t="str">
            <v>Ninh</v>
          </cell>
          <cell r="F1141">
            <v>9</v>
          </cell>
          <cell r="G1141" t="str">
            <v>Tổ chức - Giải phẫu - Phôi thai</v>
          </cell>
          <cell r="H1141" t="str">
            <v>Khoa Thú y</v>
          </cell>
          <cell r="I1141" t="str">
            <v>Thạc sĩ, Giảng viên</v>
          </cell>
          <cell r="J1141">
            <v>3.33</v>
          </cell>
          <cell r="K1141">
            <v>0</v>
          </cell>
          <cell r="L1141" t="str">
            <v>01-Aug-22</v>
          </cell>
          <cell r="M1141" t="str">
            <v>01-May-13</v>
          </cell>
          <cell r="N1141">
            <v>3</v>
          </cell>
          <cell r="O1141" t="str">
            <v>0904</v>
          </cell>
          <cell r="P1141" t="str">
            <v>0904</v>
          </cell>
          <cell r="Q1141" t="str">
            <v>15.111</v>
          </cell>
          <cell r="R1141" t="str">
            <v>V.07.01.03</v>
          </cell>
          <cell r="S1141" t="str">
            <v>GTC10</v>
          </cell>
          <cell r="T1141">
            <v>0</v>
          </cell>
          <cell r="U1141" t="str">
            <v>Thạc sĩ</v>
          </cell>
          <cell r="V1141" t="str">
            <v>035085000155</v>
          </cell>
        </row>
        <row r="1142">
          <cell r="B1142" t="str">
            <v>GTC06</v>
          </cell>
          <cell r="C1142" t="str">
            <v>3120215021103</v>
          </cell>
          <cell r="D1142" t="str">
            <v>Nguyễn Văn</v>
          </cell>
          <cell r="E1142" t="str">
            <v>Điệp</v>
          </cell>
          <cell r="F1142">
            <v>9</v>
          </cell>
          <cell r="G1142" t="str">
            <v>Tổ chức - Giải phẫu - Phôi thai</v>
          </cell>
          <cell r="H1142" t="str">
            <v>Khoa Thú y</v>
          </cell>
          <cell r="I1142" t="str">
            <v>Tiến sĩ, Giảng viên</v>
          </cell>
          <cell r="J1142">
            <v>3</v>
          </cell>
          <cell r="K1142">
            <v>0</v>
          </cell>
          <cell r="L1142" t="str">
            <v>01-Feb-16</v>
          </cell>
          <cell r="M1142" t="str">
            <v>01-Feb-10</v>
          </cell>
          <cell r="N1142">
            <v>2</v>
          </cell>
          <cell r="O1142" t="str">
            <v>0904</v>
          </cell>
          <cell r="P1142" t="str">
            <v>0904</v>
          </cell>
          <cell r="Q1142" t="str">
            <v>15.111</v>
          </cell>
          <cell r="R1142" t="str">
            <v>V.07.01.03</v>
          </cell>
          <cell r="S1142" t="str">
            <v>GTC06</v>
          </cell>
          <cell r="T1142">
            <v>0</v>
          </cell>
          <cell r="U1142" t="str">
            <v>Tiến sĩ</v>
          </cell>
          <cell r="V1142" t="str">
            <v>143012953</v>
          </cell>
        </row>
        <row r="1143">
          <cell r="B1143" t="str">
            <v>GTC12</v>
          </cell>
          <cell r="C1143" t="str">
            <v>3120215035239</v>
          </cell>
          <cell r="D1143" t="str">
            <v>Vũ Đức</v>
          </cell>
          <cell r="E1143" t="str">
            <v>Hạnh</v>
          </cell>
          <cell r="F1143">
            <v>9</v>
          </cell>
          <cell r="G1143" t="str">
            <v>Tổ chức - Giải phẫu - Phôi thai</v>
          </cell>
          <cell r="H1143" t="str">
            <v>Khoa Thú y</v>
          </cell>
          <cell r="I1143" t="str">
            <v>Thạc sĩ, Giảng viên, Phó BM</v>
          </cell>
          <cell r="J1143">
            <v>3.66</v>
          </cell>
          <cell r="K1143">
            <v>0</v>
          </cell>
          <cell r="L1143" t="str">
            <v>01-Nov-23</v>
          </cell>
          <cell r="M1143" t="str">
            <v>01-Nov-12</v>
          </cell>
          <cell r="N1143">
            <v>3</v>
          </cell>
          <cell r="O1143" t="str">
            <v>0904</v>
          </cell>
          <cell r="P1143" t="str">
            <v>0904</v>
          </cell>
          <cell r="Q1143" t="str">
            <v>15.111</v>
          </cell>
          <cell r="R1143" t="str">
            <v>V.07.01.03</v>
          </cell>
          <cell r="S1143" t="str">
            <v>GTC12</v>
          </cell>
          <cell r="T1143">
            <v>0</v>
          </cell>
          <cell r="U1143" t="str">
            <v>Thạc sĩ</v>
          </cell>
          <cell r="V1143" t="str">
            <v>034084020152</v>
          </cell>
        </row>
        <row r="1144">
          <cell r="B1144" t="str">
            <v>GTC13</v>
          </cell>
          <cell r="C1144" t="str">
            <v>3120215044949</v>
          </cell>
          <cell r="D1144" t="str">
            <v>Hoàng</v>
          </cell>
          <cell r="E1144" t="str">
            <v>Minh</v>
          </cell>
          <cell r="F1144">
            <v>9</v>
          </cell>
          <cell r="G1144" t="str">
            <v>Tổ chức - Giải phẫu - Phôi thai</v>
          </cell>
          <cell r="H1144" t="str">
            <v>Khoa Thú y</v>
          </cell>
          <cell r="I1144" t="str">
            <v>Tiến sĩ, Giảng viên</v>
          </cell>
          <cell r="J1144">
            <v>3.33</v>
          </cell>
          <cell r="K1144">
            <v>0</v>
          </cell>
          <cell r="L1144" t="str">
            <v>01-Feb-24</v>
          </cell>
          <cell r="M1144" t="str">
            <v>01-Feb-15</v>
          </cell>
          <cell r="N1144">
            <v>2</v>
          </cell>
          <cell r="O1144" t="str">
            <v>0904</v>
          </cell>
          <cell r="P1144" t="str">
            <v>0904</v>
          </cell>
          <cell r="Q1144" t="str">
            <v>15.111</v>
          </cell>
          <cell r="R1144" t="str">
            <v>V.07.01.03</v>
          </cell>
          <cell r="S1144" t="str">
            <v>GTC13</v>
          </cell>
          <cell r="T1144">
            <v>0</v>
          </cell>
          <cell r="U1144" t="str">
            <v>Tiến sĩ</v>
          </cell>
          <cell r="V1144" t="str">
            <v>001089008437</v>
          </cell>
        </row>
        <row r="1145">
          <cell r="B1145" t="str">
            <v>VTN02</v>
          </cell>
          <cell r="C1145" t="str">
            <v>3120215001930</v>
          </cell>
          <cell r="D1145" t="str">
            <v>Nguyễn Bá</v>
          </cell>
          <cell r="E1145" t="str">
            <v>Hiên</v>
          </cell>
          <cell r="F1145">
            <v>9</v>
          </cell>
          <cell r="G1145" t="str">
            <v>Vi sinh vật - Truyền nhiễm</v>
          </cell>
          <cell r="H1145" t="str">
            <v>Khoa Thú y</v>
          </cell>
          <cell r="I1145" t="str">
            <v>PGS.TS. Giảng viên cao cấp, Bảo lưu PCCV</v>
          </cell>
          <cell r="J1145">
            <v>7.64</v>
          </cell>
          <cell r="K1145">
            <v>0</v>
          </cell>
          <cell r="L1145" t="str">
            <v>01-Dec-19</v>
          </cell>
          <cell r="M1145" t="str">
            <v>30-Dec-16</v>
          </cell>
          <cell r="N1145">
            <v>2</v>
          </cell>
          <cell r="O1145" t="str">
            <v>0905</v>
          </cell>
          <cell r="P1145" t="str">
            <v>0905</v>
          </cell>
          <cell r="Q1145" t="str">
            <v>15.109</v>
          </cell>
          <cell r="R1145" t="str">
            <v>V.07.01.01</v>
          </cell>
          <cell r="S1145" t="str">
            <v>TG539</v>
          </cell>
          <cell r="T1145">
            <v>1</v>
          </cell>
          <cell r="U1145" t="str">
            <v>Tiến sĩ</v>
          </cell>
          <cell r="V1145" t="str">
            <v>010779986</v>
          </cell>
        </row>
        <row r="1146">
          <cell r="B1146" t="str">
            <v>VTN04</v>
          </cell>
          <cell r="C1146" t="str">
            <v/>
          </cell>
          <cell r="D1146" t="str">
            <v>Nguyễn Thị Lê</v>
          </cell>
          <cell r="E1146" t="str">
            <v>Hoa</v>
          </cell>
          <cell r="F1146">
            <v>9</v>
          </cell>
          <cell r="G1146" t="str">
            <v>Vi sinh vật - Truyền nhiễm</v>
          </cell>
          <cell r="H1146" t="str">
            <v>Khoa Thú y</v>
          </cell>
          <cell r="I1146" t="str">
            <v/>
          </cell>
          <cell r="J1146">
            <v>5.42</v>
          </cell>
          <cell r="K1146">
            <v>0</v>
          </cell>
          <cell r="L1146" t="str">
            <v>01-Sep-06</v>
          </cell>
          <cell r="M1146" t="str">
            <v>01-Mar-80</v>
          </cell>
          <cell r="N1146">
            <v>3</v>
          </cell>
          <cell r="O1146" t="str">
            <v>0905</v>
          </cell>
          <cell r="P1146" t="str">
            <v>0905</v>
          </cell>
          <cell r="Q1146" t="str">
            <v>15.110</v>
          </cell>
          <cell r="R1146" t="str">
            <v>15.110</v>
          </cell>
          <cell r="S1146" t="str">
            <v>VTN04</v>
          </cell>
          <cell r="T1146">
            <v>0</v>
          </cell>
          <cell r="U1146" t="str">
            <v>Thạc sĩ</v>
          </cell>
          <cell r="V1146" t="str">
            <v>300002450</v>
          </cell>
        </row>
        <row r="1147">
          <cell r="B1147" t="str">
            <v>MOI68</v>
          </cell>
          <cell r="C1147" t="str">
            <v/>
          </cell>
          <cell r="D1147" t="str">
            <v>Trần Thị Lan</v>
          </cell>
          <cell r="E1147" t="str">
            <v>Hương</v>
          </cell>
          <cell r="F1147">
            <v>9</v>
          </cell>
          <cell r="G1147" t="str">
            <v>Vi sinh vật - Truyền nhiễm</v>
          </cell>
          <cell r="H1147" t="str">
            <v>Khoa Thú y</v>
          </cell>
          <cell r="I1147" t="str">
            <v/>
          </cell>
          <cell r="J1147">
            <v>5.08</v>
          </cell>
          <cell r="K1147">
            <v>0</v>
          </cell>
          <cell r="L1147" t="str">
            <v>01-Jul-08</v>
          </cell>
          <cell r="M1147" t="str">
            <v>01-Apr-82</v>
          </cell>
          <cell r="N1147">
            <v>2</v>
          </cell>
          <cell r="O1147" t="str">
            <v>0905</v>
          </cell>
          <cell r="P1147" t="str">
            <v>0905</v>
          </cell>
          <cell r="Q1147" t="str">
            <v>15.110</v>
          </cell>
          <cell r="R1147" t="str">
            <v>15.110</v>
          </cell>
          <cell r="S1147" t="str">
            <v>MOI68</v>
          </cell>
          <cell r="T1147">
            <v>0</v>
          </cell>
          <cell r="U1147" t="str">
            <v>Tiến sĩ</v>
          </cell>
          <cell r="V1147" t="str">
            <v>001154016975</v>
          </cell>
        </row>
        <row r="1148">
          <cell r="B1148" t="str">
            <v/>
          </cell>
          <cell r="C1148" t="str">
            <v/>
          </cell>
          <cell r="D1148" t="str">
            <v>Nguyễn Thị</v>
          </cell>
          <cell r="E1148" t="str">
            <v>Hoa</v>
          </cell>
          <cell r="F1148">
            <v>9</v>
          </cell>
          <cell r="G1148" t="str">
            <v>Vi sinh vật - Truyền nhiễm - Bệnh lý</v>
          </cell>
          <cell r="H1148" t="str">
            <v>Khoa Thú y</v>
          </cell>
          <cell r="I1148" t="str">
            <v/>
          </cell>
          <cell r="J1148">
            <v>4.32</v>
          </cell>
          <cell r="K1148">
            <v>0</v>
          </cell>
          <cell r="L1148" t="str">
            <v>01-Sep-03</v>
          </cell>
          <cell r="M1148" t="str">
            <v>15-Jan-69</v>
          </cell>
          <cell r="N1148">
            <v>4</v>
          </cell>
          <cell r="O1148" t="str">
            <v>0905</v>
          </cell>
          <cell r="P1148" t="str">
            <v>0905</v>
          </cell>
          <cell r="Q1148" t="str">
            <v>13.095</v>
          </cell>
          <cell r="R1148" t="str">
            <v>13.095</v>
          </cell>
          <cell r="S1148" t="str">
            <v/>
          </cell>
          <cell r="T1148">
            <v>0</v>
          </cell>
          <cell r="U1148" t="str">
            <v>Đại học</v>
          </cell>
          <cell r="V1148" t="str">
            <v>010812003</v>
          </cell>
        </row>
        <row r="1149">
          <cell r="B1149" t="str">
            <v>VTN10</v>
          </cell>
          <cell r="C1149" t="str">
            <v/>
          </cell>
          <cell r="D1149" t="str">
            <v>Trương</v>
          </cell>
          <cell r="E1149" t="str">
            <v>Quang</v>
          </cell>
          <cell r="F1149">
            <v>9</v>
          </cell>
          <cell r="G1149" t="str">
            <v>Vi sinh vật - Truyền nhiễm</v>
          </cell>
          <cell r="H1149" t="str">
            <v>Khoa Thú y</v>
          </cell>
          <cell r="I1149" t="str">
            <v/>
          </cell>
          <cell r="J1149">
            <v>6.44</v>
          </cell>
          <cell r="K1149">
            <v>0</v>
          </cell>
          <cell r="L1149" t="str">
            <v>01-Dec-07</v>
          </cell>
          <cell r="M1149" t="str">
            <v>03-Mar-76</v>
          </cell>
          <cell r="N1149">
            <v>2</v>
          </cell>
          <cell r="O1149" t="str">
            <v>0905</v>
          </cell>
          <cell r="P1149" t="str">
            <v>0905</v>
          </cell>
          <cell r="Q1149" t="str">
            <v>15.110</v>
          </cell>
          <cell r="R1149" t="str">
            <v>15.110</v>
          </cell>
          <cell r="S1149" t="str">
            <v>TG222</v>
          </cell>
          <cell r="T1149">
            <v>1</v>
          </cell>
          <cell r="U1149" t="str">
            <v>Tiến sĩ</v>
          </cell>
          <cell r="V1149" t="str">
            <v>010812002</v>
          </cell>
        </row>
        <row r="1150">
          <cell r="B1150" t="str">
            <v>VTN07</v>
          </cell>
          <cell r="C1150" t="str">
            <v>3120215001998</v>
          </cell>
          <cell r="D1150" t="str">
            <v>Huỳnh Thị Mỹ</v>
          </cell>
          <cell r="E1150" t="str">
            <v>Lệ</v>
          </cell>
          <cell r="F1150">
            <v>9</v>
          </cell>
          <cell r="G1150" t="str">
            <v>Vi sinh vật - Truyền nhiễm</v>
          </cell>
          <cell r="H1150" t="str">
            <v>Khoa Thú y</v>
          </cell>
          <cell r="I1150" t="str">
            <v>PGS.TS. Giảng viên cao cấp, Trưởng BM</v>
          </cell>
          <cell r="J1150">
            <v>7.28</v>
          </cell>
          <cell r="K1150">
            <v>0</v>
          </cell>
          <cell r="L1150" t="str">
            <v>30-Dec-23</v>
          </cell>
          <cell r="M1150" t="str">
            <v>30-Dec-16</v>
          </cell>
          <cell r="N1150">
            <v>2</v>
          </cell>
          <cell r="O1150" t="str">
            <v>0905</v>
          </cell>
          <cell r="P1150" t="str">
            <v>0905</v>
          </cell>
          <cell r="Q1150" t="str">
            <v>15.109</v>
          </cell>
          <cell r="R1150" t="str">
            <v>V.07.01.01</v>
          </cell>
          <cell r="S1150" t="str">
            <v>VTN07</v>
          </cell>
          <cell r="T1150">
            <v>1</v>
          </cell>
          <cell r="U1150" t="str">
            <v>Tiến sĩ</v>
          </cell>
          <cell r="V1150" t="str">
            <v>001173023494</v>
          </cell>
        </row>
        <row r="1151">
          <cell r="B1151" t="str">
            <v>VTN05</v>
          </cell>
          <cell r="C1151" t="str">
            <v>3120215002007</v>
          </cell>
          <cell r="D1151" t="str">
            <v>Trương Hà</v>
          </cell>
          <cell r="E1151" t="str">
            <v>Thái</v>
          </cell>
          <cell r="F1151">
            <v>9</v>
          </cell>
          <cell r="G1151" t="str">
            <v>Vi sinh vật - Truyền nhiễm</v>
          </cell>
          <cell r="H1151" t="str">
            <v>Khoa Thú y</v>
          </cell>
          <cell r="I1151" t="str">
            <v>Tiến sĩ, Giảng viên chính, Phó Khoa, Phó BM, Giám đốc Công ty</v>
          </cell>
          <cell r="J1151">
            <v>4.74</v>
          </cell>
          <cell r="K1151">
            <v>0</v>
          </cell>
          <cell r="L1151" t="str">
            <v>01-Apr-25</v>
          </cell>
          <cell r="M1151" t="str">
            <v>01-May-03</v>
          </cell>
          <cell r="N1151">
            <v>2</v>
          </cell>
          <cell r="O1151" t="str">
            <v>0905</v>
          </cell>
          <cell r="P1151" t="str">
            <v>0905</v>
          </cell>
          <cell r="Q1151" t="str">
            <v>15.110</v>
          </cell>
          <cell r="R1151" t="str">
            <v>V.07.01.02</v>
          </cell>
          <cell r="S1151" t="str">
            <v>VTN05</v>
          </cell>
          <cell r="T1151">
            <v>0</v>
          </cell>
          <cell r="U1151" t="str">
            <v>Tiến sĩ</v>
          </cell>
          <cell r="V1151" t="str">
            <v>027078000523</v>
          </cell>
        </row>
        <row r="1152">
          <cell r="B1152" t="str">
            <v/>
          </cell>
          <cell r="C1152" t="str">
            <v>3120215002013</v>
          </cell>
          <cell r="D1152" t="str">
            <v>Tạ Thị Kim</v>
          </cell>
          <cell r="E1152" t="str">
            <v>Chung</v>
          </cell>
          <cell r="F1152">
            <v>9</v>
          </cell>
          <cell r="G1152" t="str">
            <v>Vi sinh vật - Truyền nhiễm</v>
          </cell>
          <cell r="H1152" t="str">
            <v>Khoa Thú y</v>
          </cell>
          <cell r="I1152" t="str">
            <v>Thạc sĩ, Kỹ sư</v>
          </cell>
          <cell r="J1152">
            <v>4.6500000000000004</v>
          </cell>
          <cell r="K1152">
            <v>0</v>
          </cell>
          <cell r="L1152" t="str">
            <v>01-Oct-24</v>
          </cell>
          <cell r="M1152" t="str">
            <v>01-Oct-05</v>
          </cell>
          <cell r="N1152">
            <v>3</v>
          </cell>
          <cell r="O1152" t="str">
            <v>0905</v>
          </cell>
          <cell r="P1152" t="str">
            <v>0905</v>
          </cell>
          <cell r="Q1152" t="str">
            <v>13.095</v>
          </cell>
          <cell r="R1152" t="str">
            <v>V.05.02.07</v>
          </cell>
          <cell r="S1152" t="str">
            <v/>
          </cell>
          <cell r="T1152">
            <v>0</v>
          </cell>
          <cell r="U1152" t="str">
            <v>Thạc sĩ</v>
          </cell>
          <cell r="V1152" t="str">
            <v>024173017220</v>
          </cell>
        </row>
        <row r="1153">
          <cell r="B1153" t="str">
            <v>VTN14</v>
          </cell>
          <cell r="C1153" t="str">
            <v>3120215009960</v>
          </cell>
          <cell r="D1153" t="str">
            <v>Trần Thị Hương</v>
          </cell>
          <cell r="E1153" t="str">
            <v>Giang</v>
          </cell>
          <cell r="F1153">
            <v>9</v>
          </cell>
          <cell r="G1153" t="str">
            <v>Vi sinh vật - Truyền nhiễm</v>
          </cell>
          <cell r="H1153" t="str">
            <v>Khoa Thú y</v>
          </cell>
          <cell r="I1153" t="str">
            <v>Tiến sĩ, Giảng viên chính</v>
          </cell>
          <cell r="J1153">
            <v>4.4000000000000004</v>
          </cell>
          <cell r="K1153">
            <v>0</v>
          </cell>
          <cell r="L1153" t="str">
            <v>15-Jun-23</v>
          </cell>
          <cell r="M1153" t="str">
            <v>01-Oct-08</v>
          </cell>
          <cell r="N1153">
            <v>2</v>
          </cell>
          <cell r="O1153" t="str">
            <v>0905</v>
          </cell>
          <cell r="P1153" t="str">
            <v>0905</v>
          </cell>
          <cell r="Q1153" t="str">
            <v>15.110</v>
          </cell>
          <cell r="R1153" t="str">
            <v>V.07.01.02</v>
          </cell>
          <cell r="S1153" t="str">
            <v>VTN14</v>
          </cell>
          <cell r="T1153">
            <v>0</v>
          </cell>
          <cell r="U1153" t="str">
            <v>Tiến sĩ</v>
          </cell>
          <cell r="V1153" t="str">
            <v>001184005602</v>
          </cell>
        </row>
        <row r="1154">
          <cell r="B1154" t="str">
            <v/>
          </cell>
          <cell r="C1154" t="str">
            <v>3120215010606</v>
          </cell>
          <cell r="D1154" t="str">
            <v>Võ Văn</v>
          </cell>
          <cell r="E1154" t="str">
            <v>Hiểu</v>
          </cell>
          <cell r="F1154">
            <v>9</v>
          </cell>
          <cell r="G1154" t="str">
            <v>Vi sinh vật - Truyền nhiễm</v>
          </cell>
          <cell r="H1154" t="str">
            <v>Khoa Thú y</v>
          </cell>
          <cell r="I1154" t="str">
            <v>Thạc sĩ, Kỹ sư</v>
          </cell>
          <cell r="J1154">
            <v>3.99</v>
          </cell>
          <cell r="K1154">
            <v>0</v>
          </cell>
          <cell r="L1154" t="str">
            <v>01-Jun-23</v>
          </cell>
          <cell r="M1154" t="str">
            <v>01-Jun-09</v>
          </cell>
          <cell r="N1154">
            <v>3</v>
          </cell>
          <cell r="O1154" t="str">
            <v>0905</v>
          </cell>
          <cell r="P1154" t="str">
            <v>0905</v>
          </cell>
          <cell r="Q1154" t="str">
            <v>13.095</v>
          </cell>
          <cell r="R1154" t="str">
            <v>V.05.02.07</v>
          </cell>
          <cell r="S1154" t="str">
            <v/>
          </cell>
          <cell r="T1154">
            <v>0</v>
          </cell>
          <cell r="U1154" t="str">
            <v>Thạc sĩ</v>
          </cell>
          <cell r="V1154" t="str">
            <v>044082004421</v>
          </cell>
        </row>
        <row r="1155">
          <cell r="B1155" t="str">
            <v>VTN12</v>
          </cell>
          <cell r="C1155" t="str">
            <v>3120215009432</v>
          </cell>
          <cell r="D1155" t="str">
            <v>Chu Thị Thanh</v>
          </cell>
          <cell r="E1155" t="str">
            <v>Hương</v>
          </cell>
          <cell r="F1155">
            <v>9</v>
          </cell>
          <cell r="G1155" t="str">
            <v>Vi sinh vật - Truyền nhiễm</v>
          </cell>
          <cell r="H1155" t="str">
            <v>Khoa Thú y</v>
          </cell>
          <cell r="I1155" t="str">
            <v>Tiến sĩ, Giảng viên chính</v>
          </cell>
          <cell r="J1155">
            <v>4.4000000000000004</v>
          </cell>
          <cell r="K1155">
            <v>0</v>
          </cell>
          <cell r="L1155" t="str">
            <v>15-Jun-23</v>
          </cell>
          <cell r="M1155" t="str">
            <v>01-Apr-10</v>
          </cell>
          <cell r="N1155">
            <v>2</v>
          </cell>
          <cell r="O1155" t="str">
            <v>0905</v>
          </cell>
          <cell r="P1155" t="str">
            <v>0905</v>
          </cell>
          <cell r="Q1155" t="str">
            <v>15.110</v>
          </cell>
          <cell r="R1155" t="str">
            <v>V.07.01.02</v>
          </cell>
          <cell r="S1155" t="str">
            <v>VTN12</v>
          </cell>
          <cell r="T1155">
            <v>0</v>
          </cell>
          <cell r="U1155" t="str">
            <v>Tiến sĩ</v>
          </cell>
          <cell r="V1155" t="str">
            <v>001182039407</v>
          </cell>
        </row>
        <row r="1156">
          <cell r="B1156" t="str">
            <v>VTN13</v>
          </cell>
          <cell r="C1156" t="str">
            <v>3120215009410</v>
          </cell>
          <cell r="D1156" t="str">
            <v>Nguyễn Văn</v>
          </cell>
          <cell r="E1156" t="str">
            <v>Giáp</v>
          </cell>
          <cell r="F1156">
            <v>9</v>
          </cell>
          <cell r="G1156" t="str">
            <v>Vi sinh vật - Truyền nhiễm</v>
          </cell>
          <cell r="H1156" t="str">
            <v>Khoa Thú y</v>
          </cell>
          <cell r="I1156" t="str">
            <v>PGS.TS, Giảng viên cao cấp</v>
          </cell>
          <cell r="J1156">
            <v>6.56</v>
          </cell>
          <cell r="K1156">
            <v>0</v>
          </cell>
          <cell r="L1156" t="str">
            <v>27-Jun-24</v>
          </cell>
          <cell r="M1156" t="str">
            <v>27-Jun-22</v>
          </cell>
          <cell r="N1156">
            <v>2</v>
          </cell>
          <cell r="O1156" t="str">
            <v>0905</v>
          </cell>
          <cell r="P1156" t="str">
            <v>0905</v>
          </cell>
          <cell r="Q1156" t="str">
            <v>15.109</v>
          </cell>
          <cell r="R1156" t="str">
            <v>V.07.01.01</v>
          </cell>
          <cell r="S1156" t="str">
            <v>VTN13</v>
          </cell>
          <cell r="T1156">
            <v>1</v>
          </cell>
          <cell r="U1156" t="str">
            <v>Tiến sĩ</v>
          </cell>
          <cell r="V1156" t="str">
            <v>001083017601</v>
          </cell>
        </row>
        <row r="1157">
          <cell r="B1157" t="str">
            <v>VTN16</v>
          </cell>
          <cell r="C1157" t="str">
            <v>3120215018541</v>
          </cell>
          <cell r="D1157" t="str">
            <v>Ngô Minh</v>
          </cell>
          <cell r="E1157" t="str">
            <v>Hà</v>
          </cell>
          <cell r="F1157">
            <v>9</v>
          </cell>
          <cell r="G1157" t="str">
            <v>Vi sinh vật - Truyền nhiễm</v>
          </cell>
          <cell r="H1157" t="str">
            <v>Khoa Thú y</v>
          </cell>
          <cell r="I1157" t="str">
            <v>Tiến sĩ, Giảng viên</v>
          </cell>
          <cell r="J1157">
            <v>3.33</v>
          </cell>
          <cell r="K1157">
            <v>0</v>
          </cell>
          <cell r="L1157" t="str">
            <v>01-Feb-19</v>
          </cell>
          <cell r="M1157" t="str">
            <v>01-Feb-10</v>
          </cell>
          <cell r="N1157">
            <v>2</v>
          </cell>
          <cell r="O1157" t="str">
            <v>0905</v>
          </cell>
          <cell r="P1157" t="str">
            <v>0905</v>
          </cell>
          <cell r="Q1157" t="str">
            <v>15.111</v>
          </cell>
          <cell r="R1157" t="str">
            <v>V.07.01.03</v>
          </cell>
          <cell r="S1157" t="str">
            <v>VTN16</v>
          </cell>
          <cell r="T1157">
            <v>0</v>
          </cell>
          <cell r="U1157" t="str">
            <v>Tiến sĩ</v>
          </cell>
          <cell r="V1157" t="str">
            <v>001085059079</v>
          </cell>
        </row>
        <row r="1158">
          <cell r="B1158" t="str">
            <v>VTN17</v>
          </cell>
          <cell r="C1158" t="str">
            <v>3120215021132</v>
          </cell>
          <cell r="D1158" t="str">
            <v>Đặng Hữu</v>
          </cell>
          <cell r="E1158" t="str">
            <v>Anh</v>
          </cell>
          <cell r="F1158">
            <v>9</v>
          </cell>
          <cell r="G1158" t="str">
            <v>Vi sinh vật - Truyền nhiễm</v>
          </cell>
          <cell r="H1158" t="str">
            <v>Khoa Thú y</v>
          </cell>
          <cell r="I1158" t="str">
            <v>Tiến sĩ, Giảng viên chính</v>
          </cell>
          <cell r="J1158">
            <v>4.4000000000000004</v>
          </cell>
          <cell r="K1158">
            <v>0</v>
          </cell>
          <cell r="L1158" t="str">
            <v>01-Feb-23</v>
          </cell>
          <cell r="M1158" t="str">
            <v>01-Feb-10</v>
          </cell>
          <cell r="N1158">
            <v>2</v>
          </cell>
          <cell r="O1158" t="str">
            <v>0905</v>
          </cell>
          <cell r="P1158" t="str">
            <v>0905</v>
          </cell>
          <cell r="Q1158" t="str">
            <v>15.110</v>
          </cell>
          <cell r="R1158" t="str">
            <v>V.07.01.02</v>
          </cell>
          <cell r="S1158" t="str">
            <v>VTN17</v>
          </cell>
          <cell r="T1158">
            <v>0</v>
          </cell>
          <cell r="U1158" t="str">
            <v>Tiến sĩ</v>
          </cell>
          <cell r="V1158" t="str">
            <v>022082000052</v>
          </cell>
        </row>
        <row r="1159">
          <cell r="B1159" t="str">
            <v>VTN18</v>
          </cell>
          <cell r="C1159" t="str">
            <v>3120215033784</v>
          </cell>
          <cell r="D1159" t="str">
            <v>Lê Văn</v>
          </cell>
          <cell r="E1159" t="str">
            <v>Trường</v>
          </cell>
          <cell r="F1159">
            <v>9</v>
          </cell>
          <cell r="G1159" t="str">
            <v>Vi sinh vật - Truyền nhiễm</v>
          </cell>
          <cell r="H1159" t="str">
            <v>Khoa Thú y</v>
          </cell>
          <cell r="I1159" t="str">
            <v>Thạc sĩ, Giảng viên chính</v>
          </cell>
          <cell r="J1159">
            <v>4.4000000000000004</v>
          </cell>
          <cell r="K1159">
            <v>0</v>
          </cell>
          <cell r="L1159" t="str">
            <v>15-Jun-23</v>
          </cell>
          <cell r="M1159" t="str">
            <v>01-Mar-11</v>
          </cell>
          <cell r="N1159">
            <v>3</v>
          </cell>
          <cell r="O1159" t="str">
            <v>0905</v>
          </cell>
          <cell r="P1159" t="str">
            <v>0905</v>
          </cell>
          <cell r="Q1159" t="str">
            <v>15.110</v>
          </cell>
          <cell r="R1159" t="str">
            <v>V.07.01.02</v>
          </cell>
          <cell r="S1159" t="str">
            <v>VTN18</v>
          </cell>
          <cell r="T1159">
            <v>0</v>
          </cell>
          <cell r="U1159" t="str">
            <v>Thạc sĩ</v>
          </cell>
          <cell r="V1159" t="str">
            <v>037085003514</v>
          </cell>
        </row>
        <row r="1160">
          <cell r="B1160" t="str">
            <v>VTN19</v>
          </cell>
          <cell r="C1160" t="str">
            <v>3120205808760</v>
          </cell>
          <cell r="D1160" t="str">
            <v>Mai Thị</v>
          </cell>
          <cell r="E1160" t="str">
            <v>Ngân</v>
          </cell>
          <cell r="F1160">
            <v>9</v>
          </cell>
          <cell r="G1160" t="str">
            <v>Vi sinh vật - Truyền nhiễm</v>
          </cell>
          <cell r="H1160" t="str">
            <v>Khoa Thú y</v>
          </cell>
          <cell r="I1160" t="str">
            <v>Phó Giáo sư, Tiến sĩ, Giảng viên cao cấp</v>
          </cell>
          <cell r="J1160">
            <v>6.2</v>
          </cell>
          <cell r="K1160">
            <v>0</v>
          </cell>
          <cell r="L1160" t="str">
            <v>11-Jan-24</v>
          </cell>
          <cell r="M1160" t="str">
            <v>11-Jan-24</v>
          </cell>
          <cell r="N1160">
            <v>2</v>
          </cell>
          <cell r="O1160" t="str">
            <v>0905</v>
          </cell>
          <cell r="P1160" t="str">
            <v>0905</v>
          </cell>
          <cell r="Q1160" t="str">
            <v>15.109</v>
          </cell>
          <cell r="R1160" t="str">
            <v>V.07.01.01</v>
          </cell>
          <cell r="S1160" t="str">
            <v>VTN19</v>
          </cell>
          <cell r="T1160">
            <v>1</v>
          </cell>
          <cell r="U1160" t="str">
            <v>Tiến sĩ</v>
          </cell>
          <cell r="V1160" t="str">
            <v>036184015715</v>
          </cell>
        </row>
        <row r="1161">
          <cell r="B1161" t="str">
            <v>VTN20</v>
          </cell>
          <cell r="C1161" t="str">
            <v>3120215036803</v>
          </cell>
          <cell r="D1161" t="str">
            <v>Vũ Thị</v>
          </cell>
          <cell r="E1161" t="str">
            <v>Ngọc</v>
          </cell>
          <cell r="F1161">
            <v>9</v>
          </cell>
          <cell r="G1161" t="str">
            <v>Vi sinh vật - Truyền nhiễm</v>
          </cell>
          <cell r="H1161" t="str">
            <v>Khoa Thú y</v>
          </cell>
          <cell r="I1161" t="str">
            <v>Thạc sĩ, Giảng viên chính</v>
          </cell>
          <cell r="J1161">
            <v>4.4000000000000004</v>
          </cell>
          <cell r="K1161">
            <v>0</v>
          </cell>
          <cell r="L1161" t="str">
            <v>15-Jun-23</v>
          </cell>
          <cell r="M1161" t="str">
            <v>01-Feb-12</v>
          </cell>
          <cell r="N1161">
            <v>3</v>
          </cell>
          <cell r="O1161" t="str">
            <v>0905</v>
          </cell>
          <cell r="P1161" t="str">
            <v>0905</v>
          </cell>
          <cell r="Q1161" t="str">
            <v>15.110</v>
          </cell>
          <cell r="R1161" t="str">
            <v>V.07.01.02</v>
          </cell>
          <cell r="S1161" t="str">
            <v>VTN20</v>
          </cell>
          <cell r="T1161">
            <v>0</v>
          </cell>
          <cell r="U1161" t="str">
            <v>Thạc sĩ</v>
          </cell>
          <cell r="V1161" t="str">
            <v>033186007510</v>
          </cell>
        </row>
        <row r="1162">
          <cell r="B1162" t="str">
            <v>VTN21</v>
          </cell>
          <cell r="C1162" t="str">
            <v>3120215038040</v>
          </cell>
          <cell r="D1162" t="str">
            <v>Lê Văn</v>
          </cell>
          <cell r="E1162" t="str">
            <v>Phan</v>
          </cell>
          <cell r="F1162">
            <v>9</v>
          </cell>
          <cell r="G1162" t="str">
            <v>Vi sinh vật - Truyền nhiễm</v>
          </cell>
          <cell r="H1162" t="str">
            <v>Khoa Thú y</v>
          </cell>
          <cell r="I1162" t="str">
            <v>PGS.TS, Giảng viên cao cấp, Bảo lưu PCCV</v>
          </cell>
          <cell r="J1162">
            <v>6.92</v>
          </cell>
          <cell r="K1162">
            <v>0</v>
          </cell>
          <cell r="L1162" t="str">
            <v>17-Jul-23</v>
          </cell>
          <cell r="M1162" t="str">
            <v>17-Jul-18</v>
          </cell>
          <cell r="N1162">
            <v>2</v>
          </cell>
          <cell r="O1162" t="str">
            <v>0905</v>
          </cell>
          <cell r="P1162" t="str">
            <v>0905</v>
          </cell>
          <cell r="Q1162" t="str">
            <v>15.109</v>
          </cell>
          <cell r="R1162" t="str">
            <v>V.07.01.01</v>
          </cell>
          <cell r="S1162" t="str">
            <v>VTN21</v>
          </cell>
          <cell r="T1162">
            <v>1</v>
          </cell>
          <cell r="U1162" t="str">
            <v>Tiến sĩ</v>
          </cell>
          <cell r="V1162" t="str">
            <v>024076000359</v>
          </cell>
        </row>
        <row r="1163">
          <cell r="B1163" t="str">
            <v>VTN11</v>
          </cell>
          <cell r="C1163" t="str">
            <v>3120215001946</v>
          </cell>
          <cell r="D1163" t="str">
            <v>Lê Văn</v>
          </cell>
          <cell r="E1163" t="str">
            <v>Lãnh</v>
          </cell>
          <cell r="F1163">
            <v>9</v>
          </cell>
          <cell r="G1163" t="str">
            <v>Vi sinh vật - Truyền nhiễm</v>
          </cell>
          <cell r="H1163" t="str">
            <v>Khoa Thú y</v>
          </cell>
          <cell r="I1163" t="str">
            <v/>
          </cell>
          <cell r="J1163">
            <v>6.1</v>
          </cell>
          <cell r="K1163">
            <v>0</v>
          </cell>
          <cell r="L1163" t="str">
            <v>01-Oct-09</v>
          </cell>
          <cell r="M1163" t="str">
            <v>01-Oct-77</v>
          </cell>
          <cell r="N1163">
            <v>4</v>
          </cell>
          <cell r="O1163" t="str">
            <v>0905</v>
          </cell>
          <cell r="P1163" t="str">
            <v>0905</v>
          </cell>
          <cell r="Q1163" t="str">
            <v>15.110</v>
          </cell>
          <cell r="R1163" t="str">
            <v>15.110</v>
          </cell>
          <cell r="S1163" t="str">
            <v>TG051</v>
          </cell>
          <cell r="T1163">
            <v>0</v>
          </cell>
          <cell r="U1163" t="str">
            <v>Đại học</v>
          </cell>
          <cell r="V1163" t="str">
            <v>010779994</v>
          </cell>
        </row>
        <row r="1164">
          <cell r="B1164" t="str">
            <v>VTN23</v>
          </cell>
          <cell r="C1164" t="str">
            <v>3120215048361</v>
          </cell>
          <cell r="D1164" t="str">
            <v>Cao Thị Bích</v>
          </cell>
          <cell r="E1164" t="str">
            <v>Phượng</v>
          </cell>
          <cell r="F1164">
            <v>9</v>
          </cell>
          <cell r="G1164" t="str">
            <v>Vi sinh vật - Truyền nhiễm</v>
          </cell>
          <cell r="H1164" t="str">
            <v>Khoa Thú y</v>
          </cell>
          <cell r="I1164" t="str">
            <v>Thạc sĩ, Giảng viên</v>
          </cell>
          <cell r="J1164">
            <v>3.33</v>
          </cell>
          <cell r="K1164">
            <v>0</v>
          </cell>
          <cell r="L1164" t="str">
            <v>01-Jan-24</v>
          </cell>
          <cell r="M1164" t="str">
            <v>01-Jan-16</v>
          </cell>
          <cell r="N1164">
            <v>3</v>
          </cell>
          <cell r="O1164" t="str">
            <v>0905</v>
          </cell>
          <cell r="P1164" t="str">
            <v>0905</v>
          </cell>
          <cell r="Q1164" t="str">
            <v>15.111</v>
          </cell>
          <cell r="R1164" t="str">
            <v>V.07.01.03</v>
          </cell>
          <cell r="S1164" t="str">
            <v>VTN23</v>
          </cell>
          <cell r="T1164">
            <v>0</v>
          </cell>
          <cell r="U1164" t="str">
            <v>Thạc sĩ</v>
          </cell>
          <cell r="V1164" t="str">
            <v>033191008964</v>
          </cell>
        </row>
        <row r="1165">
          <cell r="B1165" t="str">
            <v>COD04</v>
          </cell>
          <cell r="C1165" t="str">
            <v>3120215001590</v>
          </cell>
          <cell r="D1165" t="str">
            <v>Vũ Kim</v>
          </cell>
          <cell r="E1165" t="str">
            <v>Hoa</v>
          </cell>
          <cell r="F1165">
            <v>9</v>
          </cell>
          <cell r="G1165" t="str">
            <v>Thú y cộng đồng</v>
          </cell>
          <cell r="H1165" t="str">
            <v>Khoa Thú y</v>
          </cell>
          <cell r="I1165" t="str">
            <v>Nhân viên kỹ thuật</v>
          </cell>
          <cell r="J1165">
            <v>3.63</v>
          </cell>
          <cell r="K1165">
            <v>0.1</v>
          </cell>
          <cell r="L1165" t="str">
            <v>01-Dec-14</v>
          </cell>
          <cell r="M1165" t="str">
            <v>01-Dec-85</v>
          </cell>
          <cell r="N1165">
            <v>7</v>
          </cell>
          <cell r="O1165" t="str">
            <v>0906</v>
          </cell>
          <cell r="P1165" t="str">
            <v>0906</v>
          </cell>
          <cell r="Q1165" t="str">
            <v>01.007</v>
          </cell>
          <cell r="R1165" t="str">
            <v>01.007</v>
          </cell>
          <cell r="S1165" t="str">
            <v>COD04</v>
          </cell>
          <cell r="T1165">
            <v>0</v>
          </cell>
          <cell r="U1165" t="str">
            <v>CN-SơCấp</v>
          </cell>
          <cell r="V1165" t="str">
            <v>011582368</v>
          </cell>
        </row>
        <row r="1166">
          <cell r="B1166" t="str">
            <v/>
          </cell>
          <cell r="C1166" t="str">
            <v>3120215048492</v>
          </cell>
          <cell r="D1166" t="str">
            <v>Trương Lan</v>
          </cell>
          <cell r="E1166" t="str">
            <v>Oanh</v>
          </cell>
          <cell r="F1166">
            <v>9</v>
          </cell>
          <cell r="G1166" t="str">
            <v>Thú y cộng đồng</v>
          </cell>
          <cell r="H1166" t="str">
            <v>Khoa Thú y</v>
          </cell>
          <cell r="I1166" t="str">
            <v>Thạc sĩ, Kỹ thuật viên</v>
          </cell>
          <cell r="J1166">
            <v>2.86</v>
          </cell>
          <cell r="K1166">
            <v>0</v>
          </cell>
          <cell r="L1166" t="str">
            <v>01-Jul-24</v>
          </cell>
          <cell r="M1166" t="str">
            <v>01-Jul-15</v>
          </cell>
          <cell r="N1166">
            <v>3</v>
          </cell>
          <cell r="O1166" t="str">
            <v>0906</v>
          </cell>
          <cell r="P1166" t="str">
            <v>0906</v>
          </cell>
          <cell r="Q1166" t="str">
            <v>13.096</v>
          </cell>
          <cell r="R1166" t="str">
            <v>V.05.02.08</v>
          </cell>
          <cell r="S1166" t="str">
            <v/>
          </cell>
          <cell r="T1166">
            <v>0</v>
          </cell>
          <cell r="U1166" t="str">
            <v>Thạc sĩ</v>
          </cell>
          <cell r="V1166" t="str">
            <v>027180003742</v>
          </cell>
        </row>
        <row r="1167">
          <cell r="B1167" t="str">
            <v>MOI88</v>
          </cell>
          <cell r="C1167" t="str">
            <v/>
          </cell>
          <cell r="D1167" t="str">
            <v>Lại Thị</v>
          </cell>
          <cell r="E1167" t="str">
            <v>Cúc</v>
          </cell>
          <cell r="F1167">
            <v>9</v>
          </cell>
          <cell r="G1167" t="str">
            <v>Thú y cộng đồng</v>
          </cell>
          <cell r="H1167" t="str">
            <v>Khoa Thú y</v>
          </cell>
          <cell r="I1167" t="str">
            <v/>
          </cell>
          <cell r="J1167">
            <v>5.76</v>
          </cell>
          <cell r="K1167">
            <v>0</v>
          </cell>
          <cell r="L1167" t="str">
            <v>01-Nov-07</v>
          </cell>
          <cell r="M1167" t="str">
            <v>01-Nov-78</v>
          </cell>
          <cell r="N1167">
            <v>3</v>
          </cell>
          <cell r="O1167" t="str">
            <v>0906</v>
          </cell>
          <cell r="P1167" t="str">
            <v>0906</v>
          </cell>
          <cell r="Q1167" t="str">
            <v>15.110</v>
          </cell>
          <cell r="R1167" t="str">
            <v>15.110</v>
          </cell>
          <cell r="S1167" t="str">
            <v>MOI88</v>
          </cell>
          <cell r="T1167">
            <v>0</v>
          </cell>
          <cell r="U1167" t="str">
            <v>Thạc sĩ</v>
          </cell>
          <cell r="V1167" t="str">
            <v>010812425</v>
          </cell>
        </row>
        <row r="1168">
          <cell r="B1168" t="str">
            <v>COD08</v>
          </cell>
          <cell r="C1168" t="str">
            <v>3120215001640</v>
          </cell>
          <cell r="D1168" t="str">
            <v>Dương Văn</v>
          </cell>
          <cell r="E1168" t="str">
            <v>Nhiệm</v>
          </cell>
          <cell r="F1168">
            <v>9</v>
          </cell>
          <cell r="G1168" t="str">
            <v>Thú y cộng đồng</v>
          </cell>
          <cell r="H1168" t="str">
            <v>Khoa Thú y</v>
          </cell>
          <cell r="I1168" t="str">
            <v>Tiến sĩ, Giảng viên chính</v>
          </cell>
          <cell r="J1168">
            <v>5.76</v>
          </cell>
          <cell r="K1168">
            <v>0</v>
          </cell>
          <cell r="L1168" t="str">
            <v>01-May-25</v>
          </cell>
          <cell r="M1168" t="str">
            <v>01-Apr-18</v>
          </cell>
          <cell r="N1168">
            <v>2</v>
          </cell>
          <cell r="O1168" t="str">
            <v>0906</v>
          </cell>
          <cell r="P1168" t="str">
            <v>0906</v>
          </cell>
          <cell r="Q1168" t="str">
            <v>15.110</v>
          </cell>
          <cell r="R1168" t="str">
            <v>V.07.01.02</v>
          </cell>
          <cell r="S1168" t="str">
            <v>COD08</v>
          </cell>
          <cell r="T1168">
            <v>0</v>
          </cell>
          <cell r="U1168" t="str">
            <v>Tiến sĩ</v>
          </cell>
          <cell r="V1168" t="str">
            <v>027070000342</v>
          </cell>
        </row>
        <row r="1169">
          <cell r="B1169" t="str">
            <v>COD02</v>
          </cell>
          <cell r="C1169" t="str">
            <v>3120215001634</v>
          </cell>
          <cell r="D1169" t="str">
            <v>Phạm Hồng</v>
          </cell>
          <cell r="E1169" t="str">
            <v>Ngân</v>
          </cell>
          <cell r="F1169">
            <v>9</v>
          </cell>
          <cell r="G1169" t="str">
            <v>Thú y cộng đồng</v>
          </cell>
          <cell r="H1169" t="str">
            <v>Khoa Thú y</v>
          </cell>
          <cell r="I1169" t="str">
            <v>PGS.TS, Giảng viên cao cấp, Bảo lưu PCCV</v>
          </cell>
          <cell r="J1169">
            <v>7.28</v>
          </cell>
          <cell r="K1169">
            <v>0</v>
          </cell>
          <cell r="L1169" t="str">
            <v>01-Nov-22</v>
          </cell>
          <cell r="M1169" t="str">
            <v>24-Mar-17</v>
          </cell>
          <cell r="N1169">
            <v>2</v>
          </cell>
          <cell r="O1169" t="str">
            <v>0906</v>
          </cell>
          <cell r="P1169" t="str">
            <v>0906</v>
          </cell>
          <cell r="Q1169" t="str">
            <v>15.109</v>
          </cell>
          <cell r="R1169" t="str">
            <v>V.07.01.01</v>
          </cell>
          <cell r="S1169" t="str">
            <v>COD02</v>
          </cell>
          <cell r="T1169">
            <v>1</v>
          </cell>
          <cell r="U1169" t="str">
            <v>Tiến sĩ</v>
          </cell>
          <cell r="V1169" t="str">
            <v>042058006443</v>
          </cell>
        </row>
        <row r="1170">
          <cell r="B1170" t="str">
            <v>COD10</v>
          </cell>
          <cell r="C1170" t="str">
            <v>3120215009954</v>
          </cell>
          <cell r="D1170" t="str">
            <v>Nguyễn Thu</v>
          </cell>
          <cell r="E1170" t="str">
            <v>Thủy</v>
          </cell>
          <cell r="F1170">
            <v>9</v>
          </cell>
          <cell r="G1170" t="str">
            <v>Thú y cộng đồng</v>
          </cell>
          <cell r="H1170" t="str">
            <v>Khoa Thú y</v>
          </cell>
          <cell r="I1170" t="str">
            <v>Tiến sĩ, Giảng viên</v>
          </cell>
          <cell r="J1170">
            <v>3</v>
          </cell>
          <cell r="K1170">
            <v>0</v>
          </cell>
          <cell r="L1170" t="str">
            <v>01-Oct-13</v>
          </cell>
          <cell r="M1170" t="str">
            <v>01-Oct-07</v>
          </cell>
          <cell r="N1170">
            <v>2</v>
          </cell>
          <cell r="O1170" t="str">
            <v>0906</v>
          </cell>
          <cell r="P1170" t="str">
            <v>0906</v>
          </cell>
          <cell r="Q1170" t="str">
            <v>15.111</v>
          </cell>
          <cell r="R1170" t="str">
            <v>15.111</v>
          </cell>
          <cell r="S1170" t="str">
            <v>COD10</v>
          </cell>
          <cell r="T1170">
            <v>0</v>
          </cell>
          <cell r="U1170" t="str">
            <v>Tiến sĩ</v>
          </cell>
          <cell r="V1170" t="str">
            <v>012415386</v>
          </cell>
        </row>
        <row r="1171">
          <cell r="B1171" t="str">
            <v>COD05</v>
          </cell>
          <cell r="C1171" t="str">
            <v>3120215001657</v>
          </cell>
          <cell r="D1171" t="str">
            <v>Nguyễn Thị</v>
          </cell>
          <cell r="E1171" t="str">
            <v>Trang</v>
          </cell>
          <cell r="F1171">
            <v>9</v>
          </cell>
          <cell r="G1171" t="str">
            <v>Thú y cộng đồng</v>
          </cell>
          <cell r="H1171" t="str">
            <v>Khoa Thú y</v>
          </cell>
          <cell r="I1171" t="str">
            <v>Tiến sĩ, Giảng viên, Phó BM</v>
          </cell>
          <cell r="J1171">
            <v>3.99</v>
          </cell>
          <cell r="K1171">
            <v>0</v>
          </cell>
          <cell r="L1171" t="str">
            <v>01-Oct-22</v>
          </cell>
          <cell r="M1171" t="str">
            <v>01-Oct-08</v>
          </cell>
          <cell r="N1171">
            <v>2</v>
          </cell>
          <cell r="O1171" t="str">
            <v>0906</v>
          </cell>
          <cell r="P1171" t="str">
            <v>0906</v>
          </cell>
          <cell r="Q1171" t="str">
            <v>15.111</v>
          </cell>
          <cell r="R1171" t="str">
            <v>V.07.01.03</v>
          </cell>
          <cell r="S1171" t="str">
            <v>COD05</v>
          </cell>
          <cell r="T1171">
            <v>0</v>
          </cell>
          <cell r="U1171" t="str">
            <v>Tiến sĩ</v>
          </cell>
          <cell r="V1171" t="str">
            <v>001182023496</v>
          </cell>
        </row>
        <row r="1172">
          <cell r="B1172" t="str">
            <v>COD03</v>
          </cell>
          <cell r="C1172" t="str">
            <v>3120215021076</v>
          </cell>
          <cell r="D1172" t="str">
            <v>Vũ Thị Thu</v>
          </cell>
          <cell r="E1172" t="str">
            <v>Trà</v>
          </cell>
          <cell r="F1172">
            <v>9</v>
          </cell>
          <cell r="G1172" t="str">
            <v>Thú y cộng đồng</v>
          </cell>
          <cell r="H1172" t="str">
            <v>Khoa Thú y</v>
          </cell>
          <cell r="I1172" t="str">
            <v>Tiến sĩ, Giảng viên</v>
          </cell>
          <cell r="J1172">
            <v>3.99</v>
          </cell>
          <cell r="K1172">
            <v>0</v>
          </cell>
          <cell r="L1172" t="str">
            <v>01-Jun-24</v>
          </cell>
          <cell r="M1172" t="str">
            <v>01-Jun-10</v>
          </cell>
          <cell r="N1172">
            <v>2</v>
          </cell>
          <cell r="O1172" t="str">
            <v>0906</v>
          </cell>
          <cell r="P1172" t="str">
            <v>0906</v>
          </cell>
          <cell r="Q1172" t="str">
            <v>15.111</v>
          </cell>
          <cell r="R1172" t="str">
            <v>V.07.01.03</v>
          </cell>
          <cell r="S1172" t="str">
            <v>COD03</v>
          </cell>
          <cell r="T1172">
            <v>0</v>
          </cell>
          <cell r="U1172" t="str">
            <v>Tiến sĩ</v>
          </cell>
          <cell r="V1172" t="str">
            <v>001184041028</v>
          </cell>
        </row>
        <row r="1173">
          <cell r="B1173" t="str">
            <v>COD01</v>
          </cell>
          <cell r="C1173" t="str">
            <v>3120215021365</v>
          </cell>
          <cell r="D1173" t="str">
            <v>Đồng Văn</v>
          </cell>
          <cell r="E1173" t="str">
            <v>Hiếu</v>
          </cell>
          <cell r="F1173">
            <v>9</v>
          </cell>
          <cell r="G1173" t="str">
            <v>Thú y cộng đồng</v>
          </cell>
          <cell r="H1173" t="str">
            <v>Khoa Thú y</v>
          </cell>
          <cell r="I1173" t="str">
            <v>PGS.TS. Giảng viên cao cấp</v>
          </cell>
          <cell r="J1173">
            <v>4.4000000000000004</v>
          </cell>
          <cell r="K1173">
            <v>0</v>
          </cell>
          <cell r="L1173" t="str">
            <v>15-Jun-23</v>
          </cell>
          <cell r="M1173" t="str">
            <v>01-May-10</v>
          </cell>
          <cell r="N1173">
            <v>2</v>
          </cell>
          <cell r="O1173" t="str">
            <v>0906</v>
          </cell>
          <cell r="P1173" t="str">
            <v>0906</v>
          </cell>
          <cell r="Q1173" t="str">
            <v>15.110</v>
          </cell>
          <cell r="R1173" t="str">
            <v>V.07.01.02</v>
          </cell>
          <cell r="S1173" t="str">
            <v>COD01</v>
          </cell>
          <cell r="T1173">
            <v>1</v>
          </cell>
          <cell r="U1173" t="str">
            <v>Tiến sĩ</v>
          </cell>
          <cell r="V1173" t="str">
            <v>001084006627</v>
          </cell>
        </row>
        <row r="1174">
          <cell r="B1174" t="str">
            <v>COD06</v>
          </cell>
          <cell r="C1174" t="str">
            <v>3120215033886</v>
          </cell>
          <cell r="D1174" t="str">
            <v>Hoàng Minh</v>
          </cell>
          <cell r="E1174" t="str">
            <v>Đức</v>
          </cell>
          <cell r="F1174">
            <v>9</v>
          </cell>
          <cell r="G1174" t="str">
            <v>Thú y cộng đồng</v>
          </cell>
          <cell r="H1174" t="str">
            <v>Khoa Thú y</v>
          </cell>
          <cell r="I1174" t="str">
            <v>PGS.TS. Giảng viên cao cấp, Trưởng BM</v>
          </cell>
          <cell r="J1174">
            <v>6.2</v>
          </cell>
          <cell r="K1174">
            <v>0</v>
          </cell>
          <cell r="L1174" t="str">
            <v>26-Mar-25</v>
          </cell>
          <cell r="M1174" t="str">
            <v>26-Mar-25</v>
          </cell>
          <cell r="N1174">
            <v>2</v>
          </cell>
          <cell r="O1174" t="str">
            <v>0906</v>
          </cell>
          <cell r="P1174" t="str">
            <v>0906</v>
          </cell>
          <cell r="Q1174" t="str">
            <v>15.109</v>
          </cell>
          <cell r="R1174" t="str">
            <v>V.07.01.01</v>
          </cell>
          <cell r="S1174" t="str">
            <v>COD06</v>
          </cell>
          <cell r="T1174">
            <v>1</v>
          </cell>
          <cell r="U1174" t="str">
            <v>Tiến sĩ</v>
          </cell>
          <cell r="V1174" t="str">
            <v>001086031674</v>
          </cell>
        </row>
        <row r="1175">
          <cell r="B1175" t="str">
            <v>COD07</v>
          </cell>
          <cell r="C1175" t="str">
            <v>3120215039121</v>
          </cell>
          <cell r="D1175" t="str">
            <v>Nguyễn Thị Hương</v>
          </cell>
          <cell r="E1175" t="str">
            <v>Giang</v>
          </cell>
          <cell r="F1175">
            <v>9</v>
          </cell>
          <cell r="G1175" t="str">
            <v>Thú y cộng đồng</v>
          </cell>
          <cell r="H1175" t="str">
            <v>Khoa Thú y</v>
          </cell>
          <cell r="I1175" t="str">
            <v>Tiến sĩ, Giảng viên</v>
          </cell>
          <cell r="J1175">
            <v>3.66</v>
          </cell>
          <cell r="K1175">
            <v>0</v>
          </cell>
          <cell r="L1175" t="str">
            <v>01-Jan-25</v>
          </cell>
          <cell r="M1175" t="str">
            <v>01-Jan-17</v>
          </cell>
          <cell r="N1175">
            <v>2</v>
          </cell>
          <cell r="O1175" t="str">
            <v>0906</v>
          </cell>
          <cell r="P1175" t="str">
            <v>0906</v>
          </cell>
          <cell r="Q1175" t="str">
            <v>15.111</v>
          </cell>
          <cell r="R1175" t="str">
            <v>V.07.01.03</v>
          </cell>
          <cell r="S1175" t="str">
            <v>COD07</v>
          </cell>
          <cell r="T1175">
            <v>0</v>
          </cell>
          <cell r="U1175" t="str">
            <v>Tiến sĩ</v>
          </cell>
          <cell r="V1175" t="str">
            <v>001183015231</v>
          </cell>
        </row>
        <row r="1176">
          <cell r="B1176" t="str">
            <v>COD09</v>
          </cell>
          <cell r="C1176" t="str">
            <v>3120215038930</v>
          </cell>
          <cell r="D1176" t="str">
            <v>Cam Thị Thu</v>
          </cell>
          <cell r="E1176" t="str">
            <v>Hà</v>
          </cell>
          <cell r="F1176">
            <v>9</v>
          </cell>
          <cell r="G1176" t="str">
            <v>Thú y cộng đồng</v>
          </cell>
          <cell r="H1176" t="str">
            <v>Khoa Thú y</v>
          </cell>
          <cell r="I1176" t="str">
            <v>Thạc sĩ, Giảng viên</v>
          </cell>
          <cell r="J1176">
            <v>3.33</v>
          </cell>
          <cell r="K1176">
            <v>0</v>
          </cell>
          <cell r="L1176" t="str">
            <v>01-Jan-23</v>
          </cell>
          <cell r="M1176" t="str">
            <v>02-Jan-14</v>
          </cell>
          <cell r="N1176">
            <v>3</v>
          </cell>
          <cell r="O1176" t="str">
            <v>0906</v>
          </cell>
          <cell r="P1176" t="str">
            <v>0906</v>
          </cell>
          <cell r="Q1176" t="str">
            <v>15.111</v>
          </cell>
          <cell r="R1176" t="str">
            <v>V.07.01.03</v>
          </cell>
          <cell r="S1176" t="str">
            <v>COD09</v>
          </cell>
          <cell r="T1176">
            <v>0</v>
          </cell>
          <cell r="U1176" t="str">
            <v>Thạc sĩ</v>
          </cell>
          <cell r="V1176" t="str">
            <v>001188025949</v>
          </cell>
        </row>
        <row r="1177">
          <cell r="B1177" t="str">
            <v>BTY05</v>
          </cell>
          <cell r="C1177" t="str">
            <v>3120205846080</v>
          </cell>
          <cell r="D1177" t="str">
            <v>Lê Văn</v>
          </cell>
          <cell r="E1177" t="str">
            <v>Hùng</v>
          </cell>
          <cell r="F1177">
            <v>9</v>
          </cell>
          <cell r="G1177" t="str">
            <v>Thú y cộng đồng</v>
          </cell>
          <cell r="H1177" t="str">
            <v>Khoa Thú y</v>
          </cell>
          <cell r="I1177" t="str">
            <v>Thạc sĩ, Kỹ sư</v>
          </cell>
          <cell r="J1177">
            <v>3</v>
          </cell>
          <cell r="K1177">
            <v>0</v>
          </cell>
          <cell r="L1177" t="str">
            <v>01-Jul-22</v>
          </cell>
          <cell r="M1177" t="str">
            <v>01-Jul-19</v>
          </cell>
          <cell r="N1177">
            <v>3</v>
          </cell>
          <cell r="O1177" t="str">
            <v>0906</v>
          </cell>
          <cell r="P1177" t="str">
            <v>0906</v>
          </cell>
          <cell r="Q1177" t="str">
            <v>13.095</v>
          </cell>
          <cell r="R1177" t="str">
            <v>V.05.02.07</v>
          </cell>
          <cell r="S1177" t="str">
            <v>BTY05</v>
          </cell>
          <cell r="T1177">
            <v>0</v>
          </cell>
          <cell r="U1177" t="str">
            <v>Thạc sĩ</v>
          </cell>
          <cell r="V1177" t="str">
            <v>034083027932</v>
          </cell>
        </row>
        <row r="1178">
          <cell r="B1178" t="str">
            <v>BLY02</v>
          </cell>
          <cell r="C1178" t="str">
            <v>3120215001952</v>
          </cell>
          <cell r="D1178" t="str">
            <v>Nguyễn Hữu</v>
          </cell>
          <cell r="E1178" t="str">
            <v>Nam</v>
          </cell>
          <cell r="F1178">
            <v>9</v>
          </cell>
          <cell r="G1178" t="str">
            <v>Bệnh lý thú y</v>
          </cell>
          <cell r="H1178" t="str">
            <v>Khoa Thú y</v>
          </cell>
          <cell r="I1178" t="str">
            <v>PGS.TS. Giảng viên cao cấp, Bảo lưu PCCV</v>
          </cell>
          <cell r="J1178">
            <v>8</v>
          </cell>
          <cell r="K1178">
            <v>0</v>
          </cell>
          <cell r="L1178" t="str">
            <v>01-Dec-21</v>
          </cell>
          <cell r="M1178" t="str">
            <v>30-Dec-16</v>
          </cell>
          <cell r="N1178">
            <v>2</v>
          </cell>
          <cell r="O1178" t="str">
            <v>0907</v>
          </cell>
          <cell r="P1178" t="str">
            <v>0907</v>
          </cell>
          <cell r="Q1178" t="str">
            <v>15.109</v>
          </cell>
          <cell r="R1178" t="str">
            <v>V.07.01.01</v>
          </cell>
          <cell r="S1178" t="str">
            <v>TG434</v>
          </cell>
          <cell r="T1178">
            <v>1</v>
          </cell>
          <cell r="U1178" t="str">
            <v>Tiến sĩ</v>
          </cell>
          <cell r="V1178" t="str">
            <v>034055002099</v>
          </cell>
        </row>
        <row r="1179">
          <cell r="B1179" t="str">
            <v/>
          </cell>
          <cell r="C1179" t="str">
            <v>3120215001975</v>
          </cell>
          <cell r="D1179" t="str">
            <v>Nguyễn Thị Thanh</v>
          </cell>
          <cell r="E1179" t="str">
            <v>Nhàn</v>
          </cell>
          <cell r="F1179">
            <v>9</v>
          </cell>
          <cell r="G1179" t="str">
            <v>Bệnh lý thú y</v>
          </cell>
          <cell r="H1179" t="str">
            <v>Khoa Thú y</v>
          </cell>
          <cell r="I1179" t="str">
            <v/>
          </cell>
          <cell r="J1179">
            <v>3.33</v>
          </cell>
          <cell r="K1179">
            <v>0</v>
          </cell>
          <cell r="L1179" t="str">
            <v>01-May-09</v>
          </cell>
          <cell r="M1179" t="str">
            <v>12-Jun-95</v>
          </cell>
          <cell r="N1179">
            <v>4</v>
          </cell>
          <cell r="O1179" t="str">
            <v>0907</v>
          </cell>
          <cell r="P1179" t="str">
            <v>0907</v>
          </cell>
          <cell r="Q1179" t="str">
            <v>13.095</v>
          </cell>
          <cell r="R1179" t="str">
            <v>13.095</v>
          </cell>
          <cell r="S1179" t="str">
            <v/>
          </cell>
          <cell r="T1179">
            <v>0</v>
          </cell>
          <cell r="U1179" t="str">
            <v>Đại học</v>
          </cell>
          <cell r="V1179" t="str">
            <v>011748344</v>
          </cell>
        </row>
        <row r="1180">
          <cell r="B1180" t="str">
            <v>BLY01</v>
          </cell>
          <cell r="C1180" t="str">
            <v>3120215001981</v>
          </cell>
          <cell r="D1180" t="str">
            <v>Nguyễn Thị</v>
          </cell>
          <cell r="E1180" t="str">
            <v>Lan</v>
          </cell>
          <cell r="F1180">
            <v>9</v>
          </cell>
          <cell r="G1180" t="str">
            <v>Bệnh lý thú y</v>
          </cell>
          <cell r="H1180" t="str">
            <v>Khoa Thú y</v>
          </cell>
          <cell r="I1180" t="str">
            <v>GS.TS. Giảng viên cao cấp, Giám đốc Học viện, Trưởng phòng TN, Giám đốc Trung tâm NCXS và ĐMST</v>
          </cell>
          <cell r="J1180">
            <v>7.64</v>
          </cell>
          <cell r="K1180">
            <v>0</v>
          </cell>
          <cell r="L1180" t="str">
            <v>30-Dec-23</v>
          </cell>
          <cell r="M1180" t="str">
            <v>30-Dec-16</v>
          </cell>
          <cell r="N1180">
            <v>2</v>
          </cell>
          <cell r="O1180" t="str">
            <v>0907</v>
          </cell>
          <cell r="P1180" t="str">
            <v>0907</v>
          </cell>
          <cell r="Q1180" t="str">
            <v>15.109</v>
          </cell>
          <cell r="R1180" t="str">
            <v>V.07.01.01</v>
          </cell>
          <cell r="S1180" t="str">
            <v>BLY01</v>
          </cell>
          <cell r="T1180">
            <v>2</v>
          </cell>
          <cell r="U1180" t="str">
            <v>Tiến sĩ</v>
          </cell>
          <cell r="V1180" t="str">
            <v>001174003200</v>
          </cell>
        </row>
        <row r="1181">
          <cell r="B1181" t="str">
            <v>BLY04</v>
          </cell>
          <cell r="C1181" t="str">
            <v>3120215002020</v>
          </cell>
          <cell r="D1181" t="str">
            <v>Bùi Thị Tố</v>
          </cell>
          <cell r="E1181" t="str">
            <v>Nga</v>
          </cell>
          <cell r="F1181">
            <v>9</v>
          </cell>
          <cell r="G1181" t="str">
            <v>Bệnh lý thú y</v>
          </cell>
          <cell r="H1181" t="str">
            <v>Khoa Thú y</v>
          </cell>
          <cell r="I1181" t="str">
            <v>PGS.TS. Giảng viên cao cấp, Trưởng BM</v>
          </cell>
          <cell r="J1181">
            <v>6.2</v>
          </cell>
          <cell r="K1181">
            <v>0</v>
          </cell>
          <cell r="L1181" t="str">
            <v>26-Mar-25</v>
          </cell>
          <cell r="M1181" t="str">
            <v>26-Mar-25</v>
          </cell>
          <cell r="N1181">
            <v>2</v>
          </cell>
          <cell r="O1181" t="str">
            <v>0907</v>
          </cell>
          <cell r="P1181" t="str">
            <v>0907</v>
          </cell>
          <cell r="Q1181" t="str">
            <v>15.109</v>
          </cell>
          <cell r="R1181" t="str">
            <v>V.07.01.01</v>
          </cell>
          <cell r="S1181" t="str">
            <v>BLY04</v>
          </cell>
          <cell r="T1181">
            <v>1</v>
          </cell>
          <cell r="U1181" t="str">
            <v>Tiến sĩ</v>
          </cell>
          <cell r="V1181" t="str">
            <v>042181019056</v>
          </cell>
        </row>
        <row r="1182">
          <cell r="B1182" t="str">
            <v>BLY05</v>
          </cell>
          <cell r="C1182" t="str">
            <v>3120215017670</v>
          </cell>
          <cell r="D1182" t="str">
            <v>Trần Minh</v>
          </cell>
          <cell r="E1182" t="str">
            <v>Hải</v>
          </cell>
          <cell r="F1182">
            <v>9</v>
          </cell>
          <cell r="G1182" t="str">
            <v>Bệnh lý thú y</v>
          </cell>
          <cell r="H1182" t="str">
            <v>Khoa Thú y</v>
          </cell>
          <cell r="I1182" t="str">
            <v>Thạc sĩ, Giảng viên</v>
          </cell>
          <cell r="J1182">
            <v>3.99</v>
          </cell>
          <cell r="K1182">
            <v>0</v>
          </cell>
          <cell r="L1182" t="str">
            <v>01-Jan-25</v>
          </cell>
          <cell r="M1182" t="str">
            <v>01-Jul-10</v>
          </cell>
          <cell r="N1182">
            <v>3</v>
          </cell>
          <cell r="O1182" t="str">
            <v>0907</v>
          </cell>
          <cell r="P1182" t="str">
            <v>0907</v>
          </cell>
          <cell r="Q1182" t="str">
            <v>15.111</v>
          </cell>
          <cell r="R1182" t="str">
            <v>V.07.01.03</v>
          </cell>
          <cell r="S1182" t="str">
            <v>BLY05</v>
          </cell>
          <cell r="T1182">
            <v>0</v>
          </cell>
          <cell r="U1182" t="str">
            <v>Thạc sĩ</v>
          </cell>
          <cell r="V1182" t="str">
            <v>034085005485</v>
          </cell>
        </row>
        <row r="1183">
          <cell r="B1183" t="str">
            <v/>
          </cell>
          <cell r="C1183" t="str">
            <v>3120215039065</v>
          </cell>
          <cell r="D1183" t="str">
            <v>Nguyễn Phương</v>
          </cell>
          <cell r="E1183" t="str">
            <v>Nhung</v>
          </cell>
          <cell r="F1183">
            <v>9</v>
          </cell>
          <cell r="G1183" t="str">
            <v>Bệnh lý thú y</v>
          </cell>
          <cell r="H1183" t="str">
            <v>Khoa Thú y</v>
          </cell>
          <cell r="I1183" t="str">
            <v>Thạc sĩ, Kỹ sư</v>
          </cell>
          <cell r="J1183">
            <v>3.99</v>
          </cell>
          <cell r="K1183">
            <v>0</v>
          </cell>
          <cell r="L1183" t="str">
            <v>01-Jan-25</v>
          </cell>
          <cell r="M1183" t="str">
            <v>01-Jan-13</v>
          </cell>
          <cell r="N1183">
            <v>3</v>
          </cell>
          <cell r="O1183" t="str">
            <v>0907</v>
          </cell>
          <cell r="P1183" t="str">
            <v>0907</v>
          </cell>
          <cell r="Q1183" t="str">
            <v>13.095</v>
          </cell>
          <cell r="R1183" t="str">
            <v>V.05.02.07</v>
          </cell>
          <cell r="S1183" t="str">
            <v/>
          </cell>
          <cell r="T1183">
            <v>0</v>
          </cell>
          <cell r="U1183" t="str">
            <v>Thạc sĩ</v>
          </cell>
          <cell r="V1183" t="str">
            <v>027184000568</v>
          </cell>
        </row>
        <row r="1184">
          <cell r="B1184" t="str">
            <v>BLY06</v>
          </cell>
          <cell r="C1184" t="str">
            <v>3120215044882</v>
          </cell>
          <cell r="D1184" t="str">
            <v>Nguyễn Vũ</v>
          </cell>
          <cell r="E1184" t="str">
            <v>Sơn</v>
          </cell>
          <cell r="F1184">
            <v>9</v>
          </cell>
          <cell r="G1184" t="str">
            <v>Bệnh lý thú y</v>
          </cell>
          <cell r="H1184" t="str">
            <v>Khoa Thú y</v>
          </cell>
          <cell r="I1184" t="str">
            <v>Tiến sĩ, Giảng viên, Phó BM</v>
          </cell>
          <cell r="J1184">
            <v>3</v>
          </cell>
          <cell r="K1184">
            <v>0</v>
          </cell>
          <cell r="L1184" t="str">
            <v>01-Jan-23</v>
          </cell>
          <cell r="M1184" t="str">
            <v>01-Jan-15</v>
          </cell>
          <cell r="N1184">
            <v>2</v>
          </cell>
          <cell r="O1184" t="str">
            <v>0907</v>
          </cell>
          <cell r="P1184" t="str">
            <v>0907</v>
          </cell>
          <cell r="Q1184" t="str">
            <v>15.111</v>
          </cell>
          <cell r="R1184" t="str">
            <v>V.07.01.03</v>
          </cell>
          <cell r="S1184" t="str">
            <v>BLY06</v>
          </cell>
          <cell r="T1184">
            <v>0</v>
          </cell>
          <cell r="U1184" t="str">
            <v>Tiến sĩ</v>
          </cell>
          <cell r="V1184" t="str">
            <v>001089046129</v>
          </cell>
        </row>
        <row r="1185">
          <cell r="B1185" t="str">
            <v>BLY07</v>
          </cell>
          <cell r="C1185" t="str">
            <v>3120215039200</v>
          </cell>
          <cell r="D1185" t="str">
            <v>Nguyễn Thị</v>
          </cell>
          <cell r="E1185" t="str">
            <v>Hoa</v>
          </cell>
          <cell r="F1185">
            <v>9</v>
          </cell>
          <cell r="G1185" t="str">
            <v>Bệnh lý thú y</v>
          </cell>
          <cell r="H1185" t="str">
            <v>Khoa Thú y</v>
          </cell>
          <cell r="I1185" t="str">
            <v>Thạc sĩ, Giảng viên, Phó Trưởng phòng TN</v>
          </cell>
          <cell r="J1185">
            <v>3.66</v>
          </cell>
          <cell r="K1185">
            <v>0</v>
          </cell>
          <cell r="L1185" t="str">
            <v>01-Jan-24</v>
          </cell>
          <cell r="M1185" t="str">
            <v>01-Jan-13</v>
          </cell>
          <cell r="N1185">
            <v>3</v>
          </cell>
          <cell r="O1185" t="str">
            <v>0915</v>
          </cell>
          <cell r="P1185" t="str">
            <v>0907</v>
          </cell>
          <cell r="Q1185" t="str">
            <v>15.111</v>
          </cell>
          <cell r="R1185" t="str">
            <v>V.07.01.03</v>
          </cell>
          <cell r="S1185" t="str">
            <v>BLY07</v>
          </cell>
          <cell r="T1185">
            <v>0</v>
          </cell>
          <cell r="U1185" t="str">
            <v>Thạc sĩ</v>
          </cell>
          <cell r="V1185" t="str">
            <v>033186003113</v>
          </cell>
        </row>
        <row r="1186">
          <cell r="B1186" t="str">
            <v>BLY03</v>
          </cell>
          <cell r="C1186" t="str">
            <v>3120215006910</v>
          </cell>
          <cell r="D1186" t="str">
            <v>Bùi Trần Anh</v>
          </cell>
          <cell r="E1186" t="str">
            <v>Đào</v>
          </cell>
          <cell r="F1186">
            <v>9</v>
          </cell>
          <cell r="G1186" t="str">
            <v>Bệnh lý thú y</v>
          </cell>
          <cell r="H1186" t="str">
            <v>Khoa Thú y</v>
          </cell>
          <cell r="I1186" t="str">
            <v>PGS.TS, Giảng viên cao cấp, Trưởng Khoa, GĐ Bệnh viện thú y</v>
          </cell>
          <cell r="J1186">
            <v>7.28</v>
          </cell>
          <cell r="K1186">
            <v>0</v>
          </cell>
          <cell r="L1186" t="str">
            <v>30-Dec-24</v>
          </cell>
          <cell r="M1186" t="str">
            <v>30-Dec-16</v>
          </cell>
          <cell r="N1186">
            <v>2</v>
          </cell>
          <cell r="O1186" t="str">
            <v>0907</v>
          </cell>
          <cell r="P1186" t="str">
            <v>0907</v>
          </cell>
          <cell r="Q1186" t="str">
            <v>15.109</v>
          </cell>
          <cell r="R1186" t="str">
            <v>V.07.01.01</v>
          </cell>
          <cell r="S1186" t="str">
            <v>BLY03</v>
          </cell>
          <cell r="T1186">
            <v>1</v>
          </cell>
          <cell r="U1186" t="str">
            <v>Tiến sĩ</v>
          </cell>
          <cell r="V1186" t="str">
            <v>001070027576</v>
          </cell>
        </row>
        <row r="1187">
          <cell r="B1187" t="str">
            <v/>
          </cell>
          <cell r="C1187" t="str">
            <v/>
          </cell>
          <cell r="D1187" t="str">
            <v>Nguyễn Thị</v>
          </cell>
          <cell r="E1187" t="str">
            <v>Lụa</v>
          </cell>
          <cell r="F1187">
            <v>9</v>
          </cell>
          <cell r="G1187" t="str">
            <v>Bệnh lý thú y</v>
          </cell>
          <cell r="H1187" t="str">
            <v>Khoa Thú y</v>
          </cell>
          <cell r="I1187" t="str">
            <v>Nghiên cứu viên</v>
          </cell>
          <cell r="J1187">
            <v>2.34</v>
          </cell>
          <cell r="K1187">
            <v>0</v>
          </cell>
          <cell r="L1187" t="str">
            <v>01-Jul-22</v>
          </cell>
          <cell r="M1187" t="str">
            <v>01-Jul-22</v>
          </cell>
          <cell r="N1187">
            <v>4</v>
          </cell>
          <cell r="O1187" t="str">
            <v>0907</v>
          </cell>
          <cell r="P1187" t="str">
            <v>0907</v>
          </cell>
          <cell r="Q1187" t="str">
            <v>13.092</v>
          </cell>
          <cell r="R1187" t="str">
            <v>V.05.01.03</v>
          </cell>
          <cell r="S1187" t="str">
            <v/>
          </cell>
          <cell r="T1187">
            <v>0</v>
          </cell>
          <cell r="U1187" t="str">
            <v>Đại học</v>
          </cell>
          <cell r="V1187" t="str">
            <v>038198017294</v>
          </cell>
        </row>
        <row r="1188">
          <cell r="B1188" t="str">
            <v/>
          </cell>
          <cell r="C1188" t="str">
            <v>3120215002059</v>
          </cell>
          <cell r="D1188" t="str">
            <v>Hoàng Thị</v>
          </cell>
          <cell r="E1188" t="str">
            <v>Thịnh</v>
          </cell>
          <cell r="F1188">
            <v>9</v>
          </cell>
          <cell r="G1188" t="str">
            <v>Văn phòng Khoa Thú y</v>
          </cell>
          <cell r="H1188" t="str">
            <v>Khoa Thú y</v>
          </cell>
          <cell r="I1188" t="str">
            <v/>
          </cell>
          <cell r="J1188">
            <v>3.63</v>
          </cell>
          <cell r="K1188">
            <v>0.05</v>
          </cell>
          <cell r="L1188" t="str">
            <v>01-Dec-11</v>
          </cell>
          <cell r="M1188" t="str">
            <v>01-Jun-86</v>
          </cell>
          <cell r="N1188">
            <v>7</v>
          </cell>
          <cell r="O1188" t="str">
            <v>0910</v>
          </cell>
          <cell r="P1188" t="str">
            <v>0910</v>
          </cell>
          <cell r="Q1188" t="str">
            <v>01.007</v>
          </cell>
          <cell r="R1188" t="str">
            <v>01.007</v>
          </cell>
          <cell r="S1188" t="str">
            <v/>
          </cell>
          <cell r="T1188">
            <v>0</v>
          </cell>
          <cell r="U1188" t="str">
            <v>CN-SơCấp</v>
          </cell>
          <cell r="V1188" t="str">
            <v>011582299</v>
          </cell>
        </row>
        <row r="1189">
          <cell r="B1189" t="str">
            <v/>
          </cell>
          <cell r="C1189" t="str">
            <v>3120215002065</v>
          </cell>
          <cell r="D1189" t="str">
            <v>Trần Thị</v>
          </cell>
          <cell r="E1189" t="str">
            <v>Giang</v>
          </cell>
          <cell r="F1189">
            <v>9</v>
          </cell>
          <cell r="G1189" t="str">
            <v>Văn phòng Khoa Thú y</v>
          </cell>
          <cell r="H1189" t="str">
            <v>Khoa Thú y</v>
          </cell>
          <cell r="I1189" t="str">
            <v>Chuyên viên</v>
          </cell>
          <cell r="J1189">
            <v>4.32</v>
          </cell>
          <cell r="K1189">
            <v>0</v>
          </cell>
          <cell r="L1189" t="str">
            <v>01-May-23</v>
          </cell>
          <cell r="M1189" t="str">
            <v>01-Jan-14</v>
          </cell>
          <cell r="N1189">
            <v>4</v>
          </cell>
          <cell r="O1189" t="str">
            <v>0910</v>
          </cell>
          <cell r="P1189" t="str">
            <v>0910</v>
          </cell>
          <cell r="Q1189" t="str">
            <v>01.003</v>
          </cell>
          <cell r="R1189" t="str">
            <v>01.003</v>
          </cell>
          <cell r="S1189" t="str">
            <v/>
          </cell>
          <cell r="T1189">
            <v>0</v>
          </cell>
          <cell r="U1189" t="str">
            <v>Đại học</v>
          </cell>
          <cell r="V1189" t="str">
            <v>027182005033</v>
          </cell>
        </row>
        <row r="1190">
          <cell r="B1190" t="str">
            <v/>
          </cell>
          <cell r="C1190" t="str">
            <v>3120965509868</v>
          </cell>
          <cell r="D1190" t="str">
            <v>Nguyễn Phục</v>
          </cell>
          <cell r="E1190" t="str">
            <v>Hưng</v>
          </cell>
          <cell r="F1190">
            <v>9</v>
          </cell>
          <cell r="G1190" t="str">
            <v>Văn phòng Khoa Thú y</v>
          </cell>
          <cell r="H1190" t="str">
            <v>Khoa Thú y</v>
          </cell>
          <cell r="I1190" t="str">
            <v>Tiến sĩ, Chuyên viên</v>
          </cell>
          <cell r="J1190">
            <v>3.99</v>
          </cell>
          <cell r="K1190">
            <v>0</v>
          </cell>
          <cell r="L1190" t="str">
            <v>01-Nov-23</v>
          </cell>
          <cell r="M1190" t="str">
            <v>01-Aug-08</v>
          </cell>
          <cell r="N1190">
            <v>2</v>
          </cell>
          <cell r="O1190" t="str">
            <v>0910</v>
          </cell>
          <cell r="P1190" t="str">
            <v>0910</v>
          </cell>
          <cell r="Q1190" t="str">
            <v>01.003</v>
          </cell>
          <cell r="R1190" t="str">
            <v>01.003</v>
          </cell>
          <cell r="S1190" t="str">
            <v/>
          </cell>
          <cell r="T1190">
            <v>0</v>
          </cell>
          <cell r="U1190" t="str">
            <v>Tiến sĩ</v>
          </cell>
          <cell r="V1190" t="str">
            <v>001079042759</v>
          </cell>
        </row>
        <row r="1191">
          <cell r="B1191" t="str">
            <v/>
          </cell>
          <cell r="C1191" t="str">
            <v>3120205911669</v>
          </cell>
          <cell r="D1191" t="str">
            <v>Phạm Hồng</v>
          </cell>
          <cell r="E1191" t="str">
            <v>Thanh</v>
          </cell>
          <cell r="F1191">
            <v>9</v>
          </cell>
          <cell r="G1191" t="str">
            <v>Văn phòng Khoa Thú y</v>
          </cell>
          <cell r="H1191" t="str">
            <v>Khoa Thú y</v>
          </cell>
          <cell r="I1191" t="str">
            <v>Chuyên viên</v>
          </cell>
          <cell r="J1191">
            <v>3</v>
          </cell>
          <cell r="K1191">
            <v>0</v>
          </cell>
          <cell r="L1191" t="str">
            <v>01-Mar-24</v>
          </cell>
          <cell r="M1191" t="str">
            <v>01-Mar-18</v>
          </cell>
          <cell r="N1191">
            <v>4</v>
          </cell>
          <cell r="O1191" t="str">
            <v>0910</v>
          </cell>
          <cell r="P1191" t="str">
            <v>0910</v>
          </cell>
          <cell r="Q1191" t="str">
            <v>01.003</v>
          </cell>
          <cell r="R1191" t="str">
            <v>01.003</v>
          </cell>
          <cell r="S1191" t="str">
            <v/>
          </cell>
          <cell r="T1191">
            <v>0</v>
          </cell>
          <cell r="U1191" t="str">
            <v>Đại học</v>
          </cell>
          <cell r="V1191" t="str">
            <v>001081030546</v>
          </cell>
        </row>
        <row r="1192">
          <cell r="B1192" t="str">
            <v/>
          </cell>
          <cell r="C1192" t="str">
            <v>3120205227569</v>
          </cell>
          <cell r="D1192" t="str">
            <v>Lương Quốc</v>
          </cell>
          <cell r="E1192" t="str">
            <v>Hưng</v>
          </cell>
          <cell r="F1192">
            <v>9</v>
          </cell>
          <cell r="G1192" t="str">
            <v>Văn phòng Khoa Thú y</v>
          </cell>
          <cell r="H1192" t="str">
            <v>Khoa Thú y</v>
          </cell>
          <cell r="I1192" t="str">
            <v>Thạc sĩ, Chuyên viên</v>
          </cell>
          <cell r="J1192">
            <v>2.34</v>
          </cell>
          <cell r="K1192">
            <v>0</v>
          </cell>
          <cell r="L1192" t="str">
            <v>01-Mar-19</v>
          </cell>
          <cell r="M1192" t="str">
            <v>01-Mar-19</v>
          </cell>
          <cell r="N1192">
            <v>3</v>
          </cell>
          <cell r="O1192" t="str">
            <v>0910</v>
          </cell>
          <cell r="P1192" t="str">
            <v>0910</v>
          </cell>
          <cell r="Q1192" t="str">
            <v>01.003</v>
          </cell>
          <cell r="R1192" t="str">
            <v>01.003</v>
          </cell>
          <cell r="S1192" t="str">
            <v/>
          </cell>
          <cell r="T1192">
            <v>0</v>
          </cell>
          <cell r="U1192" t="str">
            <v>Thạc sĩ</v>
          </cell>
          <cell r="V1192" t="str">
            <v>132041987</v>
          </cell>
        </row>
        <row r="1193">
          <cell r="B1193" t="str">
            <v/>
          </cell>
          <cell r="C1193" t="str">
            <v>3120205763649</v>
          </cell>
          <cell r="D1193" t="str">
            <v>Nguyễn Thị Phương</v>
          </cell>
          <cell r="E1193" t="str">
            <v>Đông</v>
          </cell>
          <cell r="F1193">
            <v>9</v>
          </cell>
          <cell r="G1193" t="str">
            <v>Văn phòng Khoa Thú y</v>
          </cell>
          <cell r="H1193" t="str">
            <v>Khoa Thú y</v>
          </cell>
          <cell r="I1193" t="str">
            <v>Thạc sĩ, Chuyên viên</v>
          </cell>
          <cell r="J1193">
            <v>2.67</v>
          </cell>
          <cell r="K1193">
            <v>0</v>
          </cell>
          <cell r="L1193" t="str">
            <v>01-Apr-23</v>
          </cell>
          <cell r="M1193" t="str">
            <v>01-Apr-20</v>
          </cell>
          <cell r="N1193">
            <v>3</v>
          </cell>
          <cell r="O1193" t="str">
            <v>0910</v>
          </cell>
          <cell r="P1193" t="str">
            <v>0910</v>
          </cell>
          <cell r="Q1193" t="str">
            <v>01.003</v>
          </cell>
          <cell r="R1193" t="str">
            <v>01.003</v>
          </cell>
          <cell r="S1193" t="str">
            <v/>
          </cell>
          <cell r="T1193">
            <v>0</v>
          </cell>
          <cell r="U1193" t="str">
            <v>Thạc sĩ</v>
          </cell>
          <cell r="V1193" t="str">
            <v>001188037304</v>
          </cell>
        </row>
        <row r="1194">
          <cell r="B1194" t="str">
            <v/>
          </cell>
          <cell r="C1194" t="str">
            <v>3120215057600</v>
          </cell>
          <cell r="D1194" t="str">
            <v>Lương Thị Hồng</v>
          </cell>
          <cell r="E1194" t="str">
            <v>Nhâm</v>
          </cell>
          <cell r="F1194">
            <v>9</v>
          </cell>
          <cell r="G1194" t="str">
            <v>Văn phòng Khoa Thú y</v>
          </cell>
          <cell r="H1194" t="str">
            <v>Khoa Thú y</v>
          </cell>
          <cell r="I1194" t="str">
            <v>Thạc sĩ, Chuyên viên</v>
          </cell>
          <cell r="J1194">
            <v>1.9890000000000001</v>
          </cell>
          <cell r="K1194">
            <v>0</v>
          </cell>
          <cell r="L1194" t="str">
            <v>01-Aug-19</v>
          </cell>
          <cell r="M1194" t="str">
            <v>01-Aug-19</v>
          </cell>
          <cell r="N1194">
            <v>3</v>
          </cell>
          <cell r="O1194" t="str">
            <v>0910</v>
          </cell>
          <cell r="P1194" t="str">
            <v>0910</v>
          </cell>
          <cell r="Q1194" t="str">
            <v>01.003</v>
          </cell>
          <cell r="R1194" t="str">
            <v>01.003</v>
          </cell>
          <cell r="S1194" t="str">
            <v/>
          </cell>
          <cell r="T1194">
            <v>0</v>
          </cell>
          <cell r="U1194" t="str">
            <v>Thạc sĩ</v>
          </cell>
          <cell r="V1194" t="str">
            <v>030186000130</v>
          </cell>
        </row>
        <row r="1195">
          <cell r="B1195" t="str">
            <v/>
          </cell>
          <cell r="C1195" t="str">
            <v>3120215002036</v>
          </cell>
          <cell r="D1195" t="str">
            <v>Nguyễn Bá</v>
          </cell>
          <cell r="E1195" t="str">
            <v>Minh</v>
          </cell>
          <cell r="F1195">
            <v>9</v>
          </cell>
          <cell r="G1195" t="str">
            <v>Bệnh viện Thú y</v>
          </cell>
          <cell r="H1195" t="str">
            <v>Khoa Thú y</v>
          </cell>
          <cell r="I1195" t="str">
            <v>Nhân viên kỹ thuật</v>
          </cell>
          <cell r="J1195">
            <v>3.63</v>
          </cell>
          <cell r="K1195">
            <v>0.17</v>
          </cell>
          <cell r="L1195" t="str">
            <v>01-Dec-19</v>
          </cell>
          <cell r="M1195" t="str">
            <v>01-May-84</v>
          </cell>
          <cell r="N1195">
            <v>7</v>
          </cell>
          <cell r="O1195" t="str">
            <v>0911</v>
          </cell>
          <cell r="P1195" t="str">
            <v>0911</v>
          </cell>
          <cell r="Q1195" t="str">
            <v>01.007</v>
          </cell>
          <cell r="R1195" t="str">
            <v>01.007</v>
          </cell>
          <cell r="S1195" t="str">
            <v/>
          </cell>
          <cell r="T1195">
            <v>0</v>
          </cell>
          <cell r="U1195" t="str">
            <v>CN-SơCấp</v>
          </cell>
          <cell r="V1195" t="str">
            <v>011319413</v>
          </cell>
        </row>
        <row r="1196">
          <cell r="B1196" t="str">
            <v>BTY01</v>
          </cell>
          <cell r="C1196" t="str">
            <v>3120215002042</v>
          </cell>
          <cell r="D1196" t="str">
            <v>Nguyễn Văn</v>
          </cell>
          <cell r="E1196" t="str">
            <v>Hải</v>
          </cell>
          <cell r="F1196">
            <v>9</v>
          </cell>
          <cell r="G1196" t="str">
            <v>Bệnh viện Thú y</v>
          </cell>
          <cell r="H1196" t="str">
            <v>Khoa Thú y</v>
          </cell>
          <cell r="I1196" t="str">
            <v>Kỹ sư, Phó Giám đốc Bệnh viện Thú y</v>
          </cell>
          <cell r="J1196">
            <v>4.9800000000000004</v>
          </cell>
          <cell r="K1196">
            <v>0</v>
          </cell>
          <cell r="L1196" t="str">
            <v>01-May-21</v>
          </cell>
          <cell r="M1196" t="str">
            <v>01-May-99</v>
          </cell>
          <cell r="N1196">
            <v>4</v>
          </cell>
          <cell r="O1196" t="str">
            <v>0911</v>
          </cell>
          <cell r="P1196" t="str">
            <v>0911</v>
          </cell>
          <cell r="Q1196" t="str">
            <v>13.095</v>
          </cell>
          <cell r="R1196" t="str">
            <v>V.05.02.07</v>
          </cell>
          <cell r="S1196" t="str">
            <v>BTY01</v>
          </cell>
          <cell r="T1196">
            <v>0</v>
          </cell>
          <cell r="U1196" t="str">
            <v>Đại học</v>
          </cell>
          <cell r="V1196" t="str">
            <v>001062010658</v>
          </cell>
        </row>
        <row r="1197">
          <cell r="B1197" t="str">
            <v>BTY03</v>
          </cell>
          <cell r="C1197" t="str">
            <v>3120215002071</v>
          </cell>
          <cell r="D1197" t="str">
            <v>Đinh Phương</v>
          </cell>
          <cell r="E1197" t="str">
            <v>Nam</v>
          </cell>
          <cell r="F1197">
            <v>9</v>
          </cell>
          <cell r="G1197" t="str">
            <v>Bệnh viện Thú y</v>
          </cell>
          <cell r="H1197" t="str">
            <v>Khoa Thú y</v>
          </cell>
          <cell r="I1197" t="str">
            <v>Thạc sĩ, Kỹ sư, Hướng dẫn thực hành, thực tập</v>
          </cell>
          <cell r="J1197">
            <v>3.99</v>
          </cell>
          <cell r="K1197">
            <v>0</v>
          </cell>
          <cell r="L1197" t="str">
            <v>01-Aug-22</v>
          </cell>
          <cell r="M1197" t="str">
            <v>01-Aug-08</v>
          </cell>
          <cell r="N1197">
            <v>3</v>
          </cell>
          <cell r="O1197" t="str">
            <v>0911</v>
          </cell>
          <cell r="P1197" t="str">
            <v>0911</v>
          </cell>
          <cell r="Q1197" t="str">
            <v>13.095</v>
          </cell>
          <cell r="R1197" t="str">
            <v>V.05.02.07</v>
          </cell>
          <cell r="S1197" t="str">
            <v>BTY03</v>
          </cell>
          <cell r="T1197">
            <v>0</v>
          </cell>
          <cell r="U1197" t="str">
            <v>Thạc sĩ</v>
          </cell>
          <cell r="V1197" t="str">
            <v>001083043206</v>
          </cell>
        </row>
        <row r="1198">
          <cell r="B1198" t="str">
            <v>BTY02</v>
          </cell>
          <cell r="C1198" t="str">
            <v>3120215002088</v>
          </cell>
          <cell r="D1198" t="str">
            <v>Trần Văn</v>
          </cell>
          <cell r="E1198" t="str">
            <v>Nên</v>
          </cell>
          <cell r="F1198">
            <v>9</v>
          </cell>
          <cell r="G1198" t="str">
            <v>Bệnh viện Thú y</v>
          </cell>
          <cell r="H1198" t="str">
            <v>Khoa Thú y</v>
          </cell>
          <cell r="I1198" t="str">
            <v>Tiến sĩ, Kỹ sư, Hướng dẫn thực hành, thực tập</v>
          </cell>
          <cell r="J1198">
            <v>3.99</v>
          </cell>
          <cell r="K1198">
            <v>0</v>
          </cell>
          <cell r="L1198" t="str">
            <v>01-Aug-22</v>
          </cell>
          <cell r="M1198" t="str">
            <v>01-Aug-08</v>
          </cell>
          <cell r="N1198">
            <v>2</v>
          </cell>
          <cell r="O1198" t="str">
            <v>0911</v>
          </cell>
          <cell r="P1198" t="str">
            <v>0911</v>
          </cell>
          <cell r="Q1198" t="str">
            <v>13.095</v>
          </cell>
          <cell r="R1198" t="str">
            <v>V.05.02.07</v>
          </cell>
          <cell r="S1198" t="str">
            <v>BTY02</v>
          </cell>
          <cell r="T1198">
            <v>0</v>
          </cell>
          <cell r="U1198" t="str">
            <v>Tiến sĩ</v>
          </cell>
          <cell r="V1198" t="str">
            <v>034077000248</v>
          </cell>
        </row>
        <row r="1199">
          <cell r="B1199" t="str">
            <v/>
          </cell>
          <cell r="C1199" t="str">
            <v>3120205841874</v>
          </cell>
          <cell r="D1199" t="str">
            <v>Nguyễn Thị</v>
          </cell>
          <cell r="E1199" t="str">
            <v>Ngọc</v>
          </cell>
          <cell r="F1199">
            <v>9</v>
          </cell>
          <cell r="G1199" t="str">
            <v>Bệnh viện Thú y</v>
          </cell>
          <cell r="H1199" t="str">
            <v>Khoa Thú y</v>
          </cell>
          <cell r="I1199" t="str">
            <v>Thạc sĩ, Kỹ sư</v>
          </cell>
          <cell r="J1199">
            <v>2.67</v>
          </cell>
          <cell r="K1199">
            <v>0</v>
          </cell>
          <cell r="L1199" t="str">
            <v>01-Nov-19</v>
          </cell>
          <cell r="M1199" t="str">
            <v>01-Nov-19</v>
          </cell>
          <cell r="N1199">
            <v>3</v>
          </cell>
          <cell r="O1199" t="str">
            <v>0911</v>
          </cell>
          <cell r="P1199" t="str">
            <v>0911</v>
          </cell>
          <cell r="Q1199" t="str">
            <v>13.092</v>
          </cell>
          <cell r="R1199" t="str">
            <v>13.092</v>
          </cell>
          <cell r="S1199" t="str">
            <v/>
          </cell>
          <cell r="T1199">
            <v>0</v>
          </cell>
          <cell r="U1199" t="str">
            <v>Thạc sĩ</v>
          </cell>
          <cell r="V1199" t="str">
            <v>121874639</v>
          </cell>
        </row>
        <row r="1200">
          <cell r="B1200" t="str">
            <v/>
          </cell>
          <cell r="C1200" t="str">
            <v>3120215052142</v>
          </cell>
          <cell r="D1200" t="str">
            <v>Nguyễn Thị</v>
          </cell>
          <cell r="E1200" t="str">
            <v>Giang</v>
          </cell>
          <cell r="F1200">
            <v>9</v>
          </cell>
          <cell r="G1200" t="str">
            <v>Bệnh viện Thú y</v>
          </cell>
          <cell r="H1200" t="str">
            <v>Khoa Thú y</v>
          </cell>
          <cell r="I1200" t="str">
            <v>Thạc sĩ, Nghiên cứu viên</v>
          </cell>
          <cell r="J1200">
            <v>2.67</v>
          </cell>
          <cell r="K1200">
            <v>0</v>
          </cell>
          <cell r="L1200" t="str">
            <v>01-Sep-19</v>
          </cell>
          <cell r="M1200" t="str">
            <v>01-Sep-19</v>
          </cell>
          <cell r="N1200">
            <v>3</v>
          </cell>
          <cell r="O1200" t="str">
            <v>0911</v>
          </cell>
          <cell r="P1200" t="str">
            <v>0911</v>
          </cell>
          <cell r="Q1200" t="str">
            <v>13.092</v>
          </cell>
          <cell r="R1200" t="str">
            <v>13.092</v>
          </cell>
          <cell r="S1200" t="str">
            <v/>
          </cell>
          <cell r="T1200">
            <v>0</v>
          </cell>
          <cell r="U1200" t="str">
            <v>Thạc sĩ</v>
          </cell>
          <cell r="V1200" t="str">
            <v>121899270</v>
          </cell>
        </row>
        <row r="1201">
          <cell r="B1201" t="str">
            <v/>
          </cell>
          <cell r="C1201" t="str">
            <v>3120215056659</v>
          </cell>
          <cell r="D1201" t="str">
            <v>Ngô Thị</v>
          </cell>
          <cell r="E1201" t="str">
            <v>Hạnh</v>
          </cell>
          <cell r="F1201">
            <v>9</v>
          </cell>
          <cell r="G1201" t="str">
            <v>Bệnh viện Thú y</v>
          </cell>
          <cell r="H1201" t="str">
            <v>Khoa Thú y</v>
          </cell>
          <cell r="I1201" t="str">
            <v>Thạc sĩ, Nghiên cứu viên</v>
          </cell>
          <cell r="J1201">
            <v>2.67</v>
          </cell>
          <cell r="K1201">
            <v>0</v>
          </cell>
          <cell r="L1201" t="str">
            <v>01-Jul-22</v>
          </cell>
          <cell r="M1201" t="str">
            <v>01-Jul-19</v>
          </cell>
          <cell r="N1201">
            <v>3</v>
          </cell>
          <cell r="O1201" t="str">
            <v>0911</v>
          </cell>
          <cell r="P1201" t="str">
            <v>0911</v>
          </cell>
          <cell r="Q1201" t="str">
            <v>13.092</v>
          </cell>
          <cell r="R1201" t="str">
            <v>13.092</v>
          </cell>
          <cell r="S1201" t="str">
            <v/>
          </cell>
          <cell r="T1201">
            <v>0</v>
          </cell>
          <cell r="U1201" t="str">
            <v>Thạc sĩ</v>
          </cell>
          <cell r="V1201" t="str">
            <v>036190008564</v>
          </cell>
        </row>
        <row r="1202">
          <cell r="B1202" t="str">
            <v/>
          </cell>
          <cell r="C1202" t="str">
            <v>1500216884988</v>
          </cell>
          <cell r="D1202" t="str">
            <v>Nguyễn Thị</v>
          </cell>
          <cell r="E1202" t="str">
            <v>Hương</v>
          </cell>
          <cell r="F1202">
            <v>9</v>
          </cell>
          <cell r="G1202" t="str">
            <v>Bệnh viện Thú y</v>
          </cell>
          <cell r="H1202" t="str">
            <v>Khoa Thú y</v>
          </cell>
          <cell r="I1202" t="str">
            <v>Thạc sĩ, Nghiên cứu viên, Phó GĐ Bệnh viện Thú y</v>
          </cell>
          <cell r="J1202">
            <v>2.67</v>
          </cell>
          <cell r="K1202">
            <v>0</v>
          </cell>
          <cell r="L1202" t="str">
            <v>01-Mar-25</v>
          </cell>
          <cell r="M1202" t="str">
            <v>01-Mar-25</v>
          </cell>
          <cell r="N1202">
            <v>3</v>
          </cell>
          <cell r="O1202" t="str">
            <v>0911</v>
          </cell>
          <cell r="P1202" t="str">
            <v>0911</v>
          </cell>
          <cell r="Q1202" t="str">
            <v>13.092</v>
          </cell>
          <cell r="R1202" t="str">
            <v>V.05.01.03</v>
          </cell>
          <cell r="S1202" t="str">
            <v/>
          </cell>
          <cell r="T1202">
            <v>0</v>
          </cell>
          <cell r="U1202" t="str">
            <v>Thạc sĩ</v>
          </cell>
          <cell r="V1202" t="str">
            <v>034189012426</v>
          </cell>
        </row>
        <row r="1203">
          <cell r="B1203" t="str">
            <v/>
          </cell>
          <cell r="C1203" t="str">
            <v/>
          </cell>
          <cell r="D1203" t="str">
            <v>Vũ Văn</v>
          </cell>
          <cell r="E1203" t="str">
            <v>Dũng</v>
          </cell>
          <cell r="F1203">
            <v>9</v>
          </cell>
          <cell r="G1203" t="str">
            <v>Bệnh viện Thú y</v>
          </cell>
          <cell r="H1203" t="str">
            <v>Khoa Thú y</v>
          </cell>
          <cell r="I1203" t="str">
            <v>Nghiên cứu viên</v>
          </cell>
          <cell r="J1203">
            <v>2.34</v>
          </cell>
          <cell r="K1203">
            <v>0</v>
          </cell>
          <cell r="L1203" t="str">
            <v>01-Jan-24</v>
          </cell>
          <cell r="M1203" t="str">
            <v>01-Jan-04</v>
          </cell>
          <cell r="N1203">
            <v>4</v>
          </cell>
          <cell r="O1203" t="str">
            <v>0911</v>
          </cell>
          <cell r="P1203" t="str">
            <v>0911</v>
          </cell>
          <cell r="Q1203" t="str">
            <v>13.092</v>
          </cell>
          <cell r="R1203" t="str">
            <v>V.05.01.03</v>
          </cell>
          <cell r="S1203" t="str">
            <v/>
          </cell>
          <cell r="T1203">
            <v>0</v>
          </cell>
          <cell r="U1203" t="str">
            <v>Đại học</v>
          </cell>
          <cell r="V1203" t="str">
            <v>033096007174</v>
          </cell>
        </row>
        <row r="1204">
          <cell r="B1204" t="str">
            <v/>
          </cell>
          <cell r="C1204" t="str">
            <v/>
          </cell>
          <cell r="D1204" t="str">
            <v>Nguyễn Thị Thanh</v>
          </cell>
          <cell r="E1204" t="str">
            <v>Hương</v>
          </cell>
          <cell r="F1204">
            <v>9</v>
          </cell>
          <cell r="G1204" t="str">
            <v>Bệnh viện Thú y</v>
          </cell>
          <cell r="H1204" t="str">
            <v>Khoa Thú y</v>
          </cell>
          <cell r="I1204" t="str">
            <v>Nghiên cứu viên</v>
          </cell>
          <cell r="J1204">
            <v>2.67</v>
          </cell>
          <cell r="K1204">
            <v>0</v>
          </cell>
          <cell r="L1204" t="str">
            <v>01-Jan-25</v>
          </cell>
          <cell r="M1204" t="str">
            <v>01-Jan-21</v>
          </cell>
          <cell r="N1204">
            <v>4</v>
          </cell>
          <cell r="O1204" t="str">
            <v>0911</v>
          </cell>
          <cell r="P1204" t="str">
            <v>0911</v>
          </cell>
          <cell r="Q1204" t="str">
            <v>13.092</v>
          </cell>
          <cell r="R1204" t="str">
            <v>V.05.01.03</v>
          </cell>
          <cell r="S1204" t="str">
            <v/>
          </cell>
          <cell r="T1204">
            <v>0</v>
          </cell>
          <cell r="U1204" t="str">
            <v>Đại học</v>
          </cell>
          <cell r="V1204" t="str">
            <v>038196003370</v>
          </cell>
        </row>
        <row r="1205">
          <cell r="B1205" t="str">
            <v/>
          </cell>
          <cell r="C1205" t="str">
            <v>3120205856915</v>
          </cell>
          <cell r="D1205" t="str">
            <v>Trần Thị Thu</v>
          </cell>
          <cell r="E1205" t="str">
            <v>Hường</v>
          </cell>
          <cell r="F1205">
            <v>9</v>
          </cell>
          <cell r="G1205" t="str">
            <v>Bệnh viện Thú y</v>
          </cell>
          <cell r="H1205" t="str">
            <v>Khoa Thú y</v>
          </cell>
          <cell r="I1205" t="str">
            <v>Nhân viên phục vụ</v>
          </cell>
          <cell r="J1205">
            <v>1.54</v>
          </cell>
          <cell r="K1205">
            <v>0</v>
          </cell>
          <cell r="L1205" t="str">
            <v>01-May-24</v>
          </cell>
          <cell r="M1205" t="str">
            <v>01-May-20</v>
          </cell>
          <cell r="N1205">
            <v>8</v>
          </cell>
          <cell r="O1205" t="str">
            <v>0911</v>
          </cell>
          <cell r="P1205" t="str">
            <v>0911</v>
          </cell>
          <cell r="Q1205" t="str">
            <v>01.009</v>
          </cell>
          <cell r="R1205" t="str">
            <v>01.009</v>
          </cell>
          <cell r="S1205" t="str">
            <v/>
          </cell>
          <cell r="T1205">
            <v>0</v>
          </cell>
          <cell r="U1205" t="str">
            <v>KhôngBCấp</v>
          </cell>
          <cell r="V1205" t="str">
            <v>034174000450</v>
          </cell>
        </row>
        <row r="1206">
          <cell r="B1206" t="str">
            <v/>
          </cell>
          <cell r="C1206" t="str">
            <v/>
          </cell>
          <cell r="D1206" t="str">
            <v>Trần Văn</v>
          </cell>
          <cell r="E1206" t="str">
            <v>Tiến</v>
          </cell>
          <cell r="F1206">
            <v>9</v>
          </cell>
          <cell r="G1206" t="str">
            <v>Bệnh viện Thú y</v>
          </cell>
          <cell r="H1206" t="str">
            <v>Khoa Thú y</v>
          </cell>
          <cell r="I1206" t="str">
            <v>Nhân viên bảo vệ</v>
          </cell>
          <cell r="J1206">
            <v>0</v>
          </cell>
          <cell r="K1206">
            <v>0</v>
          </cell>
          <cell r="L1206" t="str">
            <v>01-Aug-23</v>
          </cell>
          <cell r="M1206" t="str">
            <v>01-Aug-23</v>
          </cell>
          <cell r="N1206">
            <v>8</v>
          </cell>
          <cell r="O1206" t="str">
            <v>0911</v>
          </cell>
          <cell r="P1206" t="str">
            <v>0911</v>
          </cell>
          <cell r="Q1206" t="str">
            <v>01.011</v>
          </cell>
          <cell r="R1206" t="str">
            <v>01.011</v>
          </cell>
          <cell r="S1206" t="str">
            <v/>
          </cell>
          <cell r="T1206">
            <v>0</v>
          </cell>
          <cell r="U1206" t="str">
            <v>KhôngBCấp</v>
          </cell>
          <cell r="V1206" t="str">
            <v>034071021362</v>
          </cell>
        </row>
        <row r="1207">
          <cell r="B1207" t="str">
            <v/>
          </cell>
          <cell r="C1207" t="str">
            <v>3120215028965</v>
          </cell>
          <cell r="D1207" t="str">
            <v>Nguyễn Thị</v>
          </cell>
          <cell r="E1207" t="str">
            <v>Yến</v>
          </cell>
          <cell r="F1207">
            <v>9</v>
          </cell>
          <cell r="G1207" t="str">
            <v>Phòng Thí nghiệm trọng điểm CNSH thú y</v>
          </cell>
          <cell r="H1207" t="str">
            <v>Khoa Thú y</v>
          </cell>
          <cell r="I1207" t="str">
            <v>Thạc sĩ, Kỹ sư</v>
          </cell>
          <cell r="J1207">
            <v>3.99</v>
          </cell>
          <cell r="K1207">
            <v>0</v>
          </cell>
          <cell r="L1207" t="str">
            <v>01-Aug-24</v>
          </cell>
          <cell r="M1207" t="str">
            <v>01-Aug-10</v>
          </cell>
          <cell r="N1207">
            <v>3</v>
          </cell>
          <cell r="O1207" t="str">
            <v>0915</v>
          </cell>
          <cell r="P1207" t="str">
            <v>0915</v>
          </cell>
          <cell r="Q1207" t="str">
            <v>13.095</v>
          </cell>
          <cell r="R1207" t="str">
            <v>V.05.02.07</v>
          </cell>
          <cell r="S1207" t="str">
            <v/>
          </cell>
          <cell r="T1207">
            <v>0</v>
          </cell>
          <cell r="U1207" t="str">
            <v>Thạc sĩ</v>
          </cell>
          <cell r="V1207" t="str">
            <v>030184015632</v>
          </cell>
        </row>
        <row r="1208">
          <cell r="B1208" t="str">
            <v/>
          </cell>
          <cell r="C1208" t="str">
            <v>3120215042099</v>
          </cell>
          <cell r="D1208" t="str">
            <v>Nguyễn Thị</v>
          </cell>
          <cell r="E1208" t="str">
            <v>Huyên</v>
          </cell>
          <cell r="F1208">
            <v>9</v>
          </cell>
          <cell r="G1208" t="str">
            <v>Phòng Thí nghiệm trọng điểm CNSH thú y</v>
          </cell>
          <cell r="H1208" t="str">
            <v>Văn phòng Học viện</v>
          </cell>
          <cell r="I1208" t="str">
            <v>Thạc sĩ, Kỹ sư</v>
          </cell>
          <cell r="J1208">
            <v>3.33</v>
          </cell>
          <cell r="K1208">
            <v>0</v>
          </cell>
          <cell r="L1208" t="str">
            <v>01-Jan-23</v>
          </cell>
          <cell r="M1208" t="str">
            <v>01-Jan-14</v>
          </cell>
          <cell r="N1208">
            <v>3</v>
          </cell>
          <cell r="O1208" t="str">
            <v>2501</v>
          </cell>
          <cell r="P1208" t="str">
            <v>0915</v>
          </cell>
          <cell r="Q1208" t="str">
            <v>13.095</v>
          </cell>
          <cell r="R1208" t="str">
            <v>V.05.02.07</v>
          </cell>
          <cell r="S1208" t="str">
            <v/>
          </cell>
          <cell r="T1208">
            <v>0</v>
          </cell>
          <cell r="U1208" t="str">
            <v>Thạc sĩ</v>
          </cell>
          <cell r="V1208" t="str">
            <v>001188027955</v>
          </cell>
        </row>
        <row r="1209">
          <cell r="B1209" t="str">
            <v/>
          </cell>
          <cell r="C1209" t="str">
            <v>3120215044961</v>
          </cell>
          <cell r="D1209" t="str">
            <v>Đào Lê</v>
          </cell>
          <cell r="E1209" t="str">
            <v>Anh</v>
          </cell>
          <cell r="F1209">
            <v>9</v>
          </cell>
          <cell r="G1209" t="str">
            <v>Phòng Thí nghiệm trọng điểm CNSH thú y</v>
          </cell>
          <cell r="H1209" t="str">
            <v>Khoa Thú y</v>
          </cell>
          <cell r="I1209" t="str">
            <v>Thạc sĩ, Nghiên cứu viên</v>
          </cell>
          <cell r="J1209">
            <v>3.66</v>
          </cell>
          <cell r="K1209">
            <v>0</v>
          </cell>
          <cell r="L1209" t="str">
            <v>01-Jan-24</v>
          </cell>
          <cell r="M1209" t="str">
            <v>01-Jan-15</v>
          </cell>
          <cell r="N1209">
            <v>3</v>
          </cell>
          <cell r="O1209" t="str">
            <v>0915</v>
          </cell>
          <cell r="P1209" t="str">
            <v>0915</v>
          </cell>
          <cell r="Q1209" t="str">
            <v>13.092</v>
          </cell>
          <cell r="R1209" t="str">
            <v>V.05.01.03</v>
          </cell>
          <cell r="S1209" t="str">
            <v/>
          </cell>
          <cell r="T1209">
            <v>0</v>
          </cell>
          <cell r="U1209" t="str">
            <v>Thạc sĩ</v>
          </cell>
          <cell r="V1209" t="str">
            <v>030184002674</v>
          </cell>
        </row>
        <row r="1210">
          <cell r="B1210" t="str">
            <v/>
          </cell>
          <cell r="C1210" t="str">
            <v>3120215052999</v>
          </cell>
          <cell r="D1210" t="str">
            <v>Nguyễn Thị Thu</v>
          </cell>
          <cell r="E1210" t="str">
            <v>Hằng</v>
          </cell>
          <cell r="F1210">
            <v>9</v>
          </cell>
          <cell r="G1210" t="str">
            <v>Phòng Thí nghiệm trọng điểm CNSH thú y</v>
          </cell>
          <cell r="H1210" t="str">
            <v>Khoa Thú y</v>
          </cell>
          <cell r="I1210" t="str">
            <v>Thạc sĩ, Nghiên cứu viên, Phó Phòng Thí nghiệm</v>
          </cell>
          <cell r="J1210">
            <v>3</v>
          </cell>
          <cell r="K1210">
            <v>0</v>
          </cell>
          <cell r="L1210" t="str">
            <v>01-Mar-24</v>
          </cell>
          <cell r="M1210" t="str">
            <v>01-Mar-18</v>
          </cell>
          <cell r="N1210">
            <v>3</v>
          </cell>
          <cell r="O1210" t="str">
            <v>0915</v>
          </cell>
          <cell r="P1210" t="str">
            <v>0915</v>
          </cell>
          <cell r="Q1210" t="str">
            <v>13.092</v>
          </cell>
          <cell r="R1210" t="str">
            <v>V.05.01.03</v>
          </cell>
          <cell r="S1210" t="str">
            <v/>
          </cell>
          <cell r="T1210">
            <v>0</v>
          </cell>
          <cell r="U1210" t="str">
            <v>Thạc sĩ</v>
          </cell>
          <cell r="V1210" t="str">
            <v>001192038939</v>
          </cell>
        </row>
        <row r="1211">
          <cell r="B1211" t="str">
            <v>HD204</v>
          </cell>
          <cell r="C1211" t="str">
            <v>3120215053470</v>
          </cell>
          <cell r="D1211" t="str">
            <v>Trương Quang</v>
          </cell>
          <cell r="E1211" t="str">
            <v>Lâm</v>
          </cell>
          <cell r="F1211">
            <v>9</v>
          </cell>
          <cell r="G1211" t="str">
            <v>Phòng Thí nghiệm trọng điểm CNSH thú y</v>
          </cell>
          <cell r="H1211" t="str">
            <v>Khoa Thú y</v>
          </cell>
          <cell r="I1211" t="str">
            <v>Tiến sĩ, Nghiên cứu viên, Phó Phòng Thí nghiệm</v>
          </cell>
          <cell r="J1211">
            <v>3.66</v>
          </cell>
          <cell r="K1211">
            <v>0</v>
          </cell>
          <cell r="L1211" t="str">
            <v>01-Mar-23</v>
          </cell>
          <cell r="M1211" t="str">
            <v>01-Mar-18</v>
          </cell>
          <cell r="N1211">
            <v>2</v>
          </cell>
          <cell r="O1211" t="str">
            <v>0915</v>
          </cell>
          <cell r="P1211" t="str">
            <v>0915</v>
          </cell>
          <cell r="Q1211" t="str">
            <v>13.092</v>
          </cell>
          <cell r="R1211" t="str">
            <v>V.05.01.03</v>
          </cell>
          <cell r="S1211" t="str">
            <v>HD204</v>
          </cell>
          <cell r="T1211">
            <v>0</v>
          </cell>
          <cell r="U1211" t="str">
            <v>Tiến sĩ</v>
          </cell>
          <cell r="V1211" t="str">
            <v>001082024292</v>
          </cell>
        </row>
        <row r="1212">
          <cell r="B1212" t="str">
            <v/>
          </cell>
          <cell r="C1212" t="str">
            <v>3120205116710</v>
          </cell>
          <cell r="D1212" t="str">
            <v>Nguyễn Văn</v>
          </cell>
          <cell r="E1212" t="str">
            <v>Thắng</v>
          </cell>
          <cell r="F1212">
            <v>9</v>
          </cell>
          <cell r="G1212" t="str">
            <v>Phòng Thí nghiệm trọng điểm CNSH thú y</v>
          </cell>
          <cell r="H1212" t="str">
            <v>Khoa Thú y</v>
          </cell>
          <cell r="I1212" t="str">
            <v>Thạc sĩ, Nghiên cứu viên</v>
          </cell>
          <cell r="J1212">
            <v>2.67</v>
          </cell>
          <cell r="K1212">
            <v>0</v>
          </cell>
          <cell r="L1212" t="str">
            <v>01-Apr-25</v>
          </cell>
          <cell r="M1212" t="str">
            <v>01-Apr-22</v>
          </cell>
          <cell r="N1212">
            <v>3</v>
          </cell>
          <cell r="O1212" t="str">
            <v>0915</v>
          </cell>
          <cell r="P1212" t="str">
            <v>0915</v>
          </cell>
          <cell r="Q1212" t="str">
            <v>13.092</v>
          </cell>
          <cell r="R1212" t="str">
            <v>V.05.01.03</v>
          </cell>
          <cell r="S1212" t="str">
            <v/>
          </cell>
          <cell r="T1212">
            <v>0</v>
          </cell>
          <cell r="U1212" t="str">
            <v>Thạc sĩ</v>
          </cell>
          <cell r="V1212" t="str">
            <v>001094040095</v>
          </cell>
        </row>
        <row r="1213">
          <cell r="B1213" t="str">
            <v/>
          </cell>
          <cell r="C1213" t="str">
            <v/>
          </cell>
          <cell r="D1213" t="str">
            <v>Lê Thị</v>
          </cell>
          <cell r="E1213" t="str">
            <v>Huề</v>
          </cell>
          <cell r="F1213">
            <v>9</v>
          </cell>
          <cell r="G1213" t="str">
            <v>Phòng Thí nghiệm trọng điểm CNSH thú y</v>
          </cell>
          <cell r="H1213" t="str">
            <v>Khoa Thú y</v>
          </cell>
          <cell r="I1213" t="str">
            <v>Chuyên viên</v>
          </cell>
          <cell r="J1213">
            <v>2.34</v>
          </cell>
          <cell r="K1213">
            <v>0</v>
          </cell>
          <cell r="L1213" t="str">
            <v>01-Oct-18</v>
          </cell>
          <cell r="M1213" t="str">
            <v>01-Oct-18</v>
          </cell>
          <cell r="N1213">
            <v>4</v>
          </cell>
          <cell r="O1213" t="str">
            <v>0915</v>
          </cell>
          <cell r="P1213" t="str">
            <v>0915</v>
          </cell>
          <cell r="Q1213" t="str">
            <v>01.003</v>
          </cell>
          <cell r="R1213" t="str">
            <v>01.003</v>
          </cell>
          <cell r="S1213" t="str">
            <v/>
          </cell>
          <cell r="T1213">
            <v>0</v>
          </cell>
          <cell r="U1213" t="str">
            <v>Đại học</v>
          </cell>
          <cell r="V1213" t="str">
            <v>151941825</v>
          </cell>
        </row>
        <row r="1214">
          <cell r="B1214" t="str">
            <v/>
          </cell>
          <cell r="C1214" t="str">
            <v>06006676861</v>
          </cell>
          <cell r="D1214" t="str">
            <v>Nguyễn Thị Thu</v>
          </cell>
          <cell r="E1214" t="str">
            <v>Hương</v>
          </cell>
          <cell r="F1214">
            <v>9</v>
          </cell>
          <cell r="G1214" t="str">
            <v>Phòng Thí nghiệm trọng điểm CNSH thú y</v>
          </cell>
          <cell r="H1214" t="str">
            <v>Khoa Thú y</v>
          </cell>
          <cell r="I1214" t="str">
            <v>Nghiên cứu viên</v>
          </cell>
          <cell r="J1214">
            <v>2.67</v>
          </cell>
          <cell r="K1214">
            <v>0</v>
          </cell>
          <cell r="L1214" t="str">
            <v>01-Jan-23</v>
          </cell>
          <cell r="M1214" t="str">
            <v>01-Oct-18</v>
          </cell>
          <cell r="N1214">
            <v>4</v>
          </cell>
          <cell r="O1214" t="str">
            <v>0915</v>
          </cell>
          <cell r="P1214" t="str">
            <v>0915</v>
          </cell>
          <cell r="Q1214" t="str">
            <v>13.092</v>
          </cell>
          <cell r="R1214" t="str">
            <v>V.05.01.03</v>
          </cell>
          <cell r="S1214" t="str">
            <v/>
          </cell>
          <cell r="T1214">
            <v>0</v>
          </cell>
          <cell r="U1214" t="str">
            <v>Đại học</v>
          </cell>
          <cell r="V1214" t="str">
            <v>040195025964</v>
          </cell>
        </row>
        <row r="1215">
          <cell r="B1215" t="str">
            <v/>
          </cell>
          <cell r="C1215" t="str">
            <v>3120205083547</v>
          </cell>
          <cell r="D1215" t="str">
            <v>Hoàng Thị</v>
          </cell>
          <cell r="E1215" t="str">
            <v>Phương</v>
          </cell>
          <cell r="F1215">
            <v>9</v>
          </cell>
          <cell r="G1215" t="str">
            <v>Phòng Thí nghiệm trọng điểm CNSH thú y</v>
          </cell>
          <cell r="H1215" t="str">
            <v>Khoa Thú y</v>
          </cell>
          <cell r="I1215" t="str">
            <v>Thạc sĩ, Nghiên cứu viên</v>
          </cell>
          <cell r="J1215">
            <v>3.33</v>
          </cell>
          <cell r="K1215">
            <v>0</v>
          </cell>
          <cell r="L1215" t="str">
            <v>01-Oct-23</v>
          </cell>
          <cell r="M1215" t="str">
            <v>01-Oct-18</v>
          </cell>
          <cell r="N1215">
            <v>3</v>
          </cell>
          <cell r="O1215" t="str">
            <v>0915</v>
          </cell>
          <cell r="P1215" t="str">
            <v>0915</v>
          </cell>
          <cell r="Q1215" t="str">
            <v>13.092</v>
          </cell>
          <cell r="R1215" t="str">
            <v>V.05.01.03</v>
          </cell>
          <cell r="S1215" t="str">
            <v/>
          </cell>
          <cell r="T1215">
            <v>0</v>
          </cell>
          <cell r="U1215" t="str">
            <v>Thạc sĩ</v>
          </cell>
          <cell r="V1215" t="str">
            <v>001189007044</v>
          </cell>
        </row>
        <row r="1216">
          <cell r="B1216" t="str">
            <v/>
          </cell>
          <cell r="C1216" t="str">
            <v>107001169495</v>
          </cell>
          <cell r="D1216" t="str">
            <v>Lê Thị</v>
          </cell>
          <cell r="E1216" t="str">
            <v>Luyên</v>
          </cell>
          <cell r="F1216">
            <v>9</v>
          </cell>
          <cell r="G1216" t="str">
            <v>Phòng Thí nghiệm trọng điểm CNSH thú y</v>
          </cell>
          <cell r="H1216" t="str">
            <v>Khoa Thú y</v>
          </cell>
          <cell r="I1216" t="str">
            <v>Thạc sĩ, Nghiên cứu viên</v>
          </cell>
          <cell r="J1216">
            <v>2.67</v>
          </cell>
          <cell r="K1216">
            <v>0</v>
          </cell>
          <cell r="L1216" t="str">
            <v>01-Jan-23</v>
          </cell>
          <cell r="M1216" t="str">
            <v>01-Aug-19</v>
          </cell>
          <cell r="N1216">
            <v>3</v>
          </cell>
          <cell r="O1216" t="str">
            <v>0915</v>
          </cell>
          <cell r="P1216" t="str">
            <v>0915</v>
          </cell>
          <cell r="Q1216" t="str">
            <v>13.092</v>
          </cell>
          <cell r="R1216" t="str">
            <v>V.05.01.03</v>
          </cell>
          <cell r="S1216" t="str">
            <v/>
          </cell>
          <cell r="T1216">
            <v>0</v>
          </cell>
          <cell r="U1216" t="str">
            <v>Thạc sĩ</v>
          </cell>
          <cell r="V1216" t="str">
            <v>034195014611</v>
          </cell>
        </row>
        <row r="1217">
          <cell r="B1217" t="str">
            <v/>
          </cell>
          <cell r="C1217" t="str">
            <v>3120205043940</v>
          </cell>
          <cell r="D1217" t="str">
            <v>Trần Thị</v>
          </cell>
          <cell r="E1217" t="str">
            <v>Hiệp</v>
          </cell>
          <cell r="F1217">
            <v>9</v>
          </cell>
          <cell r="G1217" t="str">
            <v>Phòng Thí nghiệm trọng điểm CNSH thú y</v>
          </cell>
          <cell r="H1217" t="str">
            <v>Khoa Thú y</v>
          </cell>
          <cell r="I1217" t="str">
            <v>Thạc sĩ, Nghiên cứu viên</v>
          </cell>
          <cell r="J1217">
            <v>3.33</v>
          </cell>
          <cell r="K1217">
            <v>0</v>
          </cell>
          <cell r="L1217" t="str">
            <v>01-Jan-26</v>
          </cell>
          <cell r="M1217" t="str">
            <v>01-Aug-19</v>
          </cell>
          <cell r="N1217">
            <v>3</v>
          </cell>
          <cell r="O1217" t="str">
            <v>0915</v>
          </cell>
          <cell r="P1217" t="str">
            <v>0915</v>
          </cell>
          <cell r="Q1217" t="str">
            <v>13.092</v>
          </cell>
          <cell r="R1217" t="str">
            <v>V.05.01.03</v>
          </cell>
          <cell r="S1217" t="str">
            <v/>
          </cell>
          <cell r="T1217">
            <v>0</v>
          </cell>
          <cell r="U1217" t="str">
            <v>Thạc sĩ</v>
          </cell>
          <cell r="V1217" t="str">
            <v>001189007293</v>
          </cell>
        </row>
        <row r="1218">
          <cell r="B1218" t="str">
            <v/>
          </cell>
          <cell r="C1218" t="str">
            <v/>
          </cell>
          <cell r="D1218" t="str">
            <v>Nguyễn Anh</v>
          </cell>
          <cell r="E1218" t="str">
            <v>Tuấn</v>
          </cell>
          <cell r="F1218">
            <v>9</v>
          </cell>
          <cell r="G1218" t="str">
            <v>Phòng Thí nghiệm trọng điểm CNSH thú y</v>
          </cell>
          <cell r="H1218" t="str">
            <v>Khoa Thú y</v>
          </cell>
          <cell r="I1218" t="str">
            <v>Thạc sĩ, Nghiên cứu viên</v>
          </cell>
          <cell r="J1218">
            <v>2.34</v>
          </cell>
          <cell r="K1218">
            <v>0</v>
          </cell>
          <cell r="L1218" t="str">
            <v>01-Nov-20</v>
          </cell>
          <cell r="M1218" t="str">
            <v>01-Nov-20</v>
          </cell>
          <cell r="N1218">
            <v>3</v>
          </cell>
          <cell r="O1218" t="str">
            <v>0915</v>
          </cell>
          <cell r="P1218" t="str">
            <v>0915</v>
          </cell>
          <cell r="Q1218" t="str">
            <v>13.092</v>
          </cell>
          <cell r="R1218" t="str">
            <v>V.05.01.03</v>
          </cell>
          <cell r="S1218" t="str">
            <v/>
          </cell>
          <cell r="T1218">
            <v>0</v>
          </cell>
          <cell r="U1218" t="str">
            <v>Thạc sĩ</v>
          </cell>
          <cell r="V1218" t="str">
            <v>001097038988</v>
          </cell>
        </row>
        <row r="1219">
          <cell r="B1219" t="str">
            <v/>
          </cell>
          <cell r="C1219" t="str">
            <v/>
          </cell>
          <cell r="D1219" t="str">
            <v>Lại Thu</v>
          </cell>
          <cell r="E1219" t="str">
            <v>Hằng</v>
          </cell>
          <cell r="F1219">
            <v>9</v>
          </cell>
          <cell r="G1219" t="str">
            <v>Phòng Thí nghiệm trọng điểm CNSH thú y</v>
          </cell>
          <cell r="H1219" t="str">
            <v>Khoa Thú y</v>
          </cell>
          <cell r="I1219" t="str">
            <v>Thạc sĩ, Nghiên cứu viên</v>
          </cell>
          <cell r="J1219">
            <v>2.67</v>
          </cell>
          <cell r="K1219">
            <v>0</v>
          </cell>
          <cell r="L1219" t="str">
            <v>01-Nov-23</v>
          </cell>
          <cell r="M1219" t="str">
            <v>01-Nov-20</v>
          </cell>
          <cell r="N1219">
            <v>3</v>
          </cell>
          <cell r="O1219" t="str">
            <v>0915</v>
          </cell>
          <cell r="P1219" t="str">
            <v>0915</v>
          </cell>
          <cell r="Q1219" t="str">
            <v>13.092</v>
          </cell>
          <cell r="R1219" t="str">
            <v>V.05.01.03</v>
          </cell>
          <cell r="S1219" t="str">
            <v/>
          </cell>
          <cell r="T1219">
            <v>0</v>
          </cell>
          <cell r="U1219" t="str">
            <v>Thạc sĩ</v>
          </cell>
          <cell r="V1219" t="str">
            <v>026197005838</v>
          </cell>
        </row>
        <row r="1220">
          <cell r="B1220" t="str">
            <v/>
          </cell>
          <cell r="C1220" t="str">
            <v/>
          </cell>
          <cell r="D1220" t="str">
            <v>Nguyễn Hồng</v>
          </cell>
          <cell r="E1220" t="str">
            <v>Thu</v>
          </cell>
          <cell r="F1220">
            <v>9</v>
          </cell>
          <cell r="G1220" t="str">
            <v>Phòng Thí nghiệm trọng điểm CNSH thú y</v>
          </cell>
          <cell r="H1220" t="str">
            <v>Khoa Thú y</v>
          </cell>
          <cell r="I1220" t="str">
            <v>Nghiên cứu viên</v>
          </cell>
          <cell r="J1220">
            <v>2.67</v>
          </cell>
          <cell r="K1220">
            <v>0</v>
          </cell>
          <cell r="L1220" t="str">
            <v>01-Jan-24</v>
          </cell>
          <cell r="M1220" t="str">
            <v>01-Jan-21</v>
          </cell>
          <cell r="N1220">
            <v>4</v>
          </cell>
          <cell r="O1220" t="str">
            <v>0915</v>
          </cell>
          <cell r="P1220" t="str">
            <v>0915</v>
          </cell>
          <cell r="Q1220" t="str">
            <v>13.092</v>
          </cell>
          <cell r="R1220" t="str">
            <v>V.05.01.03</v>
          </cell>
          <cell r="S1220" t="str">
            <v/>
          </cell>
          <cell r="T1220">
            <v>0</v>
          </cell>
          <cell r="U1220" t="str">
            <v>Đại học</v>
          </cell>
          <cell r="V1220" t="str">
            <v>001193011811</v>
          </cell>
        </row>
        <row r="1221">
          <cell r="B1221" t="str">
            <v/>
          </cell>
          <cell r="C1221" t="str">
            <v/>
          </cell>
          <cell r="D1221" t="str">
            <v>Lê Thị</v>
          </cell>
          <cell r="E1221" t="str">
            <v>Trang</v>
          </cell>
          <cell r="F1221">
            <v>9</v>
          </cell>
          <cell r="G1221" t="str">
            <v>Phòng Thí nghiệm trọng điểm CNSH thú y</v>
          </cell>
          <cell r="H1221" t="str">
            <v>Khoa Thú y</v>
          </cell>
          <cell r="I1221" t="str">
            <v>Thạc sĩ, Nghiên cứu viên</v>
          </cell>
          <cell r="J1221">
            <v>2.34</v>
          </cell>
          <cell r="K1221">
            <v>0</v>
          </cell>
          <cell r="L1221" t="str">
            <v>01-Jan-22</v>
          </cell>
          <cell r="M1221" t="str">
            <v>01-Jan-22</v>
          </cell>
          <cell r="N1221">
            <v>3</v>
          </cell>
          <cell r="O1221" t="str">
            <v>0915</v>
          </cell>
          <cell r="P1221" t="str">
            <v>0915</v>
          </cell>
          <cell r="Q1221" t="str">
            <v>13.092</v>
          </cell>
          <cell r="R1221" t="str">
            <v>V.05.01.03</v>
          </cell>
          <cell r="S1221" t="str">
            <v/>
          </cell>
          <cell r="T1221">
            <v>0</v>
          </cell>
          <cell r="U1221" t="str">
            <v>Thạc sĩ</v>
          </cell>
          <cell r="V1221" t="str">
            <v>033198003522</v>
          </cell>
        </row>
        <row r="1222">
          <cell r="B1222" t="str">
            <v/>
          </cell>
          <cell r="C1222" t="str">
            <v/>
          </cell>
          <cell r="D1222" t="str">
            <v>Đỗ Thùy</v>
          </cell>
          <cell r="E1222" t="str">
            <v>Linh</v>
          </cell>
          <cell r="F1222">
            <v>9</v>
          </cell>
          <cell r="G1222" t="str">
            <v>Phòng Thí nghiệm trọng điểm CNSH thú y</v>
          </cell>
          <cell r="H1222" t="str">
            <v>Khoa Thú y</v>
          </cell>
          <cell r="I1222" t="str">
            <v>Thạc sĩ, Nghiên cứu viên</v>
          </cell>
          <cell r="J1222">
            <v>2.34</v>
          </cell>
          <cell r="K1222">
            <v>0</v>
          </cell>
          <cell r="L1222" t="str">
            <v>01-Jan-22</v>
          </cell>
          <cell r="M1222" t="str">
            <v>01-Jan-22</v>
          </cell>
          <cell r="N1222">
            <v>3</v>
          </cell>
          <cell r="O1222" t="str">
            <v>0915</v>
          </cell>
          <cell r="P1222" t="str">
            <v>0915</v>
          </cell>
          <cell r="Q1222" t="str">
            <v>13.092</v>
          </cell>
          <cell r="R1222" t="str">
            <v>V.05.01.03</v>
          </cell>
          <cell r="S1222" t="str">
            <v/>
          </cell>
          <cell r="T1222">
            <v>0</v>
          </cell>
          <cell r="U1222" t="str">
            <v>Thạc sĩ</v>
          </cell>
          <cell r="V1222" t="str">
            <v>001197035647</v>
          </cell>
        </row>
        <row r="1223">
          <cell r="B1223" t="str">
            <v/>
          </cell>
          <cell r="C1223" t="str">
            <v/>
          </cell>
          <cell r="D1223" t="str">
            <v>Vũ Thị</v>
          </cell>
          <cell r="E1223" t="str">
            <v>ánh</v>
          </cell>
          <cell r="F1223">
            <v>9</v>
          </cell>
          <cell r="G1223" t="str">
            <v>Phòng Thí nghiệm trọng điểm CNSH thú y</v>
          </cell>
          <cell r="H1223" t="str">
            <v>Khoa Thú y</v>
          </cell>
          <cell r="I1223" t="str">
            <v>Nghiên cứu viên</v>
          </cell>
          <cell r="J1223">
            <v>2.34</v>
          </cell>
          <cell r="K1223">
            <v>0</v>
          </cell>
          <cell r="L1223" t="str">
            <v>01-Jul-22</v>
          </cell>
          <cell r="M1223" t="str">
            <v>01-Jul-22</v>
          </cell>
          <cell r="N1223">
            <v>4</v>
          </cell>
          <cell r="O1223" t="str">
            <v>0915</v>
          </cell>
          <cell r="P1223" t="str">
            <v>0915</v>
          </cell>
          <cell r="Q1223" t="str">
            <v>13.092</v>
          </cell>
          <cell r="R1223" t="str">
            <v>V.05.01.03</v>
          </cell>
          <cell r="S1223" t="str">
            <v/>
          </cell>
          <cell r="T1223">
            <v>0</v>
          </cell>
          <cell r="U1223" t="str">
            <v>Đại học</v>
          </cell>
          <cell r="V1223" t="str">
            <v>030198014190</v>
          </cell>
        </row>
        <row r="1224">
          <cell r="B1224" t="str">
            <v/>
          </cell>
          <cell r="C1224" t="str">
            <v/>
          </cell>
          <cell r="D1224" t="str">
            <v>Trần Danh</v>
          </cell>
          <cell r="E1224" t="str">
            <v>Sơn</v>
          </cell>
          <cell r="F1224">
            <v>9</v>
          </cell>
          <cell r="G1224" t="str">
            <v>Phòng Thí nghiệm trọng điểm CNSH thú y</v>
          </cell>
          <cell r="H1224" t="str">
            <v>Khoa Thú y</v>
          </cell>
          <cell r="I1224" t="str">
            <v>Nghiên cứu viên</v>
          </cell>
          <cell r="J1224">
            <v>2.34</v>
          </cell>
          <cell r="K1224">
            <v>0</v>
          </cell>
          <cell r="L1224" t="str">
            <v>01-Jul-22</v>
          </cell>
          <cell r="M1224" t="str">
            <v>01-Jul-22</v>
          </cell>
          <cell r="N1224">
            <v>3</v>
          </cell>
          <cell r="O1224" t="str">
            <v>0915</v>
          </cell>
          <cell r="P1224" t="str">
            <v>0915</v>
          </cell>
          <cell r="Q1224" t="str">
            <v>13.092</v>
          </cell>
          <cell r="R1224" t="str">
            <v>V.05.01.03</v>
          </cell>
          <cell r="S1224" t="str">
            <v/>
          </cell>
          <cell r="T1224">
            <v>0</v>
          </cell>
          <cell r="U1224" t="str">
            <v>Thạc sĩ</v>
          </cell>
          <cell r="V1224" t="str">
            <v>035098000323</v>
          </cell>
        </row>
        <row r="1225">
          <cell r="B1225" t="str">
            <v/>
          </cell>
          <cell r="C1225" t="str">
            <v>3120205235516</v>
          </cell>
          <cell r="D1225" t="str">
            <v>Nguyễn Thị</v>
          </cell>
          <cell r="E1225" t="str">
            <v>Dung</v>
          </cell>
          <cell r="F1225">
            <v>9</v>
          </cell>
          <cell r="G1225" t="str">
            <v>Phòng Thí nghiệm trọng điểm CNSH thú y</v>
          </cell>
          <cell r="H1225" t="str">
            <v>Khoa Thú y</v>
          </cell>
          <cell r="I1225" t="str">
            <v>Nghiên cứu viên</v>
          </cell>
          <cell r="J1225">
            <v>2.34</v>
          </cell>
          <cell r="K1225">
            <v>0</v>
          </cell>
          <cell r="L1225" t="str">
            <v>01-Apr-25</v>
          </cell>
          <cell r="M1225" t="str">
            <v>01-Apr-25</v>
          </cell>
          <cell r="N1225">
            <v>4</v>
          </cell>
          <cell r="O1225" t="str">
            <v>0915</v>
          </cell>
          <cell r="P1225" t="str">
            <v>0915</v>
          </cell>
          <cell r="Q1225" t="str">
            <v>13.092</v>
          </cell>
          <cell r="R1225" t="str">
            <v>V.05.01.03</v>
          </cell>
          <cell r="S1225" t="str">
            <v/>
          </cell>
          <cell r="T1225">
            <v>0</v>
          </cell>
          <cell r="U1225" t="str">
            <v>Đại học</v>
          </cell>
          <cell r="V1225" t="str">
            <v>024300012718</v>
          </cell>
        </row>
        <row r="1226">
          <cell r="B1226" t="str">
            <v/>
          </cell>
          <cell r="C1226" t="str">
            <v>3120281056480</v>
          </cell>
          <cell r="D1226" t="str">
            <v>Lữ Nguyễn Thảo</v>
          </cell>
          <cell r="E1226" t="str">
            <v>Nguyên</v>
          </cell>
          <cell r="F1226">
            <v>9</v>
          </cell>
          <cell r="G1226" t="str">
            <v>Phòng Thí nghiệm trọng điểm CNSH thú y</v>
          </cell>
          <cell r="H1226" t="str">
            <v>Khoa Thú y</v>
          </cell>
          <cell r="I1226" t="str">
            <v>Nghiên cứu viên</v>
          </cell>
          <cell r="J1226">
            <v>2.34</v>
          </cell>
          <cell r="K1226">
            <v>0</v>
          </cell>
          <cell r="L1226" t="str">
            <v>01-Oct-25</v>
          </cell>
          <cell r="M1226" t="str">
            <v>01-Oct-25</v>
          </cell>
          <cell r="N1226">
            <v>4</v>
          </cell>
          <cell r="O1226" t="str">
            <v>0915</v>
          </cell>
          <cell r="P1226" t="str">
            <v>0915</v>
          </cell>
          <cell r="Q1226" t="str">
            <v>13.092</v>
          </cell>
          <cell r="R1226" t="str">
            <v>V.05.01.03</v>
          </cell>
          <cell r="S1226" t="str">
            <v/>
          </cell>
          <cell r="T1226">
            <v>0</v>
          </cell>
          <cell r="U1226" t="str">
            <v>Đại học</v>
          </cell>
          <cell r="V1226" t="str">
            <v>035301003329</v>
          </cell>
        </row>
        <row r="1227">
          <cell r="B1227" t="str">
            <v/>
          </cell>
          <cell r="C1227" t="str">
            <v/>
          </cell>
          <cell r="D1227" t="str">
            <v>Trần Hồng</v>
          </cell>
          <cell r="E1227" t="str">
            <v>Thái</v>
          </cell>
          <cell r="F1227">
            <v>10</v>
          </cell>
          <cell r="G1227" t="str">
            <v>Toán học</v>
          </cell>
          <cell r="H1227" t="str">
            <v>Khoa Công nghệ thông tin</v>
          </cell>
          <cell r="I1227" t="str">
            <v>Giảng viên</v>
          </cell>
          <cell r="J1227">
            <v>2.34</v>
          </cell>
          <cell r="K1227">
            <v>0</v>
          </cell>
          <cell r="L1227" t="str">
            <v>19-Aug-02</v>
          </cell>
          <cell r="M1227" t="str">
            <v>19-Feb-03</v>
          </cell>
          <cell r="N1227">
            <v>4</v>
          </cell>
          <cell r="O1227" t="str">
            <v>1001</v>
          </cell>
          <cell r="P1227" t="str">
            <v>1001</v>
          </cell>
          <cell r="Q1227" t="str">
            <v>15.111</v>
          </cell>
          <cell r="R1227" t="str">
            <v>15.111</v>
          </cell>
          <cell r="S1227" t="str">
            <v/>
          </cell>
          <cell r="T1227">
            <v>0</v>
          </cell>
          <cell r="U1227" t="str">
            <v>Đại học</v>
          </cell>
          <cell r="V1227" t="str">
            <v>100673804</v>
          </cell>
        </row>
        <row r="1228">
          <cell r="B1228" t="str">
            <v/>
          </cell>
          <cell r="C1228" t="str">
            <v/>
          </cell>
          <cell r="D1228" t="str">
            <v>Nguyễn Đức</v>
          </cell>
          <cell r="E1228" t="str">
            <v>Thịnh</v>
          </cell>
          <cell r="F1228">
            <v>10</v>
          </cell>
          <cell r="G1228" t="str">
            <v>Toán học</v>
          </cell>
          <cell r="H1228" t="str">
            <v>Khoa Công nghệ thông tin</v>
          </cell>
          <cell r="I1228" t="str">
            <v>Giảng viên</v>
          </cell>
          <cell r="J1228">
            <v>1.99</v>
          </cell>
          <cell r="K1228">
            <v>0</v>
          </cell>
          <cell r="L1228" t="str">
            <v>01-Nov-06</v>
          </cell>
          <cell r="M1228" t="str">
            <v>01-Jan-08</v>
          </cell>
          <cell r="N1228">
            <v>4</v>
          </cell>
          <cell r="O1228" t="str">
            <v>1001</v>
          </cell>
          <cell r="P1228" t="str">
            <v>1001</v>
          </cell>
          <cell r="Q1228" t="str">
            <v>15.111</v>
          </cell>
          <cell r="R1228" t="str">
            <v>15.111</v>
          </cell>
          <cell r="S1228" t="str">
            <v/>
          </cell>
          <cell r="T1228">
            <v>0</v>
          </cell>
          <cell r="U1228" t="str">
            <v>Đại học</v>
          </cell>
          <cell r="V1228" t="str">
            <v>168125884</v>
          </cell>
        </row>
        <row r="1229">
          <cell r="B1229" t="str">
            <v>TOA10</v>
          </cell>
          <cell r="C1229" t="str">
            <v/>
          </cell>
          <cell r="D1229" t="str">
            <v>Trần Kim</v>
          </cell>
          <cell r="E1229" t="str">
            <v>Anh</v>
          </cell>
          <cell r="F1229">
            <v>10</v>
          </cell>
          <cell r="G1229" t="str">
            <v>Toán học</v>
          </cell>
          <cell r="H1229" t="str">
            <v>Khoa Công nghệ thông tin</v>
          </cell>
          <cell r="I1229" t="str">
            <v>Thạc sĩ, Giảng viên</v>
          </cell>
          <cell r="J1229">
            <v>3</v>
          </cell>
          <cell r="K1229">
            <v>0</v>
          </cell>
          <cell r="L1229" t="str">
            <v>01-May-07</v>
          </cell>
          <cell r="M1229" t="str">
            <v>01-May-02</v>
          </cell>
          <cell r="N1229">
            <v>3</v>
          </cell>
          <cell r="O1229" t="str">
            <v>1001</v>
          </cell>
          <cell r="P1229" t="str">
            <v>1001</v>
          </cell>
          <cell r="Q1229" t="str">
            <v>15.111</v>
          </cell>
          <cell r="R1229" t="str">
            <v>15.111</v>
          </cell>
          <cell r="S1229" t="str">
            <v>TOA10</v>
          </cell>
          <cell r="T1229">
            <v>0</v>
          </cell>
          <cell r="U1229" t="str">
            <v>Thạc sĩ</v>
          </cell>
          <cell r="V1229" t="str">
            <v>011899825</v>
          </cell>
        </row>
        <row r="1230">
          <cell r="B1230" t="str">
            <v>TOA05</v>
          </cell>
          <cell r="C1230" t="str">
            <v>3120215005743</v>
          </cell>
          <cell r="D1230" t="str">
            <v>Phạm Việt</v>
          </cell>
          <cell r="E1230" t="str">
            <v>Nga</v>
          </cell>
          <cell r="F1230">
            <v>10</v>
          </cell>
          <cell r="G1230" t="str">
            <v>Toán học</v>
          </cell>
          <cell r="H1230" t="str">
            <v>Khoa Công nghệ thông tin</v>
          </cell>
          <cell r="I1230" t="str">
            <v>Tiến sĩ, Giảng viên, Bảo lưu PCCV</v>
          </cell>
          <cell r="J1230">
            <v>4.6500000000000004</v>
          </cell>
          <cell r="K1230">
            <v>0</v>
          </cell>
          <cell r="L1230" t="str">
            <v>01-May-21</v>
          </cell>
          <cell r="M1230" t="str">
            <v>01-May-02</v>
          </cell>
          <cell r="N1230">
            <v>2</v>
          </cell>
          <cell r="O1230" t="str">
            <v>1001</v>
          </cell>
          <cell r="P1230" t="str">
            <v>1001</v>
          </cell>
          <cell r="Q1230" t="str">
            <v>15.111</v>
          </cell>
          <cell r="R1230" t="str">
            <v>V.07.01.03</v>
          </cell>
          <cell r="S1230" t="str">
            <v>TOA05</v>
          </cell>
          <cell r="T1230">
            <v>0</v>
          </cell>
          <cell r="U1230" t="str">
            <v>Tiến sĩ</v>
          </cell>
          <cell r="V1230" t="str">
            <v>012925440</v>
          </cell>
        </row>
        <row r="1231">
          <cell r="B1231" t="str">
            <v>TG016</v>
          </cell>
          <cell r="C1231" t="str">
            <v/>
          </cell>
          <cell r="D1231" t="str">
            <v>Đàm Văn</v>
          </cell>
          <cell r="E1231" t="str">
            <v>Doãn</v>
          </cell>
          <cell r="F1231">
            <v>10</v>
          </cell>
          <cell r="G1231" t="str">
            <v>Toán học</v>
          </cell>
          <cell r="H1231" t="str">
            <v>Khoa Công nghệ thông tin</v>
          </cell>
          <cell r="I1231" t="str">
            <v/>
          </cell>
          <cell r="J1231">
            <v>6.78</v>
          </cell>
          <cell r="K1231">
            <v>0</v>
          </cell>
          <cell r="L1231" t="str">
            <v>01-Jun-02</v>
          </cell>
          <cell r="M1231" t="str">
            <v>15-Sep-64</v>
          </cell>
          <cell r="N1231">
            <v>3</v>
          </cell>
          <cell r="O1231" t="str">
            <v>1001</v>
          </cell>
          <cell r="P1231" t="str">
            <v>1001</v>
          </cell>
          <cell r="Q1231" t="str">
            <v>15.110</v>
          </cell>
          <cell r="R1231" t="str">
            <v>15.110</v>
          </cell>
          <cell r="S1231" t="str">
            <v>TG016</v>
          </cell>
          <cell r="T1231">
            <v>0</v>
          </cell>
          <cell r="U1231" t="str">
            <v>Thạc sĩ</v>
          </cell>
          <cell r="V1231" t="str">
            <v>011027858</v>
          </cell>
        </row>
        <row r="1232">
          <cell r="B1232" t="str">
            <v/>
          </cell>
          <cell r="C1232" t="str">
            <v/>
          </cell>
          <cell r="D1232" t="str">
            <v>Chu Gia</v>
          </cell>
          <cell r="E1232" t="str">
            <v>Viễn</v>
          </cell>
          <cell r="F1232">
            <v>10</v>
          </cell>
          <cell r="G1232" t="str">
            <v>Toán học</v>
          </cell>
          <cell r="H1232" t="str">
            <v>Khoa Công nghệ thông tin</v>
          </cell>
          <cell r="I1232" t="str">
            <v/>
          </cell>
          <cell r="J1232">
            <v>6.78</v>
          </cell>
          <cell r="K1232">
            <v>0</v>
          </cell>
          <cell r="L1232" t="str">
            <v>01-Jun-02</v>
          </cell>
          <cell r="M1232" t="str">
            <v>01-Dec-65</v>
          </cell>
          <cell r="N1232">
            <v>4</v>
          </cell>
          <cell r="O1232" t="str">
            <v>1001</v>
          </cell>
          <cell r="P1232" t="str">
            <v>1001</v>
          </cell>
          <cell r="Q1232" t="str">
            <v>15.110</v>
          </cell>
          <cell r="R1232" t="str">
            <v>15.110</v>
          </cell>
          <cell r="S1232" t="str">
            <v/>
          </cell>
          <cell r="T1232">
            <v>0</v>
          </cell>
          <cell r="U1232" t="str">
            <v>Đại học</v>
          </cell>
          <cell r="V1232" t="str">
            <v>010812432</v>
          </cell>
        </row>
        <row r="1233">
          <cell r="B1233" t="str">
            <v>MOI10</v>
          </cell>
          <cell r="C1233" t="str">
            <v/>
          </cell>
          <cell r="D1233" t="str">
            <v>Ngô Thị</v>
          </cell>
          <cell r="E1233" t="str">
            <v>Thục</v>
          </cell>
          <cell r="F1233">
            <v>10</v>
          </cell>
          <cell r="G1233" t="str">
            <v>Toán học</v>
          </cell>
          <cell r="H1233" t="str">
            <v>Khoa Công nghệ thông tin</v>
          </cell>
          <cell r="I1233" t="str">
            <v/>
          </cell>
          <cell r="J1233">
            <v>6.1</v>
          </cell>
          <cell r="K1233">
            <v>0</v>
          </cell>
          <cell r="L1233" t="str">
            <v>01-Jan-04</v>
          </cell>
          <cell r="M1233" t="str">
            <v>16-Mar-71</v>
          </cell>
          <cell r="N1233">
            <v>3</v>
          </cell>
          <cell r="O1233" t="str">
            <v>1001</v>
          </cell>
          <cell r="P1233" t="str">
            <v>1001</v>
          </cell>
          <cell r="Q1233" t="str">
            <v>15.110</v>
          </cell>
          <cell r="R1233" t="str">
            <v>15.110</v>
          </cell>
          <cell r="S1233" t="str">
            <v>MOI10</v>
          </cell>
          <cell r="T1233">
            <v>0</v>
          </cell>
          <cell r="U1233" t="str">
            <v>Thạc sĩ</v>
          </cell>
          <cell r="V1233" t="str">
            <v>011779951</v>
          </cell>
        </row>
        <row r="1234">
          <cell r="B1234" t="str">
            <v>TOA12</v>
          </cell>
          <cell r="C1234" t="str">
            <v>3120215005714</v>
          </cell>
          <cell r="D1234" t="str">
            <v>Bùi Nguyên</v>
          </cell>
          <cell r="E1234" t="str">
            <v>Viễn</v>
          </cell>
          <cell r="F1234">
            <v>10</v>
          </cell>
          <cell r="G1234" t="str">
            <v>Toán học</v>
          </cell>
          <cell r="H1234" t="str">
            <v>Khoa Công nghệ thông tin</v>
          </cell>
          <cell r="I1234" t="str">
            <v>Giảng viên</v>
          </cell>
          <cell r="J1234">
            <v>4.9800000000000004</v>
          </cell>
          <cell r="K1234">
            <v>0.09</v>
          </cell>
          <cell r="L1234" t="str">
            <v>01-Sep-17</v>
          </cell>
          <cell r="M1234" t="str">
            <v>01-Dec-80</v>
          </cell>
          <cell r="N1234">
            <v>4</v>
          </cell>
          <cell r="O1234" t="str">
            <v>1001</v>
          </cell>
          <cell r="P1234" t="str">
            <v>1001</v>
          </cell>
          <cell r="Q1234" t="str">
            <v>15.111</v>
          </cell>
          <cell r="R1234" t="str">
            <v>V.07.01.03</v>
          </cell>
          <cell r="S1234" t="str">
            <v>TOA12</v>
          </cell>
          <cell r="T1234">
            <v>0</v>
          </cell>
          <cell r="U1234" t="str">
            <v>Đại học</v>
          </cell>
          <cell r="V1234" t="str">
            <v>011678151</v>
          </cell>
        </row>
        <row r="1235">
          <cell r="B1235" t="str">
            <v>TOA14</v>
          </cell>
          <cell r="C1235" t="str">
            <v>3120215005687</v>
          </cell>
          <cell r="D1235" t="str">
            <v>Lê Đức</v>
          </cell>
          <cell r="E1235" t="str">
            <v>Vĩnh</v>
          </cell>
          <cell r="F1235">
            <v>10</v>
          </cell>
          <cell r="G1235" t="str">
            <v>Toán học</v>
          </cell>
          <cell r="H1235" t="str">
            <v>Khoa Công nghệ thông tin</v>
          </cell>
          <cell r="I1235" t="str">
            <v/>
          </cell>
          <cell r="J1235">
            <v>6.78</v>
          </cell>
          <cell r="K1235">
            <v>0</v>
          </cell>
          <cell r="L1235" t="str">
            <v>01-Dec-09</v>
          </cell>
          <cell r="M1235" t="str">
            <v>01-Sep-76</v>
          </cell>
          <cell r="N1235">
            <v>3</v>
          </cell>
          <cell r="O1235" t="str">
            <v>1001</v>
          </cell>
          <cell r="P1235" t="str">
            <v>1001</v>
          </cell>
          <cell r="Q1235" t="str">
            <v>15.110</v>
          </cell>
          <cell r="R1235" t="str">
            <v>15.110</v>
          </cell>
          <cell r="S1235" t="str">
            <v>TG027</v>
          </cell>
          <cell r="T1235">
            <v>0</v>
          </cell>
          <cell r="U1235" t="str">
            <v>Thạc sĩ</v>
          </cell>
          <cell r="V1235" t="str">
            <v>010779889</v>
          </cell>
        </row>
        <row r="1236">
          <cell r="B1236" t="str">
            <v>MOI12</v>
          </cell>
          <cell r="C1236" t="str">
            <v/>
          </cell>
          <cell r="D1236" t="str">
            <v>Phạm Thị Minh</v>
          </cell>
          <cell r="E1236" t="str">
            <v>Trường</v>
          </cell>
          <cell r="F1236">
            <v>10</v>
          </cell>
          <cell r="G1236" t="str">
            <v>Toán học</v>
          </cell>
          <cell r="H1236" t="str">
            <v>Khoa Công nghệ thông tin</v>
          </cell>
          <cell r="I1236" t="str">
            <v/>
          </cell>
          <cell r="J1236">
            <v>5.42</v>
          </cell>
          <cell r="K1236">
            <v>0</v>
          </cell>
          <cell r="L1236" t="str">
            <v>01-Dec-06</v>
          </cell>
          <cell r="M1236" t="str">
            <v>01-Aug-78</v>
          </cell>
          <cell r="N1236">
            <v>3</v>
          </cell>
          <cell r="O1236" t="str">
            <v>1001</v>
          </cell>
          <cell r="P1236" t="str">
            <v>1001</v>
          </cell>
          <cell r="Q1236" t="str">
            <v>15.110</v>
          </cell>
          <cell r="R1236" t="str">
            <v>15.110</v>
          </cell>
          <cell r="S1236" t="str">
            <v>MOI12</v>
          </cell>
          <cell r="T1236">
            <v>0</v>
          </cell>
          <cell r="U1236" t="str">
            <v>Thạc sĩ</v>
          </cell>
          <cell r="V1236" t="str">
            <v>012068064</v>
          </cell>
        </row>
        <row r="1237">
          <cell r="B1237" t="str">
            <v>MOI11</v>
          </cell>
          <cell r="C1237" t="str">
            <v/>
          </cell>
          <cell r="D1237" t="str">
            <v>Vũ Kim</v>
          </cell>
          <cell r="E1237" t="str">
            <v>Thành</v>
          </cell>
          <cell r="F1237">
            <v>10</v>
          </cell>
          <cell r="G1237" t="str">
            <v>Toán học</v>
          </cell>
          <cell r="H1237" t="str">
            <v>Khoa Công nghệ thông tin</v>
          </cell>
          <cell r="I1237" t="str">
            <v/>
          </cell>
          <cell r="J1237">
            <v>6.78</v>
          </cell>
          <cell r="K1237">
            <v>0</v>
          </cell>
          <cell r="L1237" t="str">
            <v>01-Dec-07</v>
          </cell>
          <cell r="M1237" t="str">
            <v>01-Feb-87</v>
          </cell>
          <cell r="N1237">
            <v>3</v>
          </cell>
          <cell r="O1237" t="str">
            <v>1001</v>
          </cell>
          <cell r="P1237" t="str">
            <v>1001</v>
          </cell>
          <cell r="Q1237" t="str">
            <v>15.110</v>
          </cell>
          <cell r="R1237" t="str">
            <v>15.110</v>
          </cell>
          <cell r="S1237" t="str">
            <v>MOI11</v>
          </cell>
          <cell r="T1237">
            <v>0</v>
          </cell>
          <cell r="U1237" t="str">
            <v>Thạc sĩ</v>
          </cell>
          <cell r="V1237" t="str">
            <v>011582577</v>
          </cell>
        </row>
        <row r="1238">
          <cell r="B1238" t="str">
            <v>TOA01</v>
          </cell>
          <cell r="C1238" t="str">
            <v>3120215005693</v>
          </cell>
          <cell r="D1238" t="str">
            <v>Nguyễn Hữu</v>
          </cell>
          <cell r="E1238" t="str">
            <v>Báu</v>
          </cell>
          <cell r="F1238">
            <v>10</v>
          </cell>
          <cell r="G1238" t="str">
            <v>Toán học</v>
          </cell>
          <cell r="H1238" t="str">
            <v>Khoa Công nghệ thông tin</v>
          </cell>
          <cell r="I1238" t="str">
            <v/>
          </cell>
          <cell r="J1238">
            <v>5.76</v>
          </cell>
          <cell r="K1238">
            <v>0</v>
          </cell>
          <cell r="L1238" t="str">
            <v>01-Jan-11</v>
          </cell>
          <cell r="M1238" t="str">
            <v>01-Jun-79</v>
          </cell>
          <cell r="N1238">
            <v>4</v>
          </cell>
          <cell r="O1238" t="str">
            <v>1001</v>
          </cell>
          <cell r="P1238" t="str">
            <v>1001</v>
          </cell>
          <cell r="Q1238" t="str">
            <v>15.110</v>
          </cell>
          <cell r="R1238" t="str">
            <v>15.110</v>
          </cell>
          <cell r="S1238" t="str">
            <v>TOA01</v>
          </cell>
          <cell r="T1238">
            <v>0</v>
          </cell>
          <cell r="U1238" t="str">
            <v>Đại học</v>
          </cell>
          <cell r="V1238" t="str">
            <v>011037063</v>
          </cell>
        </row>
        <row r="1239">
          <cell r="B1239" t="str">
            <v>TOA03</v>
          </cell>
          <cell r="C1239" t="str">
            <v>3120215005708</v>
          </cell>
          <cell r="D1239" t="str">
            <v>Nguyễn Thị Kim</v>
          </cell>
          <cell r="E1239" t="str">
            <v>Bình</v>
          </cell>
          <cell r="F1239">
            <v>10</v>
          </cell>
          <cell r="G1239" t="str">
            <v>Toán học</v>
          </cell>
          <cell r="H1239" t="str">
            <v>Khoa Công nghệ thông tin</v>
          </cell>
          <cell r="I1239" t="str">
            <v/>
          </cell>
          <cell r="J1239">
            <v>6.1</v>
          </cell>
          <cell r="K1239">
            <v>0</v>
          </cell>
          <cell r="L1239" t="str">
            <v>01-Dec-10</v>
          </cell>
          <cell r="M1239" t="str">
            <v>01-Oct-77</v>
          </cell>
          <cell r="N1239">
            <v>3</v>
          </cell>
          <cell r="O1239" t="str">
            <v>1001</v>
          </cell>
          <cell r="P1239" t="str">
            <v>1001</v>
          </cell>
          <cell r="Q1239" t="str">
            <v>15.110</v>
          </cell>
          <cell r="R1239" t="str">
            <v>15.110</v>
          </cell>
          <cell r="S1239" t="str">
            <v>TG026</v>
          </cell>
          <cell r="T1239">
            <v>0</v>
          </cell>
          <cell r="U1239" t="str">
            <v>Thạc sĩ</v>
          </cell>
          <cell r="V1239" t="str">
            <v>010812366</v>
          </cell>
        </row>
        <row r="1240">
          <cell r="B1240" t="str">
            <v>TOA17</v>
          </cell>
          <cell r="C1240" t="str">
            <v>3120215005720</v>
          </cell>
          <cell r="D1240" t="str">
            <v>Đỗ Thị</v>
          </cell>
          <cell r="E1240" t="str">
            <v>Huệ</v>
          </cell>
          <cell r="F1240">
            <v>10</v>
          </cell>
          <cell r="G1240" t="str">
            <v>Toán học</v>
          </cell>
          <cell r="H1240" t="str">
            <v>Khoa Công nghệ thông tin</v>
          </cell>
          <cell r="I1240" t="str">
            <v>Thạc sĩ, Giảng viên</v>
          </cell>
          <cell r="J1240">
            <v>4.9800000000000004</v>
          </cell>
          <cell r="K1240">
            <v>0</v>
          </cell>
          <cell r="L1240" t="str">
            <v>01-Nov-22</v>
          </cell>
          <cell r="M1240" t="str">
            <v>01-May-99</v>
          </cell>
          <cell r="N1240">
            <v>3</v>
          </cell>
          <cell r="O1240" t="str">
            <v>1001</v>
          </cell>
          <cell r="P1240" t="str">
            <v>1001</v>
          </cell>
          <cell r="Q1240" t="str">
            <v>15.111</v>
          </cell>
          <cell r="R1240" t="str">
            <v>V.07.01.03</v>
          </cell>
          <cell r="S1240" t="str">
            <v>TOA17</v>
          </cell>
          <cell r="T1240">
            <v>0</v>
          </cell>
          <cell r="U1240" t="str">
            <v>Thạc sĩ</v>
          </cell>
          <cell r="V1240" t="str">
            <v>033175003671</v>
          </cell>
        </row>
        <row r="1241">
          <cell r="B1241" t="str">
            <v>TOA09</v>
          </cell>
          <cell r="C1241" t="str">
            <v>3120215005750</v>
          </cell>
          <cell r="D1241" t="str">
            <v>Nguyễn Thị Minh</v>
          </cell>
          <cell r="E1241" t="str">
            <v>Tâm</v>
          </cell>
          <cell r="F1241">
            <v>10</v>
          </cell>
          <cell r="G1241" t="str">
            <v>Toán học</v>
          </cell>
          <cell r="H1241" t="str">
            <v>Khoa Công nghệ thông tin</v>
          </cell>
          <cell r="I1241" t="str">
            <v>Tiến sĩ, Giảng viên</v>
          </cell>
          <cell r="J1241">
            <v>4.6500000000000004</v>
          </cell>
          <cell r="K1241">
            <v>0</v>
          </cell>
          <cell r="L1241" t="str">
            <v>01-May-19</v>
          </cell>
          <cell r="M1241" t="str">
            <v>01-Apr-06</v>
          </cell>
          <cell r="N1241">
            <v>2</v>
          </cell>
          <cell r="O1241" t="str">
            <v>1001</v>
          </cell>
          <cell r="P1241" t="str">
            <v>1001</v>
          </cell>
          <cell r="Q1241" t="str">
            <v>15.111</v>
          </cell>
          <cell r="R1241" t="str">
            <v>V.07.01.03</v>
          </cell>
          <cell r="S1241" t="str">
            <v>TOA09</v>
          </cell>
          <cell r="T1241">
            <v>0</v>
          </cell>
          <cell r="U1241" t="str">
            <v>Tiến sĩ</v>
          </cell>
          <cell r="V1241" t="str">
            <v>013598547</v>
          </cell>
        </row>
        <row r="1242">
          <cell r="B1242" t="str">
            <v>TOA06</v>
          </cell>
          <cell r="C1242" t="str">
            <v>3120215005766</v>
          </cell>
          <cell r="D1242" t="str">
            <v>Phan Quang</v>
          </cell>
          <cell r="E1242" t="str">
            <v>Sáng</v>
          </cell>
          <cell r="F1242">
            <v>10</v>
          </cell>
          <cell r="G1242" t="str">
            <v>Toán học</v>
          </cell>
          <cell r="H1242" t="str">
            <v>Khoa Công nghệ thông tin</v>
          </cell>
          <cell r="I1242" t="str">
            <v>Tiến sĩ, Giảng viên, Trưởng BM</v>
          </cell>
          <cell r="J1242">
            <v>3.66</v>
          </cell>
          <cell r="K1242">
            <v>0</v>
          </cell>
          <cell r="L1242" t="str">
            <v>01-Oct-17</v>
          </cell>
          <cell r="M1242" t="str">
            <v>01-Nov-04</v>
          </cell>
          <cell r="N1242">
            <v>2</v>
          </cell>
          <cell r="O1242" t="str">
            <v>1001</v>
          </cell>
          <cell r="P1242" t="str">
            <v>1001</v>
          </cell>
          <cell r="Q1242" t="str">
            <v>15.111</v>
          </cell>
          <cell r="R1242" t="str">
            <v>V.07.01.03</v>
          </cell>
          <cell r="S1242" t="str">
            <v>TOA06</v>
          </cell>
          <cell r="T1242">
            <v>0</v>
          </cell>
          <cell r="U1242" t="str">
            <v>Tiến sĩ</v>
          </cell>
          <cell r="V1242" t="str">
            <v>162270357</v>
          </cell>
        </row>
        <row r="1243">
          <cell r="B1243" t="str">
            <v>TOA19</v>
          </cell>
          <cell r="C1243" t="str">
            <v>3120215005789</v>
          </cell>
          <cell r="D1243" t="str">
            <v>Nguyễn Thị Bích</v>
          </cell>
          <cell r="E1243" t="str">
            <v>Thủy</v>
          </cell>
          <cell r="F1243">
            <v>10</v>
          </cell>
          <cell r="G1243" t="str">
            <v>Toán học</v>
          </cell>
          <cell r="H1243" t="str">
            <v>Khoa Công nghệ thông tin</v>
          </cell>
          <cell r="I1243" t="str">
            <v>Thạc sĩ, Giảng viên</v>
          </cell>
          <cell r="J1243">
            <v>4.6500000000000004</v>
          </cell>
          <cell r="K1243">
            <v>0</v>
          </cell>
          <cell r="L1243" t="str">
            <v>01-Oct-24</v>
          </cell>
          <cell r="M1243" t="str">
            <v>01-Oct-05</v>
          </cell>
          <cell r="N1243">
            <v>3</v>
          </cell>
          <cell r="O1243" t="str">
            <v>1001</v>
          </cell>
          <cell r="P1243" t="str">
            <v>1001</v>
          </cell>
          <cell r="Q1243" t="str">
            <v>15.111</v>
          </cell>
          <cell r="R1243" t="str">
            <v>V.07.01.03</v>
          </cell>
          <cell r="S1243" t="str">
            <v>TOA19</v>
          </cell>
          <cell r="T1243">
            <v>0</v>
          </cell>
          <cell r="U1243" t="str">
            <v>Thạc sĩ</v>
          </cell>
          <cell r="V1243" t="str">
            <v>001182043970</v>
          </cell>
        </row>
        <row r="1244">
          <cell r="B1244" t="str">
            <v>TOA13</v>
          </cell>
          <cell r="C1244" t="str">
            <v>3120215005772</v>
          </cell>
          <cell r="D1244" t="str">
            <v>Đào Thu</v>
          </cell>
          <cell r="E1244" t="str">
            <v>Huyên</v>
          </cell>
          <cell r="F1244">
            <v>10</v>
          </cell>
          <cell r="G1244" t="str">
            <v>Toán học</v>
          </cell>
          <cell r="H1244" t="str">
            <v>Khoa Công nghệ thông tin</v>
          </cell>
          <cell r="I1244" t="str">
            <v>Tiến sĩ, Giảng viên</v>
          </cell>
          <cell r="J1244">
            <v>3.66</v>
          </cell>
          <cell r="K1244">
            <v>0</v>
          </cell>
          <cell r="L1244" t="str">
            <v>01-Oct-16</v>
          </cell>
          <cell r="M1244" t="str">
            <v>01-Oct-05</v>
          </cell>
          <cell r="N1244">
            <v>2</v>
          </cell>
          <cell r="O1244" t="str">
            <v>1001</v>
          </cell>
          <cell r="P1244" t="str">
            <v>1001</v>
          </cell>
          <cell r="Q1244" t="str">
            <v>15.111</v>
          </cell>
          <cell r="R1244" t="str">
            <v>V.07.01.03</v>
          </cell>
          <cell r="S1244" t="str">
            <v>TOA13</v>
          </cell>
          <cell r="T1244">
            <v>0</v>
          </cell>
          <cell r="U1244" t="str">
            <v>Tiến sĩ</v>
          </cell>
          <cell r="V1244" t="str">
            <v>145112450</v>
          </cell>
        </row>
        <row r="1245">
          <cell r="B1245" t="str">
            <v>TOA21</v>
          </cell>
          <cell r="C1245" t="str">
            <v>3120215010194</v>
          </cell>
          <cell r="D1245" t="str">
            <v>Nguyễn Hà</v>
          </cell>
          <cell r="E1245" t="str">
            <v>Thanh</v>
          </cell>
          <cell r="F1245">
            <v>10</v>
          </cell>
          <cell r="G1245" t="str">
            <v>Toán học</v>
          </cell>
          <cell r="H1245" t="str">
            <v>Khoa Công nghệ thông tin</v>
          </cell>
          <cell r="I1245" t="str">
            <v>Thạc sĩ, Giảng viên</v>
          </cell>
          <cell r="J1245">
            <v>4.32</v>
          </cell>
          <cell r="K1245">
            <v>0</v>
          </cell>
          <cell r="L1245" t="str">
            <v>01-Oct-24</v>
          </cell>
          <cell r="M1245" t="str">
            <v>01-Oct-07</v>
          </cell>
          <cell r="N1245">
            <v>3</v>
          </cell>
          <cell r="O1245" t="str">
            <v>1001</v>
          </cell>
          <cell r="P1245" t="str">
            <v>1001</v>
          </cell>
          <cell r="Q1245" t="str">
            <v>15.111</v>
          </cell>
          <cell r="R1245" t="str">
            <v>V.07.01.03</v>
          </cell>
          <cell r="S1245" t="str">
            <v>TOA21</v>
          </cell>
          <cell r="T1245">
            <v>0</v>
          </cell>
          <cell r="U1245" t="str">
            <v>Thạc sĩ</v>
          </cell>
          <cell r="V1245" t="str">
            <v>036182012328</v>
          </cell>
        </row>
        <row r="1246">
          <cell r="B1246" t="str">
            <v>TOA16</v>
          </cell>
          <cell r="C1246" t="str">
            <v>3120215005816</v>
          </cell>
          <cell r="D1246" t="str">
            <v>Nguyễn Thủy</v>
          </cell>
          <cell r="E1246" t="str">
            <v>Hằng</v>
          </cell>
          <cell r="F1246">
            <v>10</v>
          </cell>
          <cell r="G1246" t="str">
            <v>Toán học</v>
          </cell>
          <cell r="H1246" t="str">
            <v>Khoa Công nghệ thông tin</v>
          </cell>
          <cell r="I1246" t="str">
            <v>Thạc sĩ, Giảng viên</v>
          </cell>
          <cell r="J1246">
            <v>3.99</v>
          </cell>
          <cell r="K1246">
            <v>0</v>
          </cell>
          <cell r="L1246" t="str">
            <v>01-Jan-24</v>
          </cell>
          <cell r="M1246" t="str">
            <v>01-Jan-10</v>
          </cell>
          <cell r="N1246">
            <v>3</v>
          </cell>
          <cell r="O1246" t="str">
            <v>1001</v>
          </cell>
          <cell r="P1246" t="str">
            <v>1001</v>
          </cell>
          <cell r="Q1246" t="str">
            <v>15.111</v>
          </cell>
          <cell r="R1246" t="str">
            <v>V.07.01.03</v>
          </cell>
          <cell r="S1246" t="str">
            <v>TOA16</v>
          </cell>
          <cell r="T1246">
            <v>0</v>
          </cell>
          <cell r="U1246" t="str">
            <v>Thạc sĩ</v>
          </cell>
          <cell r="V1246" t="str">
            <v>037185015303</v>
          </cell>
        </row>
        <row r="1247">
          <cell r="B1247" t="str">
            <v>TOA04</v>
          </cell>
          <cell r="C1247" t="str">
            <v>3120215005839</v>
          </cell>
          <cell r="D1247" t="str">
            <v>Vũ Thị Thu</v>
          </cell>
          <cell r="E1247" t="str">
            <v>Giang</v>
          </cell>
          <cell r="F1247">
            <v>10</v>
          </cell>
          <cell r="G1247" t="str">
            <v>Toán học</v>
          </cell>
          <cell r="H1247" t="str">
            <v>Khoa Công nghệ thông tin</v>
          </cell>
          <cell r="I1247" t="str">
            <v>Tiến sĩ, Giảng viên, Trưởng BM</v>
          </cell>
          <cell r="J1247">
            <v>3.99</v>
          </cell>
          <cell r="K1247">
            <v>0</v>
          </cell>
          <cell r="L1247" t="str">
            <v>01-Jan-23</v>
          </cell>
          <cell r="M1247" t="str">
            <v>01-May-10</v>
          </cell>
          <cell r="N1247">
            <v>2</v>
          </cell>
          <cell r="O1247" t="str">
            <v>1001</v>
          </cell>
          <cell r="P1247" t="str">
            <v>1001</v>
          </cell>
          <cell r="Q1247" t="str">
            <v>15.111</v>
          </cell>
          <cell r="R1247" t="str">
            <v>V.07.01.03</v>
          </cell>
          <cell r="S1247" t="str">
            <v>TOA04</v>
          </cell>
          <cell r="T1247">
            <v>0</v>
          </cell>
          <cell r="U1247" t="str">
            <v>Tiến sĩ</v>
          </cell>
          <cell r="V1247" t="str">
            <v>001185051760</v>
          </cell>
        </row>
        <row r="1248">
          <cell r="B1248" t="str">
            <v>TOA15</v>
          </cell>
          <cell r="C1248" t="str">
            <v/>
          </cell>
          <cell r="D1248" t="str">
            <v>Lê Thanh</v>
          </cell>
          <cell r="E1248" t="str">
            <v>Tâm</v>
          </cell>
          <cell r="F1248">
            <v>10</v>
          </cell>
          <cell r="G1248" t="str">
            <v>Toán học</v>
          </cell>
          <cell r="H1248" t="str">
            <v>Khoa Công nghệ thông tin</v>
          </cell>
          <cell r="I1248" t="str">
            <v/>
          </cell>
          <cell r="J1248">
            <v>1.99</v>
          </cell>
          <cell r="K1248">
            <v>0</v>
          </cell>
          <cell r="L1248" t="str">
            <v>01-Oct-07</v>
          </cell>
          <cell r="M1248" t="str">
            <v>10-Oct-07</v>
          </cell>
          <cell r="N1248">
            <v>4</v>
          </cell>
          <cell r="O1248" t="str">
            <v>1001</v>
          </cell>
          <cell r="P1248" t="str">
            <v>1001</v>
          </cell>
          <cell r="Q1248" t="str">
            <v>15.111</v>
          </cell>
          <cell r="R1248" t="str">
            <v>15.111</v>
          </cell>
          <cell r="S1248" t="str">
            <v>TOA15</v>
          </cell>
          <cell r="T1248">
            <v>0</v>
          </cell>
          <cell r="U1248" t="str">
            <v>Đại học</v>
          </cell>
          <cell r="V1248" t="str">
            <v>131409901</v>
          </cell>
        </row>
        <row r="1249">
          <cell r="B1249" t="str">
            <v>TOA18</v>
          </cell>
          <cell r="C1249" t="str">
            <v>3120215010562</v>
          </cell>
          <cell r="D1249" t="str">
            <v>Nguyễn Hữu</v>
          </cell>
          <cell r="E1249" t="str">
            <v>Du</v>
          </cell>
          <cell r="F1249">
            <v>10</v>
          </cell>
          <cell r="G1249" t="str">
            <v>Toán học</v>
          </cell>
          <cell r="H1249" t="str">
            <v>Khoa Công nghệ thông tin</v>
          </cell>
          <cell r="I1249" t="str">
            <v>Tiến sĩ, Giảng viên</v>
          </cell>
          <cell r="J1249">
            <v>3.66</v>
          </cell>
          <cell r="K1249">
            <v>0</v>
          </cell>
          <cell r="L1249" t="str">
            <v>01-Aug-20</v>
          </cell>
          <cell r="M1249" t="str">
            <v>01-May-10</v>
          </cell>
          <cell r="N1249">
            <v>2</v>
          </cell>
          <cell r="O1249" t="str">
            <v>1001</v>
          </cell>
          <cell r="P1249" t="str">
            <v>1001</v>
          </cell>
          <cell r="Q1249" t="str">
            <v>15.111</v>
          </cell>
          <cell r="R1249" t="str">
            <v>V.07.01.03</v>
          </cell>
          <cell r="S1249" t="str">
            <v>TOA18</v>
          </cell>
          <cell r="T1249">
            <v>0</v>
          </cell>
          <cell r="U1249" t="str">
            <v>Tiến sĩ</v>
          </cell>
          <cell r="V1249" t="str">
            <v>145126365</v>
          </cell>
        </row>
        <row r="1250">
          <cell r="B1250" t="str">
            <v>TOA20</v>
          </cell>
          <cell r="C1250" t="str">
            <v/>
          </cell>
          <cell r="D1250" t="str">
            <v>Nguyễn Hải</v>
          </cell>
          <cell r="E1250" t="str">
            <v>Nam</v>
          </cell>
          <cell r="F1250">
            <v>10</v>
          </cell>
          <cell r="G1250" t="str">
            <v>Toán học</v>
          </cell>
          <cell r="H1250" t="str">
            <v>Khoa Công nghệ thông tin</v>
          </cell>
          <cell r="I1250" t="str">
            <v/>
          </cell>
          <cell r="J1250">
            <v>2.27</v>
          </cell>
          <cell r="K1250">
            <v>0</v>
          </cell>
          <cell r="L1250" t="str">
            <v>01-Aug-08</v>
          </cell>
          <cell r="M1250" t="str">
            <v>01-Aug-08</v>
          </cell>
          <cell r="N1250">
            <v>3</v>
          </cell>
          <cell r="O1250" t="str">
            <v>1001</v>
          </cell>
          <cell r="P1250" t="str">
            <v>1001</v>
          </cell>
          <cell r="Q1250" t="str">
            <v>15.111</v>
          </cell>
          <cell r="R1250" t="str">
            <v>15.111</v>
          </cell>
          <cell r="S1250" t="str">
            <v>TOA20</v>
          </cell>
          <cell r="T1250">
            <v>0</v>
          </cell>
          <cell r="U1250" t="str">
            <v>Thạc sĩ</v>
          </cell>
          <cell r="V1250" t="str">
            <v>111525621</v>
          </cell>
        </row>
        <row r="1251">
          <cell r="B1251" t="str">
            <v>TOA22</v>
          </cell>
          <cell r="C1251" t="str">
            <v>3120215015080</v>
          </cell>
          <cell r="D1251" t="str">
            <v>Trần Trung</v>
          </cell>
          <cell r="E1251" t="str">
            <v>Dũng</v>
          </cell>
          <cell r="F1251">
            <v>10</v>
          </cell>
          <cell r="G1251" t="str">
            <v>Toán học</v>
          </cell>
          <cell r="H1251" t="str">
            <v>Khoa Công nghệ thông tin</v>
          </cell>
          <cell r="I1251" t="str">
            <v>Thạc sĩ, Giảng viên</v>
          </cell>
          <cell r="J1251">
            <v>3.33</v>
          </cell>
          <cell r="K1251">
            <v>0</v>
          </cell>
          <cell r="L1251" t="str">
            <v>01-Feb-19</v>
          </cell>
          <cell r="M1251" t="str">
            <v>01-Feb-10</v>
          </cell>
          <cell r="N1251">
            <v>3</v>
          </cell>
          <cell r="O1251" t="str">
            <v>1001</v>
          </cell>
          <cell r="P1251" t="str">
            <v>1001</v>
          </cell>
          <cell r="Q1251" t="str">
            <v>15.111</v>
          </cell>
          <cell r="R1251" t="str">
            <v>V.07.01.03</v>
          </cell>
          <cell r="S1251" t="str">
            <v>TOA22</v>
          </cell>
          <cell r="T1251">
            <v>0</v>
          </cell>
          <cell r="U1251" t="str">
            <v>Thạc sĩ</v>
          </cell>
          <cell r="V1251" t="str">
            <v>172247907</v>
          </cell>
        </row>
        <row r="1252">
          <cell r="B1252" t="str">
            <v>TOA07</v>
          </cell>
          <cell r="C1252" t="str">
            <v>3120215029288</v>
          </cell>
          <cell r="D1252" t="str">
            <v>Lê Thị Diệu</v>
          </cell>
          <cell r="E1252" t="str">
            <v>Thùy</v>
          </cell>
          <cell r="F1252">
            <v>10</v>
          </cell>
          <cell r="G1252" t="str">
            <v>Toán học</v>
          </cell>
          <cell r="H1252" t="str">
            <v>Khoa Công nghệ thông tin</v>
          </cell>
          <cell r="I1252" t="str">
            <v>Thạc sĩ, Giảng viên, Phó BM</v>
          </cell>
          <cell r="J1252">
            <v>3.99</v>
          </cell>
          <cell r="K1252">
            <v>0</v>
          </cell>
          <cell r="L1252" t="str">
            <v>01-Aug-23</v>
          </cell>
          <cell r="M1252" t="str">
            <v>01-Aug-10</v>
          </cell>
          <cell r="N1252">
            <v>3</v>
          </cell>
          <cell r="O1252" t="str">
            <v>1001</v>
          </cell>
          <cell r="P1252" t="str">
            <v>1001</v>
          </cell>
          <cell r="Q1252" t="str">
            <v>15.111</v>
          </cell>
          <cell r="R1252" t="str">
            <v>V.07.01.03</v>
          </cell>
          <cell r="S1252" t="str">
            <v>TOA07</v>
          </cell>
          <cell r="T1252">
            <v>0</v>
          </cell>
          <cell r="U1252" t="str">
            <v>Thạc sĩ</v>
          </cell>
          <cell r="V1252" t="str">
            <v>042185000545</v>
          </cell>
        </row>
        <row r="1253">
          <cell r="B1253" t="str">
            <v>TOA23</v>
          </cell>
          <cell r="C1253" t="str">
            <v>3120215033942</v>
          </cell>
          <cell r="D1253" t="str">
            <v>Nguyễn Thị</v>
          </cell>
          <cell r="E1253" t="str">
            <v>Huyền</v>
          </cell>
          <cell r="F1253">
            <v>10</v>
          </cell>
          <cell r="G1253" t="str">
            <v>Toán học</v>
          </cell>
          <cell r="H1253" t="str">
            <v>Khoa Công nghệ thông tin</v>
          </cell>
          <cell r="I1253" t="str">
            <v>Thạc sĩ, Giảng viên</v>
          </cell>
          <cell r="J1253">
            <v>2.67</v>
          </cell>
          <cell r="K1253">
            <v>0</v>
          </cell>
          <cell r="L1253" t="str">
            <v>01-Nov-14</v>
          </cell>
          <cell r="M1253" t="str">
            <v>01-Nov-11</v>
          </cell>
          <cell r="N1253">
            <v>3</v>
          </cell>
          <cell r="O1253" t="str">
            <v>1001</v>
          </cell>
          <cell r="P1253" t="str">
            <v>1001</v>
          </cell>
          <cell r="Q1253" t="str">
            <v>15.111</v>
          </cell>
          <cell r="R1253" t="str">
            <v>V.07.01.03</v>
          </cell>
          <cell r="S1253" t="str">
            <v>TOA23</v>
          </cell>
          <cell r="T1253">
            <v>0</v>
          </cell>
          <cell r="U1253" t="str">
            <v>Thạc sĩ</v>
          </cell>
          <cell r="V1253" t="str">
            <v>172846437</v>
          </cell>
        </row>
        <row r="1254">
          <cell r="B1254" t="str">
            <v>TOA25</v>
          </cell>
          <cell r="C1254" t="str">
            <v/>
          </cell>
          <cell r="D1254" t="str">
            <v>Nguyễn Văn</v>
          </cell>
          <cell r="E1254" t="str">
            <v>Tân</v>
          </cell>
          <cell r="F1254">
            <v>10</v>
          </cell>
          <cell r="G1254" t="str">
            <v>Toán học</v>
          </cell>
          <cell r="H1254" t="str">
            <v>Khoa Công nghệ thông tin</v>
          </cell>
          <cell r="I1254" t="str">
            <v/>
          </cell>
          <cell r="J1254">
            <v>1.99</v>
          </cell>
          <cell r="K1254">
            <v>0</v>
          </cell>
          <cell r="L1254" t="str">
            <v>01-Aug-10</v>
          </cell>
          <cell r="M1254" t="str">
            <v>09-Aug-10</v>
          </cell>
          <cell r="N1254">
            <v>4</v>
          </cell>
          <cell r="O1254" t="str">
            <v>1001</v>
          </cell>
          <cell r="P1254" t="str">
            <v>1001</v>
          </cell>
          <cell r="Q1254" t="str">
            <v>15.111</v>
          </cell>
          <cell r="R1254" t="str">
            <v>15.111</v>
          </cell>
          <cell r="S1254" t="str">
            <v>TOA25</v>
          </cell>
          <cell r="T1254">
            <v>0</v>
          </cell>
          <cell r="U1254" t="str">
            <v>Đại học</v>
          </cell>
          <cell r="V1254" t="str">
            <v>164292185</v>
          </cell>
        </row>
        <row r="1255">
          <cell r="B1255" t="str">
            <v>TOA24</v>
          </cell>
          <cell r="C1255" t="str">
            <v>3120215036810</v>
          </cell>
          <cell r="D1255" t="str">
            <v>Lê Thị</v>
          </cell>
          <cell r="E1255" t="str">
            <v>Hạnh</v>
          </cell>
          <cell r="F1255">
            <v>10</v>
          </cell>
          <cell r="G1255" t="str">
            <v>Toán học</v>
          </cell>
          <cell r="H1255" t="str">
            <v>Khoa Công nghệ thông tin</v>
          </cell>
          <cell r="I1255" t="str">
            <v>Thạc sĩ, Giảng viên</v>
          </cell>
          <cell r="J1255">
            <v>3.66</v>
          </cell>
          <cell r="K1255">
            <v>0</v>
          </cell>
          <cell r="L1255" t="str">
            <v>01-Feb-24</v>
          </cell>
          <cell r="M1255" t="str">
            <v>01-Feb-12</v>
          </cell>
          <cell r="N1255">
            <v>3</v>
          </cell>
          <cell r="O1255" t="str">
            <v>1001</v>
          </cell>
          <cell r="P1255" t="str">
            <v>1001</v>
          </cell>
          <cell r="Q1255" t="str">
            <v>15.111</v>
          </cell>
          <cell r="R1255" t="str">
            <v>V.07.01.03</v>
          </cell>
          <cell r="S1255" t="str">
            <v>TOA24</v>
          </cell>
          <cell r="T1255">
            <v>0</v>
          </cell>
          <cell r="U1255" t="str">
            <v>Thạc sĩ</v>
          </cell>
          <cell r="V1255" t="str">
            <v>001187039890</v>
          </cell>
        </row>
        <row r="1256">
          <cell r="B1256" t="str">
            <v>TOA28</v>
          </cell>
          <cell r="C1256" t="str">
            <v>3120215036747</v>
          </cell>
          <cell r="D1256" t="str">
            <v>Thân Ngọc</v>
          </cell>
          <cell r="E1256" t="str">
            <v>Thành</v>
          </cell>
          <cell r="F1256">
            <v>10</v>
          </cell>
          <cell r="G1256" t="str">
            <v>Toán học</v>
          </cell>
          <cell r="H1256" t="str">
            <v>Khoa Công nghệ thông tin</v>
          </cell>
          <cell r="I1256" t="str">
            <v>Thạc sĩ, Giảng viên</v>
          </cell>
          <cell r="J1256">
            <v>3.66</v>
          </cell>
          <cell r="K1256">
            <v>0</v>
          </cell>
          <cell r="L1256" t="str">
            <v>01-May-24</v>
          </cell>
          <cell r="M1256" t="str">
            <v>01-May-12</v>
          </cell>
          <cell r="N1256">
            <v>3</v>
          </cell>
          <cell r="O1256" t="str">
            <v>1001</v>
          </cell>
          <cell r="P1256" t="str">
            <v>1001</v>
          </cell>
          <cell r="Q1256" t="str">
            <v>15.111</v>
          </cell>
          <cell r="R1256" t="str">
            <v>V.07.01.03</v>
          </cell>
          <cell r="S1256" t="str">
            <v>TOA28</v>
          </cell>
          <cell r="T1256">
            <v>0</v>
          </cell>
          <cell r="U1256" t="str">
            <v>Thạc sĩ</v>
          </cell>
          <cell r="V1256" t="str">
            <v>024087016713</v>
          </cell>
        </row>
        <row r="1257">
          <cell r="B1257" t="str">
            <v>TOA26</v>
          </cell>
          <cell r="C1257" t="str">
            <v>3120215036730</v>
          </cell>
          <cell r="D1257" t="str">
            <v>Nguyễn Thị</v>
          </cell>
          <cell r="E1257" t="str">
            <v>Huyền</v>
          </cell>
          <cell r="F1257">
            <v>10</v>
          </cell>
          <cell r="G1257" t="str">
            <v>Toán học</v>
          </cell>
          <cell r="H1257" t="str">
            <v>Khoa Công nghệ thông tin</v>
          </cell>
          <cell r="I1257" t="str">
            <v>Thạc sĩ, Giảng viên</v>
          </cell>
          <cell r="J1257">
            <v>3.66</v>
          </cell>
          <cell r="K1257">
            <v>0</v>
          </cell>
          <cell r="L1257" t="str">
            <v>01-May-24</v>
          </cell>
          <cell r="M1257" t="str">
            <v>01-May-12</v>
          </cell>
          <cell r="N1257">
            <v>3</v>
          </cell>
          <cell r="O1257" t="str">
            <v>1001</v>
          </cell>
          <cell r="P1257" t="str">
            <v>1001</v>
          </cell>
          <cell r="Q1257" t="str">
            <v>15.111</v>
          </cell>
          <cell r="R1257" t="str">
            <v>V.07.01.03</v>
          </cell>
          <cell r="S1257" t="str">
            <v>TOA26</v>
          </cell>
          <cell r="T1257">
            <v>0</v>
          </cell>
          <cell r="U1257" t="str">
            <v>Thạc sĩ</v>
          </cell>
          <cell r="V1257" t="str">
            <v>036188007866</v>
          </cell>
        </row>
        <row r="1258">
          <cell r="B1258" t="str">
            <v>TOA29</v>
          </cell>
          <cell r="C1258" t="str">
            <v>3120215042110</v>
          </cell>
          <cell r="D1258" t="str">
            <v>Nguyễn Thùy</v>
          </cell>
          <cell r="E1258" t="str">
            <v>Dung</v>
          </cell>
          <cell r="F1258">
            <v>10</v>
          </cell>
          <cell r="G1258" t="str">
            <v>Toán học</v>
          </cell>
          <cell r="H1258" t="str">
            <v>Khoa Công nghệ thông tin</v>
          </cell>
          <cell r="I1258" t="str">
            <v>Thạc sĩ, Giảng viên</v>
          </cell>
          <cell r="J1258">
            <v>2.67</v>
          </cell>
          <cell r="K1258">
            <v>0</v>
          </cell>
          <cell r="L1258" t="str">
            <v>01-Jan-17</v>
          </cell>
          <cell r="M1258" t="str">
            <v>01-Jan-14</v>
          </cell>
          <cell r="N1258">
            <v>3</v>
          </cell>
          <cell r="O1258" t="str">
            <v>1001</v>
          </cell>
          <cell r="P1258" t="str">
            <v>1001</v>
          </cell>
          <cell r="Q1258" t="str">
            <v>15.111</v>
          </cell>
          <cell r="R1258" t="str">
            <v>V.07.01.03</v>
          </cell>
          <cell r="S1258" t="str">
            <v>TOA29</v>
          </cell>
          <cell r="T1258">
            <v>0</v>
          </cell>
          <cell r="U1258" t="str">
            <v>Thạc sĩ</v>
          </cell>
          <cell r="V1258" t="str">
            <v>125374120</v>
          </cell>
        </row>
        <row r="1259">
          <cell r="B1259" t="str">
            <v>TOT05</v>
          </cell>
          <cell r="C1259" t="str">
            <v>3120215005880</v>
          </cell>
          <cell r="D1259" t="str">
            <v>Hoàng Thị Thanh</v>
          </cell>
          <cell r="E1259" t="str">
            <v>Giang</v>
          </cell>
          <cell r="F1259">
            <v>10</v>
          </cell>
          <cell r="G1259" t="str">
            <v>Toán học</v>
          </cell>
          <cell r="H1259" t="str">
            <v>Khoa Công nghệ thông tin</v>
          </cell>
          <cell r="I1259" t="str">
            <v>Thạc sĩ, Giảng viên</v>
          </cell>
          <cell r="J1259">
            <v>4.32</v>
          </cell>
          <cell r="K1259">
            <v>0</v>
          </cell>
          <cell r="L1259" t="str">
            <v>01-Nov-22</v>
          </cell>
          <cell r="M1259" t="str">
            <v>01-Nov-04</v>
          </cell>
          <cell r="N1259">
            <v>3</v>
          </cell>
          <cell r="O1259" t="str">
            <v>1001</v>
          </cell>
          <cell r="P1259" t="str">
            <v>1001</v>
          </cell>
          <cell r="Q1259" t="str">
            <v>15.111</v>
          </cell>
          <cell r="R1259" t="str">
            <v>V.07.01.03</v>
          </cell>
          <cell r="S1259" t="str">
            <v>TOT05</v>
          </cell>
          <cell r="T1259">
            <v>0</v>
          </cell>
          <cell r="U1259" t="str">
            <v>Thạc sĩ</v>
          </cell>
          <cell r="V1259" t="str">
            <v>034181017076</v>
          </cell>
        </row>
        <row r="1260">
          <cell r="B1260" t="str">
            <v>TOT03</v>
          </cell>
          <cell r="C1260" t="str">
            <v>3120215005868</v>
          </cell>
          <cell r="D1260" t="str">
            <v>Nguyễn Hoàng</v>
          </cell>
          <cell r="E1260" t="str">
            <v>Huy</v>
          </cell>
          <cell r="F1260">
            <v>10</v>
          </cell>
          <cell r="G1260" t="str">
            <v>Toán học</v>
          </cell>
          <cell r="H1260" t="str">
            <v>Khoa Công nghệ thông tin</v>
          </cell>
          <cell r="I1260" t="str">
            <v>Tiến sĩ, Giảng viên</v>
          </cell>
          <cell r="J1260">
            <v>4.9800000000000004</v>
          </cell>
          <cell r="K1260">
            <v>0</v>
          </cell>
          <cell r="L1260" t="str">
            <v>01-Feb-25</v>
          </cell>
          <cell r="M1260" t="str">
            <v>01-Apr-06</v>
          </cell>
          <cell r="N1260">
            <v>2</v>
          </cell>
          <cell r="O1260" t="str">
            <v>1001</v>
          </cell>
          <cell r="P1260" t="str">
            <v>1001</v>
          </cell>
          <cell r="Q1260" t="str">
            <v>15.111</v>
          </cell>
          <cell r="R1260" t="str">
            <v>V.07.01.03</v>
          </cell>
          <cell r="S1260" t="str">
            <v>TOT03</v>
          </cell>
          <cell r="T1260">
            <v>0</v>
          </cell>
          <cell r="U1260" t="str">
            <v>Tiến sĩ</v>
          </cell>
          <cell r="V1260" t="str">
            <v>036079007580</v>
          </cell>
        </row>
        <row r="1261">
          <cell r="B1261" t="str">
            <v>TOT09</v>
          </cell>
          <cell r="C1261" t="str">
            <v>3120215034090</v>
          </cell>
          <cell r="D1261" t="str">
            <v>Ngọc Minh</v>
          </cell>
          <cell r="E1261" t="str">
            <v>Châu</v>
          </cell>
          <cell r="F1261">
            <v>10</v>
          </cell>
          <cell r="G1261" t="str">
            <v>Toán học</v>
          </cell>
          <cell r="H1261" t="str">
            <v>Khoa Công nghệ thông tin</v>
          </cell>
          <cell r="I1261" t="str">
            <v>Thạc sĩ, Giảng viên</v>
          </cell>
          <cell r="J1261">
            <v>4.6500000000000004</v>
          </cell>
          <cell r="K1261">
            <v>0</v>
          </cell>
          <cell r="L1261" t="str">
            <v>01-Jan-24</v>
          </cell>
          <cell r="M1261" t="str">
            <v>01-Jul-05</v>
          </cell>
          <cell r="N1261">
            <v>3</v>
          </cell>
          <cell r="O1261" t="str">
            <v>1001</v>
          </cell>
          <cell r="P1261" t="str">
            <v>1001</v>
          </cell>
          <cell r="Q1261" t="str">
            <v>15.111</v>
          </cell>
          <cell r="R1261" t="str">
            <v>V.07.01.03</v>
          </cell>
          <cell r="S1261" t="str">
            <v>TOT09</v>
          </cell>
          <cell r="T1261">
            <v>0</v>
          </cell>
          <cell r="U1261" t="str">
            <v>Thạc sĩ</v>
          </cell>
          <cell r="V1261" t="str">
            <v>004179000026</v>
          </cell>
        </row>
        <row r="1262">
          <cell r="B1262" t="str">
            <v>TOT11</v>
          </cell>
          <cell r="C1262" t="str">
            <v>3120215035093</v>
          </cell>
          <cell r="D1262" t="str">
            <v>Nguyễn Thị Thúy</v>
          </cell>
          <cell r="E1262" t="str">
            <v>Hạnh</v>
          </cell>
          <cell r="F1262">
            <v>10</v>
          </cell>
          <cell r="G1262" t="str">
            <v>Toán học</v>
          </cell>
          <cell r="H1262" t="str">
            <v>Khoa Công nghệ thông tin</v>
          </cell>
          <cell r="I1262" t="str">
            <v>Thạc sĩ, Giảng viên</v>
          </cell>
          <cell r="J1262">
            <v>3.99</v>
          </cell>
          <cell r="K1262">
            <v>0</v>
          </cell>
          <cell r="L1262" t="str">
            <v>01-Aug-22</v>
          </cell>
          <cell r="M1262" t="str">
            <v>01-Feb-12</v>
          </cell>
          <cell r="N1262">
            <v>3</v>
          </cell>
          <cell r="O1262" t="str">
            <v>1001</v>
          </cell>
          <cell r="P1262" t="str">
            <v>1001</v>
          </cell>
          <cell r="Q1262" t="str">
            <v>15.111</v>
          </cell>
          <cell r="R1262" t="str">
            <v>V.07.01.03</v>
          </cell>
          <cell r="S1262" t="str">
            <v>TOT11</v>
          </cell>
          <cell r="T1262">
            <v>0</v>
          </cell>
          <cell r="U1262" t="str">
            <v>Thạc sĩ</v>
          </cell>
          <cell r="V1262" t="str">
            <v>033179001171</v>
          </cell>
        </row>
        <row r="1263">
          <cell r="B1263" t="str">
            <v>TOA30</v>
          </cell>
          <cell r="C1263" t="str">
            <v>3120205159498</v>
          </cell>
          <cell r="D1263" t="str">
            <v>Nguyễn Thành</v>
          </cell>
          <cell r="E1263" t="str">
            <v>Chiêu</v>
          </cell>
          <cell r="F1263">
            <v>10</v>
          </cell>
          <cell r="G1263" t="str">
            <v>Toán học</v>
          </cell>
          <cell r="H1263" t="str">
            <v>Khoa Công nghệ thông tin</v>
          </cell>
          <cell r="I1263" t="str">
            <v>Tiến sĩ, Giảng viên</v>
          </cell>
          <cell r="J1263">
            <v>3</v>
          </cell>
          <cell r="K1263">
            <v>0</v>
          </cell>
          <cell r="L1263" t="str">
            <v>01-Aug-23</v>
          </cell>
          <cell r="M1263" t="str">
            <v>01-May-22</v>
          </cell>
          <cell r="N1263">
            <v>2</v>
          </cell>
          <cell r="O1263" t="str">
            <v>1001</v>
          </cell>
          <cell r="P1263" t="str">
            <v>1001</v>
          </cell>
          <cell r="Q1263" t="str">
            <v>15.111</v>
          </cell>
          <cell r="R1263" t="str">
            <v>V.07.01.03</v>
          </cell>
          <cell r="S1263" t="str">
            <v>TOA30</v>
          </cell>
          <cell r="T1263">
            <v>0</v>
          </cell>
          <cell r="U1263" t="str">
            <v>Tiến sĩ</v>
          </cell>
          <cell r="V1263" t="str">
            <v>040090029993</v>
          </cell>
        </row>
        <row r="1264">
          <cell r="B1264" t="str">
            <v/>
          </cell>
          <cell r="C1264" t="str">
            <v/>
          </cell>
          <cell r="D1264" t="str">
            <v>Hà Thanh</v>
          </cell>
          <cell r="E1264" t="str">
            <v>Hùng</v>
          </cell>
          <cell r="F1264">
            <v>10</v>
          </cell>
          <cell r="G1264" t="str">
            <v>Vật lý</v>
          </cell>
          <cell r="H1264" t="str">
            <v>Khoa Công nghệ thông tin</v>
          </cell>
          <cell r="I1264" t="str">
            <v/>
          </cell>
          <cell r="J1264">
            <v>2.34</v>
          </cell>
          <cell r="K1264">
            <v>0</v>
          </cell>
          <cell r="L1264" t="str">
            <v>01-Oct-03</v>
          </cell>
          <cell r="M1264" t="str">
            <v>01-Oct-03</v>
          </cell>
          <cell r="N1264">
            <v>4</v>
          </cell>
          <cell r="O1264" t="str">
            <v>1002</v>
          </cell>
          <cell r="P1264" t="str">
            <v>1002</v>
          </cell>
          <cell r="Q1264" t="str">
            <v>15.111</v>
          </cell>
          <cell r="R1264" t="str">
            <v>15.111</v>
          </cell>
          <cell r="S1264" t="str">
            <v/>
          </cell>
          <cell r="T1264">
            <v>0</v>
          </cell>
          <cell r="U1264" t="str">
            <v>Đại học</v>
          </cell>
          <cell r="V1264" t="str">
            <v>172580600</v>
          </cell>
        </row>
        <row r="1265">
          <cell r="B1265" t="str">
            <v/>
          </cell>
          <cell r="C1265" t="str">
            <v/>
          </cell>
          <cell r="D1265" t="str">
            <v>Phạm Thị</v>
          </cell>
          <cell r="E1265" t="str">
            <v>Thương</v>
          </cell>
          <cell r="F1265">
            <v>10</v>
          </cell>
          <cell r="G1265" t="str">
            <v>Vật lý</v>
          </cell>
          <cell r="H1265" t="str">
            <v>Khoa Công nghệ thông tin</v>
          </cell>
          <cell r="I1265" t="str">
            <v/>
          </cell>
          <cell r="J1265">
            <v>1.99</v>
          </cell>
          <cell r="K1265">
            <v>0</v>
          </cell>
          <cell r="L1265" t="str">
            <v>01-Oct-05</v>
          </cell>
          <cell r="M1265" t="str">
            <v>01-Oct-05</v>
          </cell>
          <cell r="N1265">
            <v>4</v>
          </cell>
          <cell r="O1265" t="str">
            <v>1002</v>
          </cell>
          <cell r="P1265" t="str">
            <v>1002</v>
          </cell>
          <cell r="Q1265" t="str">
            <v>15.111</v>
          </cell>
          <cell r="R1265" t="str">
            <v>15.111</v>
          </cell>
          <cell r="S1265" t="str">
            <v/>
          </cell>
          <cell r="T1265">
            <v>0</v>
          </cell>
          <cell r="U1265" t="str">
            <v>Đại học</v>
          </cell>
          <cell r="V1265" t="str">
            <v>172042398</v>
          </cell>
        </row>
        <row r="1266">
          <cell r="B1266" t="str">
            <v>VLY02</v>
          </cell>
          <cell r="C1266" t="str">
            <v>3120215010612</v>
          </cell>
          <cell r="D1266" t="str">
            <v>Nguyễn Thị</v>
          </cell>
          <cell r="E1266" t="str">
            <v>Phương</v>
          </cell>
          <cell r="F1266">
            <v>10</v>
          </cell>
          <cell r="G1266" t="str">
            <v>Vật lý</v>
          </cell>
          <cell r="H1266" t="str">
            <v>Khoa Công nghệ thông tin</v>
          </cell>
          <cell r="I1266" t="str">
            <v>Thạc sĩ, Giảng viên, Phó BM</v>
          </cell>
          <cell r="J1266">
            <v>4.9800000000000004</v>
          </cell>
          <cell r="K1266">
            <v>0</v>
          </cell>
          <cell r="L1266" t="str">
            <v>01-Sep-22</v>
          </cell>
          <cell r="M1266" t="str">
            <v>01-Sep-00</v>
          </cell>
          <cell r="N1266">
            <v>3</v>
          </cell>
          <cell r="O1266" t="str">
            <v>1002</v>
          </cell>
          <cell r="P1266" t="str">
            <v>1002</v>
          </cell>
          <cell r="Q1266" t="str">
            <v>15.111</v>
          </cell>
          <cell r="R1266" t="str">
            <v>V.07.01.03</v>
          </cell>
          <cell r="S1266" t="str">
            <v>VLY02</v>
          </cell>
          <cell r="T1266">
            <v>0</v>
          </cell>
          <cell r="U1266" t="str">
            <v>Thạc sĩ</v>
          </cell>
          <cell r="V1266" t="str">
            <v>038176006673</v>
          </cell>
        </row>
        <row r="1267">
          <cell r="B1267" t="str">
            <v>VLY08</v>
          </cell>
          <cell r="C1267" t="str">
            <v>3120215005947</v>
          </cell>
          <cell r="D1267" t="str">
            <v>Bùi Thị</v>
          </cell>
          <cell r="E1267" t="str">
            <v>Thu</v>
          </cell>
          <cell r="F1267">
            <v>10</v>
          </cell>
          <cell r="G1267" t="str">
            <v>Vật lý</v>
          </cell>
          <cell r="H1267" t="str">
            <v>Khoa Công nghệ thông tin</v>
          </cell>
          <cell r="I1267" t="str">
            <v>Thạc sĩ, Giảng viên</v>
          </cell>
          <cell r="J1267">
            <v>4.9800000000000004</v>
          </cell>
          <cell r="K1267">
            <v>0</v>
          </cell>
          <cell r="L1267" t="str">
            <v>01-Sep-22</v>
          </cell>
          <cell r="M1267" t="str">
            <v>01-Sep-00</v>
          </cell>
          <cell r="N1267">
            <v>3</v>
          </cell>
          <cell r="O1267" t="str">
            <v>1002</v>
          </cell>
          <cell r="P1267" t="str">
            <v>1002</v>
          </cell>
          <cell r="Q1267" t="str">
            <v>15.111</v>
          </cell>
          <cell r="R1267" t="str">
            <v>V.07.01.03</v>
          </cell>
          <cell r="S1267" t="str">
            <v>VLY08</v>
          </cell>
          <cell r="T1267">
            <v>0</v>
          </cell>
          <cell r="U1267" t="str">
            <v>Thạc sĩ</v>
          </cell>
          <cell r="V1267" t="str">
            <v>038176000745</v>
          </cell>
        </row>
        <row r="1268">
          <cell r="B1268" t="str">
            <v>VLY05</v>
          </cell>
          <cell r="C1268" t="str">
            <v>3120215005897</v>
          </cell>
          <cell r="D1268" t="str">
            <v>Hồ Thị Hồng</v>
          </cell>
          <cell r="E1268" t="str">
            <v>Lan</v>
          </cell>
          <cell r="F1268">
            <v>10</v>
          </cell>
          <cell r="G1268" t="str">
            <v>Vật lý</v>
          </cell>
          <cell r="H1268" t="str">
            <v>Khoa Công nghệ thông tin</v>
          </cell>
          <cell r="I1268" t="str">
            <v>Kỹ sư</v>
          </cell>
          <cell r="J1268">
            <v>4.9800000000000004</v>
          </cell>
          <cell r="K1268">
            <v>0</v>
          </cell>
          <cell r="L1268" t="str">
            <v>01-Dec-14</v>
          </cell>
          <cell r="M1268" t="str">
            <v>01-Oct-02</v>
          </cell>
          <cell r="N1268">
            <v>4</v>
          </cell>
          <cell r="O1268" t="str">
            <v>1002</v>
          </cell>
          <cell r="P1268" t="str">
            <v>1002</v>
          </cell>
          <cell r="Q1268" t="str">
            <v>13.095</v>
          </cell>
          <cell r="R1268" t="str">
            <v>13.095</v>
          </cell>
          <cell r="S1268" t="str">
            <v>VLY05</v>
          </cell>
          <cell r="T1268">
            <v>0</v>
          </cell>
          <cell r="U1268" t="str">
            <v>Đại học</v>
          </cell>
          <cell r="V1268" t="str">
            <v>010812231</v>
          </cell>
        </row>
        <row r="1269">
          <cell r="B1269" t="str">
            <v/>
          </cell>
          <cell r="C1269" t="str">
            <v/>
          </cell>
          <cell r="D1269" t="str">
            <v>Ngô Tất</v>
          </cell>
          <cell r="E1269" t="str">
            <v>Vĩnh</v>
          </cell>
          <cell r="F1269">
            <v>10</v>
          </cell>
          <cell r="G1269" t="str">
            <v>Vật lý</v>
          </cell>
          <cell r="H1269" t="str">
            <v>Khoa Công nghệ thông tin</v>
          </cell>
          <cell r="I1269" t="str">
            <v/>
          </cell>
          <cell r="J1269">
            <v>6.78</v>
          </cell>
          <cell r="K1269">
            <v>0</v>
          </cell>
          <cell r="L1269" t="str">
            <v>01-Jun-02</v>
          </cell>
          <cell r="M1269" t="str">
            <v>15-Sep-64</v>
          </cell>
          <cell r="N1269">
            <v>2</v>
          </cell>
          <cell r="O1269" t="str">
            <v>1002</v>
          </cell>
          <cell r="P1269" t="str">
            <v>1002</v>
          </cell>
          <cell r="Q1269" t="str">
            <v>15.110</v>
          </cell>
          <cell r="R1269" t="str">
            <v>15.110</v>
          </cell>
          <cell r="S1269" t="str">
            <v/>
          </cell>
          <cell r="T1269">
            <v>0</v>
          </cell>
          <cell r="U1269" t="str">
            <v>Tiến sĩ</v>
          </cell>
          <cell r="V1269" t="str">
            <v>011027856</v>
          </cell>
        </row>
        <row r="1270">
          <cell r="B1270" t="str">
            <v/>
          </cell>
          <cell r="C1270" t="str">
            <v/>
          </cell>
          <cell r="D1270" t="str">
            <v>Mạc ánh</v>
          </cell>
          <cell r="E1270" t="str">
            <v>Hùng</v>
          </cell>
          <cell r="F1270">
            <v>10</v>
          </cell>
          <cell r="G1270" t="str">
            <v>Vật lý</v>
          </cell>
          <cell r="H1270" t="str">
            <v>Khoa Công nghệ thông tin</v>
          </cell>
          <cell r="I1270" t="str">
            <v/>
          </cell>
          <cell r="J1270">
            <v>6.44</v>
          </cell>
          <cell r="K1270">
            <v>0</v>
          </cell>
          <cell r="L1270" t="str">
            <v>01-Jun-02</v>
          </cell>
          <cell r="M1270" t="str">
            <v>01-Sep-65</v>
          </cell>
          <cell r="N1270">
            <v>2</v>
          </cell>
          <cell r="O1270" t="str">
            <v>1002</v>
          </cell>
          <cell r="P1270" t="str">
            <v>1002</v>
          </cell>
          <cell r="Q1270" t="str">
            <v>15.110</v>
          </cell>
          <cell r="R1270" t="str">
            <v>15.110</v>
          </cell>
          <cell r="S1270" t="str">
            <v/>
          </cell>
          <cell r="T1270">
            <v>0</v>
          </cell>
          <cell r="U1270" t="str">
            <v>Tiến sĩ</v>
          </cell>
          <cell r="V1270" t="str">
            <v>011319498</v>
          </cell>
        </row>
        <row r="1271">
          <cell r="B1271" t="str">
            <v>VLY03</v>
          </cell>
          <cell r="C1271" t="str">
            <v>3120215005901</v>
          </cell>
          <cell r="D1271" t="str">
            <v>Đoàn Văn</v>
          </cell>
          <cell r="E1271" t="str">
            <v>Cán</v>
          </cell>
          <cell r="F1271">
            <v>10</v>
          </cell>
          <cell r="G1271" t="str">
            <v>Vật lý</v>
          </cell>
          <cell r="H1271" t="str">
            <v>Khoa Công nghệ thông tin</v>
          </cell>
          <cell r="I1271" t="str">
            <v/>
          </cell>
          <cell r="J1271">
            <v>5.76</v>
          </cell>
          <cell r="K1271">
            <v>0</v>
          </cell>
          <cell r="L1271" t="str">
            <v>01-Jun-10</v>
          </cell>
          <cell r="M1271" t="str">
            <v>01-Jun-10</v>
          </cell>
          <cell r="N1271">
            <v>4</v>
          </cell>
          <cell r="O1271" t="str">
            <v>1002</v>
          </cell>
          <cell r="P1271" t="str">
            <v>1002</v>
          </cell>
          <cell r="Q1271" t="str">
            <v>15.110</v>
          </cell>
          <cell r="R1271" t="str">
            <v>15.110</v>
          </cell>
          <cell r="S1271" t="str">
            <v>VLY03</v>
          </cell>
          <cell r="T1271">
            <v>0</v>
          </cell>
          <cell r="U1271" t="str">
            <v>Đại học</v>
          </cell>
          <cell r="V1271" t="str">
            <v>010779847</v>
          </cell>
        </row>
        <row r="1272">
          <cell r="B1272" t="str">
            <v>VLY06</v>
          </cell>
          <cell r="C1272" t="str">
            <v>3120215005953</v>
          </cell>
          <cell r="D1272" t="str">
            <v>Vũ Thị</v>
          </cell>
          <cell r="E1272" t="str">
            <v>Thu</v>
          </cell>
          <cell r="F1272">
            <v>10</v>
          </cell>
          <cell r="G1272" t="str">
            <v>Vật lý</v>
          </cell>
          <cell r="H1272" t="str">
            <v>Khoa Công nghệ thông tin</v>
          </cell>
          <cell r="I1272" t="str">
            <v/>
          </cell>
          <cell r="J1272">
            <v>5.76</v>
          </cell>
          <cell r="K1272">
            <v>0</v>
          </cell>
          <cell r="L1272" t="str">
            <v>01-Nov-11</v>
          </cell>
          <cell r="M1272" t="str">
            <v>01-Apr-83</v>
          </cell>
          <cell r="N1272">
            <v>3</v>
          </cell>
          <cell r="O1272" t="str">
            <v>1002</v>
          </cell>
          <cell r="P1272" t="str">
            <v>1002</v>
          </cell>
          <cell r="Q1272" t="str">
            <v>15.110</v>
          </cell>
          <cell r="R1272" t="str">
            <v>15.110</v>
          </cell>
          <cell r="S1272" t="str">
            <v>TG099</v>
          </cell>
          <cell r="T1272">
            <v>0</v>
          </cell>
          <cell r="U1272" t="str">
            <v>Thạc sĩ</v>
          </cell>
          <cell r="V1272" t="str">
            <v>010242179</v>
          </cell>
        </row>
        <row r="1273">
          <cell r="B1273" t="str">
            <v>VLY07</v>
          </cell>
          <cell r="C1273" t="str">
            <v>3120215005924</v>
          </cell>
          <cell r="D1273" t="str">
            <v>Trần Đình</v>
          </cell>
          <cell r="E1273" t="str">
            <v>Đông</v>
          </cell>
          <cell r="F1273">
            <v>10</v>
          </cell>
          <cell r="G1273" t="str">
            <v>Vật lý</v>
          </cell>
          <cell r="H1273" t="str">
            <v>Khoa Công nghệ thông tin</v>
          </cell>
          <cell r="I1273" t="str">
            <v>Tiến sĩ, Giảng viên cao cấp, Bảo lưu PCCV</v>
          </cell>
          <cell r="J1273">
            <v>7.28</v>
          </cell>
          <cell r="K1273">
            <v>0</v>
          </cell>
          <cell r="L1273" t="str">
            <v>01-Dec-16</v>
          </cell>
          <cell r="M1273" t="str">
            <v>01-Jan-12</v>
          </cell>
          <cell r="N1273">
            <v>2</v>
          </cell>
          <cell r="O1273" t="str">
            <v>1002</v>
          </cell>
          <cell r="P1273" t="str">
            <v>1002</v>
          </cell>
          <cell r="Q1273" t="str">
            <v>15.109</v>
          </cell>
          <cell r="R1273" t="str">
            <v>V.07.01.01</v>
          </cell>
          <cell r="S1273" t="str">
            <v>VLY07</v>
          </cell>
          <cell r="T1273">
            <v>0</v>
          </cell>
          <cell r="U1273" t="str">
            <v>Tiến sĩ</v>
          </cell>
          <cell r="V1273" t="str">
            <v>010779833</v>
          </cell>
        </row>
        <row r="1274">
          <cell r="B1274" t="str">
            <v>VLY01</v>
          </cell>
          <cell r="C1274" t="str">
            <v>3120215005918</v>
          </cell>
          <cell r="D1274" t="str">
            <v>Đỗ Đăng</v>
          </cell>
          <cell r="E1274" t="str">
            <v>Bẩy</v>
          </cell>
          <cell r="F1274">
            <v>10</v>
          </cell>
          <cell r="G1274" t="str">
            <v>Vật lý</v>
          </cell>
          <cell r="H1274" t="str">
            <v>Khoa Công nghệ thông tin</v>
          </cell>
          <cell r="I1274" t="str">
            <v/>
          </cell>
          <cell r="J1274">
            <v>5.76</v>
          </cell>
          <cell r="K1274">
            <v>0</v>
          </cell>
          <cell r="L1274" t="str">
            <v>01-Dec-09</v>
          </cell>
          <cell r="M1274" t="str">
            <v>01-Aug-76</v>
          </cell>
          <cell r="N1274">
            <v>4</v>
          </cell>
          <cell r="O1274" t="str">
            <v>1002</v>
          </cell>
          <cell r="P1274" t="str">
            <v>1002</v>
          </cell>
          <cell r="Q1274" t="str">
            <v>15.110</v>
          </cell>
          <cell r="R1274" t="str">
            <v>15.110</v>
          </cell>
          <cell r="S1274" t="str">
            <v>VLY01</v>
          </cell>
          <cell r="T1274">
            <v>0</v>
          </cell>
          <cell r="U1274" t="str">
            <v>Đại học</v>
          </cell>
          <cell r="V1274" t="str">
            <v>010812154</v>
          </cell>
        </row>
        <row r="1275">
          <cell r="B1275" t="str">
            <v>VLY09</v>
          </cell>
          <cell r="C1275" t="str">
            <v>3120215005960</v>
          </cell>
          <cell r="D1275" t="str">
            <v>Nguyễn Tiến</v>
          </cell>
          <cell r="E1275" t="str">
            <v>Hiển</v>
          </cell>
          <cell r="F1275">
            <v>10</v>
          </cell>
          <cell r="G1275" t="str">
            <v>Vật lý</v>
          </cell>
          <cell r="H1275" t="str">
            <v>Khoa Công nghệ thông tin</v>
          </cell>
          <cell r="I1275" t="str">
            <v>Tiến sĩ, Giảng viên, Trưởng BM</v>
          </cell>
          <cell r="J1275">
            <v>4.6500000000000004</v>
          </cell>
          <cell r="K1275">
            <v>0</v>
          </cell>
          <cell r="L1275" t="str">
            <v>01-Oct-24</v>
          </cell>
          <cell r="M1275" t="str">
            <v>01-Oct-05</v>
          </cell>
          <cell r="N1275">
            <v>2</v>
          </cell>
          <cell r="O1275" t="str">
            <v>1002</v>
          </cell>
          <cell r="P1275" t="str">
            <v>1002</v>
          </cell>
          <cell r="Q1275" t="str">
            <v>15.111</v>
          </cell>
          <cell r="R1275" t="str">
            <v>V.07.01.03</v>
          </cell>
          <cell r="S1275" t="str">
            <v>VLY09</v>
          </cell>
          <cell r="T1275">
            <v>0</v>
          </cell>
          <cell r="U1275" t="str">
            <v>Tiến sĩ</v>
          </cell>
          <cell r="V1275" t="str">
            <v>001081009739</v>
          </cell>
        </row>
        <row r="1276">
          <cell r="B1276" t="str">
            <v>VLY10</v>
          </cell>
          <cell r="C1276" t="str">
            <v>3120215005982</v>
          </cell>
          <cell r="D1276" t="str">
            <v>Lương Minh</v>
          </cell>
          <cell r="E1276" t="str">
            <v>Quân</v>
          </cell>
          <cell r="F1276">
            <v>10</v>
          </cell>
          <cell r="G1276" t="str">
            <v>Vật lý</v>
          </cell>
          <cell r="H1276" t="str">
            <v>Khoa Công nghệ thông tin</v>
          </cell>
          <cell r="I1276" t="str">
            <v>Thạc sĩ, Giảng viên</v>
          </cell>
          <cell r="J1276">
            <v>4.32</v>
          </cell>
          <cell r="K1276">
            <v>0</v>
          </cell>
          <cell r="L1276" t="str">
            <v>01-Oct-23</v>
          </cell>
          <cell r="M1276" t="str">
            <v>01-Oct-06</v>
          </cell>
          <cell r="N1276">
            <v>3</v>
          </cell>
          <cell r="O1276" t="str">
            <v>1002</v>
          </cell>
          <cell r="P1276" t="str">
            <v>1002</v>
          </cell>
          <cell r="Q1276" t="str">
            <v>15.111</v>
          </cell>
          <cell r="R1276" t="str">
            <v>V.07.01.03</v>
          </cell>
          <cell r="S1276" t="str">
            <v>VLY10</v>
          </cell>
          <cell r="T1276">
            <v>0</v>
          </cell>
          <cell r="U1276" t="str">
            <v>Thạc sĩ</v>
          </cell>
          <cell r="V1276" t="str">
            <v>001083015573</v>
          </cell>
        </row>
        <row r="1277">
          <cell r="B1277" t="str">
            <v>VLY11</v>
          </cell>
          <cell r="C1277" t="str">
            <v>3120215010209</v>
          </cell>
          <cell r="D1277" t="str">
            <v>Lê Văn</v>
          </cell>
          <cell r="E1277" t="str">
            <v>Dũng</v>
          </cell>
          <cell r="F1277">
            <v>10</v>
          </cell>
          <cell r="G1277" t="str">
            <v>Vật lý</v>
          </cell>
          <cell r="H1277" t="str">
            <v>Khoa Công nghệ thông tin</v>
          </cell>
          <cell r="I1277" t="str">
            <v>Thạc sĩ, Giảng viên</v>
          </cell>
          <cell r="J1277">
            <v>4.32</v>
          </cell>
          <cell r="K1277">
            <v>0</v>
          </cell>
          <cell r="L1277" t="str">
            <v>01-Oct-23</v>
          </cell>
          <cell r="M1277" t="str">
            <v>01-Oct-07</v>
          </cell>
          <cell r="N1277">
            <v>3</v>
          </cell>
          <cell r="O1277" t="str">
            <v>1002</v>
          </cell>
          <cell r="P1277" t="str">
            <v>1002</v>
          </cell>
          <cell r="Q1277" t="str">
            <v>15.111</v>
          </cell>
          <cell r="R1277" t="str">
            <v>V.07.01.03</v>
          </cell>
          <cell r="S1277" t="str">
            <v>VLY11</v>
          </cell>
          <cell r="T1277">
            <v>0</v>
          </cell>
          <cell r="U1277" t="str">
            <v>Thạc sĩ</v>
          </cell>
          <cell r="V1277" t="str">
            <v>024083000859</v>
          </cell>
        </row>
        <row r="1278">
          <cell r="B1278" t="str">
            <v>VLY12</v>
          </cell>
          <cell r="C1278" t="str">
            <v>3120215010215</v>
          </cell>
          <cell r="D1278" t="str">
            <v>Đào Hải</v>
          </cell>
          <cell r="E1278" t="str">
            <v>Yến</v>
          </cell>
          <cell r="F1278">
            <v>10</v>
          </cell>
          <cell r="G1278" t="str">
            <v>Vật lý</v>
          </cell>
          <cell r="H1278" t="str">
            <v>Khoa Công nghệ thông tin</v>
          </cell>
          <cell r="I1278" t="str">
            <v>Thạc sĩ, Giảng viên</v>
          </cell>
          <cell r="J1278">
            <v>3.66</v>
          </cell>
          <cell r="K1278">
            <v>0</v>
          </cell>
          <cell r="L1278" t="str">
            <v>01-Oct-18</v>
          </cell>
          <cell r="M1278" t="str">
            <v>01-Oct-07</v>
          </cell>
          <cell r="N1278">
            <v>3</v>
          </cell>
          <cell r="O1278" t="str">
            <v>1002</v>
          </cell>
          <cell r="P1278" t="str">
            <v>1002</v>
          </cell>
          <cell r="Q1278" t="str">
            <v>15.111</v>
          </cell>
          <cell r="R1278" t="str">
            <v>V.07.01.03</v>
          </cell>
          <cell r="S1278" t="str">
            <v>VLY12</v>
          </cell>
          <cell r="T1278">
            <v>0</v>
          </cell>
          <cell r="U1278" t="str">
            <v>Thạc sĩ</v>
          </cell>
          <cell r="V1278" t="str">
            <v>013188106</v>
          </cell>
        </row>
        <row r="1279">
          <cell r="B1279" t="str">
            <v>VLY13</v>
          </cell>
          <cell r="C1279" t="str">
            <v>3120215016126</v>
          </cell>
          <cell r="D1279" t="str">
            <v>Bùi Đức</v>
          </cell>
          <cell r="E1279" t="str">
            <v>Hiệu</v>
          </cell>
          <cell r="F1279">
            <v>10</v>
          </cell>
          <cell r="G1279" t="str">
            <v>Vật lý</v>
          </cell>
          <cell r="H1279" t="str">
            <v>Khoa Công nghệ thông tin</v>
          </cell>
          <cell r="I1279" t="str">
            <v/>
          </cell>
          <cell r="J1279">
            <v>2.5499999999999998</v>
          </cell>
          <cell r="K1279">
            <v>0</v>
          </cell>
          <cell r="L1279" t="str">
            <v>02-Feb-09</v>
          </cell>
          <cell r="M1279" t="str">
            <v>02-Feb-09</v>
          </cell>
          <cell r="N1279">
            <v>2</v>
          </cell>
          <cell r="O1279" t="str">
            <v>1002</v>
          </cell>
          <cell r="P1279" t="str">
            <v>1002</v>
          </cell>
          <cell r="Q1279" t="str">
            <v>15.111</v>
          </cell>
          <cell r="R1279" t="str">
            <v>15.111</v>
          </cell>
          <cell r="S1279" t="str">
            <v>VLY13</v>
          </cell>
          <cell r="T1279">
            <v>0</v>
          </cell>
          <cell r="U1279" t="str">
            <v>Tiến sĩ</v>
          </cell>
          <cell r="V1279" t="str">
            <v>111799125</v>
          </cell>
        </row>
        <row r="1280">
          <cell r="B1280" t="str">
            <v>VLY14</v>
          </cell>
          <cell r="C1280" t="str">
            <v>3120215033778</v>
          </cell>
          <cell r="D1280" t="str">
            <v>Nguyễn Thị</v>
          </cell>
          <cell r="E1280" t="str">
            <v>Thanh</v>
          </cell>
          <cell r="F1280">
            <v>10</v>
          </cell>
          <cell r="G1280" t="str">
            <v>Vật lý</v>
          </cell>
          <cell r="H1280" t="str">
            <v>Khoa Công nghệ thông tin</v>
          </cell>
          <cell r="I1280" t="str">
            <v>Thạc sĩ, Giảng viên</v>
          </cell>
          <cell r="J1280">
            <v>3.99</v>
          </cell>
          <cell r="K1280">
            <v>0</v>
          </cell>
          <cell r="L1280" t="str">
            <v>01-Mar-25</v>
          </cell>
          <cell r="M1280" t="str">
            <v>01-Apr-10</v>
          </cell>
          <cell r="N1280">
            <v>3</v>
          </cell>
          <cell r="O1280" t="str">
            <v>1002</v>
          </cell>
          <cell r="P1280" t="str">
            <v>1002</v>
          </cell>
          <cell r="Q1280" t="str">
            <v>15.111</v>
          </cell>
          <cell r="R1280" t="str">
            <v>V.07.01.03</v>
          </cell>
          <cell r="S1280" t="str">
            <v>VLY14</v>
          </cell>
          <cell r="T1280">
            <v>0</v>
          </cell>
          <cell r="U1280" t="str">
            <v>Thạc sĩ</v>
          </cell>
          <cell r="V1280" t="str">
            <v>027185000462</v>
          </cell>
        </row>
        <row r="1281">
          <cell r="B1281" t="str">
            <v>VLY15</v>
          </cell>
          <cell r="C1281" t="str">
            <v>3120215039042</v>
          </cell>
          <cell r="D1281" t="str">
            <v>Lê Phương</v>
          </cell>
          <cell r="E1281" t="str">
            <v>Thảo</v>
          </cell>
          <cell r="F1281">
            <v>10</v>
          </cell>
          <cell r="G1281" t="str">
            <v>Vật lý</v>
          </cell>
          <cell r="H1281" t="str">
            <v>Khoa Công nghệ thông tin</v>
          </cell>
          <cell r="I1281" t="str">
            <v>Thạc sĩ, Giảng viên</v>
          </cell>
          <cell r="J1281">
            <v>3.99</v>
          </cell>
          <cell r="K1281">
            <v>0</v>
          </cell>
          <cell r="L1281" t="str">
            <v>01-Mar-24</v>
          </cell>
          <cell r="M1281" t="str">
            <v>01-Mar-13</v>
          </cell>
          <cell r="N1281">
            <v>3</v>
          </cell>
          <cell r="O1281" t="str">
            <v>1002</v>
          </cell>
          <cell r="P1281" t="str">
            <v>1002</v>
          </cell>
          <cell r="Q1281" t="str">
            <v>15.111</v>
          </cell>
          <cell r="R1281" t="str">
            <v>V.07.01.03</v>
          </cell>
          <cell r="S1281" t="str">
            <v>VLY15</v>
          </cell>
          <cell r="T1281">
            <v>0</v>
          </cell>
          <cell r="U1281" t="str">
            <v>Thạc sĩ</v>
          </cell>
          <cell r="V1281" t="str">
            <v>035186006644</v>
          </cell>
        </row>
        <row r="1282">
          <cell r="B1282" t="str">
            <v/>
          </cell>
          <cell r="C1282" t="str">
            <v>3120215007069</v>
          </cell>
          <cell r="D1282" t="str">
            <v>Trần</v>
          </cell>
          <cell r="E1282" t="str">
            <v>Hanh</v>
          </cell>
          <cell r="F1282">
            <v>10</v>
          </cell>
          <cell r="G1282" t="str">
            <v>Vật lý</v>
          </cell>
          <cell r="H1282" t="str">
            <v>Khoa Công nghệ thông tin</v>
          </cell>
          <cell r="I1282" t="str">
            <v>Kỹ sư</v>
          </cell>
          <cell r="J1282">
            <v>3.99</v>
          </cell>
          <cell r="K1282">
            <v>0</v>
          </cell>
          <cell r="L1282" t="str">
            <v>01-Feb-24</v>
          </cell>
          <cell r="M1282" t="str">
            <v>01-Jan-14</v>
          </cell>
          <cell r="N1282">
            <v>4</v>
          </cell>
          <cell r="O1282" t="str">
            <v>1002</v>
          </cell>
          <cell r="P1282" t="str">
            <v>1002</v>
          </cell>
          <cell r="Q1282" t="str">
            <v>13.095</v>
          </cell>
          <cell r="R1282" t="str">
            <v>V.05.02.07</v>
          </cell>
          <cell r="S1282" t="str">
            <v/>
          </cell>
          <cell r="T1282">
            <v>0</v>
          </cell>
          <cell r="U1282" t="str">
            <v>Đại học</v>
          </cell>
          <cell r="V1282" t="str">
            <v>001067021052</v>
          </cell>
        </row>
        <row r="1283">
          <cell r="B1283" t="str">
            <v/>
          </cell>
          <cell r="C1283" t="str">
            <v/>
          </cell>
          <cell r="D1283" t="str">
            <v>Hoàng Trọng</v>
          </cell>
          <cell r="E1283" t="str">
            <v>Hiến</v>
          </cell>
          <cell r="F1283">
            <v>10</v>
          </cell>
          <cell r="G1283" t="str">
            <v>Công nghệ phần mềm</v>
          </cell>
          <cell r="H1283" t="str">
            <v>Khoa Công nghệ thông tin</v>
          </cell>
          <cell r="I1283" t="str">
            <v/>
          </cell>
          <cell r="J1283">
            <v>1.58</v>
          </cell>
          <cell r="K1283">
            <v>0</v>
          </cell>
          <cell r="L1283" t="str">
            <v>10-Aug-09</v>
          </cell>
          <cell r="M1283" t="str">
            <v>10-Aug-09</v>
          </cell>
          <cell r="N1283">
            <v>5</v>
          </cell>
          <cell r="O1283" t="str">
            <v>1004</v>
          </cell>
          <cell r="P1283" t="str">
            <v>1004</v>
          </cell>
          <cell r="Q1283" t="str">
            <v>13.096</v>
          </cell>
          <cell r="R1283" t="str">
            <v>13.096</v>
          </cell>
          <cell r="S1283" t="str">
            <v/>
          </cell>
          <cell r="T1283">
            <v>0</v>
          </cell>
          <cell r="U1283" t="str">
            <v>Cao đẳng</v>
          </cell>
          <cell r="V1283" t="str">
            <v>012591793</v>
          </cell>
        </row>
        <row r="1284">
          <cell r="B1284" t="str">
            <v/>
          </cell>
          <cell r="C1284" t="str">
            <v/>
          </cell>
          <cell r="D1284" t="str">
            <v>Nguyễn Thị Phương</v>
          </cell>
          <cell r="E1284" t="str">
            <v>Nga</v>
          </cell>
          <cell r="F1284">
            <v>10</v>
          </cell>
          <cell r="G1284" t="str">
            <v>Công nghệ phần mềm</v>
          </cell>
          <cell r="H1284" t="str">
            <v>Khoa Công nghệ thông tin</v>
          </cell>
          <cell r="I1284" t="str">
            <v/>
          </cell>
          <cell r="J1284">
            <v>1.99</v>
          </cell>
          <cell r="K1284">
            <v>0</v>
          </cell>
          <cell r="L1284" t="str">
            <v>01-Oct-05</v>
          </cell>
          <cell r="M1284" t="str">
            <v>01-Oct-05</v>
          </cell>
          <cell r="N1284">
            <v>4</v>
          </cell>
          <cell r="O1284" t="str">
            <v>1004</v>
          </cell>
          <cell r="P1284" t="str">
            <v>1004</v>
          </cell>
          <cell r="Q1284" t="str">
            <v>15.111</v>
          </cell>
          <cell r="R1284" t="str">
            <v>15.111</v>
          </cell>
          <cell r="S1284" t="str">
            <v/>
          </cell>
          <cell r="T1284">
            <v>0</v>
          </cell>
          <cell r="U1284" t="str">
            <v>Đại học</v>
          </cell>
          <cell r="V1284" t="str">
            <v>131333820</v>
          </cell>
        </row>
        <row r="1285">
          <cell r="B1285" t="str">
            <v>CNP06</v>
          </cell>
          <cell r="C1285" t="str">
            <v/>
          </cell>
          <cell r="D1285" t="str">
            <v>Dương Xuân</v>
          </cell>
          <cell r="E1285" t="str">
            <v>Thành</v>
          </cell>
          <cell r="F1285">
            <v>10</v>
          </cell>
          <cell r="G1285" t="str">
            <v>Công nghệ phần mềm</v>
          </cell>
          <cell r="H1285" t="str">
            <v>Khoa Công nghệ thông tin</v>
          </cell>
          <cell r="I1285" t="str">
            <v/>
          </cell>
          <cell r="J1285">
            <v>6.44</v>
          </cell>
          <cell r="K1285">
            <v>0</v>
          </cell>
          <cell r="L1285" t="str">
            <v>01-Dec-06</v>
          </cell>
          <cell r="M1285" t="str">
            <v>01-May-90</v>
          </cell>
          <cell r="N1285">
            <v>2</v>
          </cell>
          <cell r="O1285" t="str">
            <v>1004</v>
          </cell>
          <cell r="P1285" t="str">
            <v>1004</v>
          </cell>
          <cell r="Q1285" t="str">
            <v>15.110</v>
          </cell>
          <cell r="R1285" t="str">
            <v>15.110</v>
          </cell>
          <cell r="S1285" t="str">
            <v>MOI75</v>
          </cell>
          <cell r="T1285">
            <v>0</v>
          </cell>
          <cell r="U1285" t="str">
            <v>Tiến sĩ</v>
          </cell>
          <cell r="V1285" t="str">
            <v>090058482</v>
          </cell>
        </row>
        <row r="1286">
          <cell r="B1286" t="str">
            <v>TG012</v>
          </cell>
          <cell r="C1286" t="str">
            <v>3120215006008</v>
          </cell>
          <cell r="D1286" t="str">
            <v>Đỗ Thị</v>
          </cell>
          <cell r="E1286" t="str">
            <v>Mơ</v>
          </cell>
          <cell r="F1286">
            <v>10</v>
          </cell>
          <cell r="G1286" t="str">
            <v>Công nghệ phần mềm</v>
          </cell>
          <cell r="H1286" t="str">
            <v>Khoa Công nghệ thông tin</v>
          </cell>
          <cell r="I1286" t="str">
            <v/>
          </cell>
          <cell r="J1286">
            <v>6.1</v>
          </cell>
          <cell r="K1286">
            <v>0</v>
          </cell>
          <cell r="L1286" t="str">
            <v>01-Dec-09</v>
          </cell>
          <cell r="M1286" t="str">
            <v>01-Dec-77</v>
          </cell>
          <cell r="N1286">
            <v>3</v>
          </cell>
          <cell r="O1286" t="str">
            <v>1004</v>
          </cell>
          <cell r="P1286" t="str">
            <v>1004</v>
          </cell>
          <cell r="Q1286" t="str">
            <v>15.110</v>
          </cell>
          <cell r="R1286" t="str">
            <v>15.110</v>
          </cell>
          <cell r="S1286" t="str">
            <v>TG012</v>
          </cell>
          <cell r="T1286">
            <v>0</v>
          </cell>
          <cell r="U1286" t="str">
            <v>Thạc sĩ</v>
          </cell>
          <cell r="V1286" t="str">
            <v>011679509</v>
          </cell>
        </row>
        <row r="1287">
          <cell r="B1287" t="str">
            <v>CNP07</v>
          </cell>
          <cell r="C1287" t="str">
            <v>3120215043368</v>
          </cell>
          <cell r="D1287" t="str">
            <v>Hoàng Thị</v>
          </cell>
          <cell r="E1287" t="str">
            <v>Hà</v>
          </cell>
          <cell r="F1287">
            <v>10</v>
          </cell>
          <cell r="G1287" t="str">
            <v>Công nghệ phần mềm</v>
          </cell>
          <cell r="H1287" t="str">
            <v>Khoa Công nghệ thông tin</v>
          </cell>
          <cell r="I1287" t="str">
            <v>Thạc sĩ, Giảng viên chính, Phó BM</v>
          </cell>
          <cell r="J1287">
            <v>5.08</v>
          </cell>
          <cell r="K1287">
            <v>0</v>
          </cell>
          <cell r="L1287" t="str">
            <v>01-Apr-23</v>
          </cell>
          <cell r="M1287" t="str">
            <v>01-Apr-18</v>
          </cell>
          <cell r="N1287">
            <v>3</v>
          </cell>
          <cell r="O1287" t="str">
            <v>1004</v>
          </cell>
          <cell r="P1287" t="str">
            <v>1004</v>
          </cell>
          <cell r="Q1287" t="str">
            <v>15.110</v>
          </cell>
          <cell r="R1287" t="str">
            <v>V.07.01.02</v>
          </cell>
          <cell r="S1287" t="str">
            <v>CNP07</v>
          </cell>
          <cell r="T1287">
            <v>0</v>
          </cell>
          <cell r="U1287" t="str">
            <v>Thạc sĩ</v>
          </cell>
          <cell r="V1287" t="str">
            <v>038178014259</v>
          </cell>
        </row>
        <row r="1288">
          <cell r="B1288" t="str">
            <v>CNP08</v>
          </cell>
          <cell r="C1288" t="str">
            <v>3120215006037</v>
          </cell>
          <cell r="D1288" t="str">
            <v>Phạm Thuỷ</v>
          </cell>
          <cell r="E1288" t="str">
            <v>Vân</v>
          </cell>
          <cell r="F1288">
            <v>10</v>
          </cell>
          <cell r="G1288" t="str">
            <v>Công nghệ phần mềm</v>
          </cell>
          <cell r="H1288" t="str">
            <v>Khoa Công nghệ thông tin</v>
          </cell>
          <cell r="I1288" t="str">
            <v>Thạc sĩ, Giảng viên</v>
          </cell>
          <cell r="J1288">
            <v>3.66</v>
          </cell>
          <cell r="K1288">
            <v>0</v>
          </cell>
          <cell r="L1288" t="str">
            <v>01-Nov-15</v>
          </cell>
          <cell r="M1288" t="str">
            <v>01-Nov-04</v>
          </cell>
          <cell r="N1288">
            <v>3</v>
          </cell>
          <cell r="O1288" t="str">
            <v>1004</v>
          </cell>
          <cell r="P1288" t="str">
            <v>1004</v>
          </cell>
          <cell r="Q1288" t="str">
            <v>15.111</v>
          </cell>
          <cell r="R1288" t="str">
            <v>15.111</v>
          </cell>
          <cell r="S1288" t="str">
            <v>CNP08</v>
          </cell>
          <cell r="T1288">
            <v>0</v>
          </cell>
          <cell r="U1288" t="str">
            <v>Thạc sĩ</v>
          </cell>
          <cell r="V1288" t="str">
            <v>012827585</v>
          </cell>
        </row>
        <row r="1289">
          <cell r="B1289" t="str">
            <v>CNP02</v>
          </cell>
          <cell r="C1289" t="str">
            <v>3120215006014</v>
          </cell>
          <cell r="D1289" t="str">
            <v>Ngô Công</v>
          </cell>
          <cell r="E1289" t="str">
            <v>Thắng</v>
          </cell>
          <cell r="F1289">
            <v>10</v>
          </cell>
          <cell r="G1289" t="str">
            <v>Công nghệ phần mềm</v>
          </cell>
          <cell r="H1289" t="str">
            <v>Khoa Công nghệ thông tin</v>
          </cell>
          <cell r="I1289" t="str">
            <v>Thạc sĩ, Giảng viên chính, Trưởng BM, Phó Trưởng Khoa</v>
          </cell>
          <cell r="J1289">
            <v>5.08</v>
          </cell>
          <cell r="K1289">
            <v>0</v>
          </cell>
          <cell r="L1289" t="str">
            <v>01-Oct-24</v>
          </cell>
          <cell r="M1289" t="str">
            <v>01-Oct-03</v>
          </cell>
          <cell r="N1289">
            <v>3</v>
          </cell>
          <cell r="O1289" t="str">
            <v>1004</v>
          </cell>
          <cell r="P1289" t="str">
            <v>1004</v>
          </cell>
          <cell r="Q1289" t="str">
            <v>15.110</v>
          </cell>
          <cell r="R1289" t="str">
            <v>V.07.01.02</v>
          </cell>
          <cell r="S1289" t="str">
            <v>CNP02</v>
          </cell>
          <cell r="T1289">
            <v>0</v>
          </cell>
          <cell r="U1289" t="str">
            <v>Thạc sĩ</v>
          </cell>
          <cell r="V1289" t="str">
            <v>027076004062</v>
          </cell>
        </row>
        <row r="1290">
          <cell r="B1290" t="str">
            <v>CNP01</v>
          </cell>
          <cell r="C1290" t="str">
            <v>3120215006043</v>
          </cell>
          <cell r="D1290" t="str">
            <v>Đặng Xuân</v>
          </cell>
          <cell r="E1290" t="str">
            <v>Hà</v>
          </cell>
          <cell r="F1290">
            <v>10</v>
          </cell>
          <cell r="G1290" t="str">
            <v>Công nghệ phần mềm</v>
          </cell>
          <cell r="H1290" t="str">
            <v>Khoa Công nghệ thông tin</v>
          </cell>
          <cell r="I1290" t="str">
            <v>Tiến sĩ, Giảng viên</v>
          </cell>
          <cell r="J1290">
            <v>3.33</v>
          </cell>
          <cell r="K1290">
            <v>0</v>
          </cell>
          <cell r="L1290" t="str">
            <v>01-Nov-13</v>
          </cell>
          <cell r="M1290" t="str">
            <v>01-Nov-04</v>
          </cell>
          <cell r="N1290">
            <v>2</v>
          </cell>
          <cell r="O1290" t="str">
            <v>1004</v>
          </cell>
          <cell r="P1290" t="str">
            <v>1004</v>
          </cell>
          <cell r="Q1290" t="str">
            <v>15.111</v>
          </cell>
          <cell r="R1290" t="str">
            <v>V.07.01.03</v>
          </cell>
          <cell r="S1290" t="str">
            <v>CNP01</v>
          </cell>
          <cell r="T1290">
            <v>0</v>
          </cell>
          <cell r="U1290" t="str">
            <v>Tiến sĩ</v>
          </cell>
          <cell r="V1290" t="str">
            <v>012100441</v>
          </cell>
        </row>
        <row r="1291">
          <cell r="B1291" t="str">
            <v>CNP10</v>
          </cell>
          <cell r="C1291" t="str">
            <v/>
          </cell>
          <cell r="D1291" t="str">
            <v>Phạm Thị Thái</v>
          </cell>
          <cell r="E1291" t="str">
            <v>Ninh</v>
          </cell>
          <cell r="F1291">
            <v>10</v>
          </cell>
          <cell r="G1291" t="str">
            <v>Công nghệ phần mềm</v>
          </cell>
          <cell r="H1291" t="str">
            <v>Khoa Công nghệ thông tin</v>
          </cell>
          <cell r="I1291" t="str">
            <v/>
          </cell>
          <cell r="J1291">
            <v>2.67</v>
          </cell>
          <cell r="K1291">
            <v>0</v>
          </cell>
          <cell r="L1291" t="str">
            <v>01-May-07</v>
          </cell>
          <cell r="M1291" t="str">
            <v>01-Aug-08</v>
          </cell>
          <cell r="N1291">
            <v>3</v>
          </cell>
          <cell r="O1291" t="str">
            <v>1004</v>
          </cell>
          <cell r="P1291" t="str">
            <v>1004</v>
          </cell>
          <cell r="Q1291" t="str">
            <v>15.111</v>
          </cell>
          <cell r="R1291" t="str">
            <v>15.111</v>
          </cell>
          <cell r="S1291" t="str">
            <v>CNP10</v>
          </cell>
          <cell r="T1291">
            <v>0</v>
          </cell>
          <cell r="U1291" t="str">
            <v>Thạc sĩ</v>
          </cell>
          <cell r="V1291" t="str">
            <v>031136833</v>
          </cell>
        </row>
        <row r="1292">
          <cell r="B1292" t="str">
            <v>CNP11</v>
          </cell>
          <cell r="C1292" t="str">
            <v>3120215006066</v>
          </cell>
          <cell r="D1292" t="str">
            <v>Lê Thị Minh</v>
          </cell>
          <cell r="E1292" t="str">
            <v>Thùy</v>
          </cell>
          <cell r="F1292">
            <v>10</v>
          </cell>
          <cell r="G1292" t="str">
            <v>Công nghệ phần mềm</v>
          </cell>
          <cell r="H1292" t="str">
            <v>Khoa Công nghệ thông tin</v>
          </cell>
          <cell r="I1292" t="str">
            <v>Thạc sĩ, Giảng viên</v>
          </cell>
          <cell r="J1292">
            <v>4.32</v>
          </cell>
          <cell r="K1292">
            <v>0</v>
          </cell>
          <cell r="L1292" t="str">
            <v>01-Oct-24</v>
          </cell>
          <cell r="M1292" t="str">
            <v>01-Oct-07</v>
          </cell>
          <cell r="N1292">
            <v>3</v>
          </cell>
          <cell r="O1292" t="str">
            <v>1004</v>
          </cell>
          <cell r="P1292" t="str">
            <v>1004</v>
          </cell>
          <cell r="Q1292" t="str">
            <v>15.111</v>
          </cell>
          <cell r="R1292" t="str">
            <v>V.07.01.03</v>
          </cell>
          <cell r="S1292" t="str">
            <v>CNP11</v>
          </cell>
          <cell r="T1292">
            <v>0</v>
          </cell>
          <cell r="U1292" t="str">
            <v>Thạc sĩ</v>
          </cell>
          <cell r="V1292" t="str">
            <v>001183008344</v>
          </cell>
        </row>
        <row r="1293">
          <cell r="B1293" t="str">
            <v>CNP12</v>
          </cell>
          <cell r="C1293" t="str">
            <v>3120215010221</v>
          </cell>
          <cell r="D1293" t="str">
            <v>Lê Thị</v>
          </cell>
          <cell r="E1293" t="str">
            <v>Nhung</v>
          </cell>
          <cell r="F1293">
            <v>10</v>
          </cell>
          <cell r="G1293" t="str">
            <v>Công nghệ phần mềm</v>
          </cell>
          <cell r="H1293" t="str">
            <v>Khoa Công nghệ thông tin</v>
          </cell>
          <cell r="I1293" t="str">
            <v>Thạc sĩ, Giảng viên chính</v>
          </cell>
          <cell r="J1293">
            <v>4.74</v>
          </cell>
          <cell r="K1293">
            <v>0</v>
          </cell>
          <cell r="L1293" t="str">
            <v>01-Dec-23</v>
          </cell>
          <cell r="M1293" t="str">
            <v>01-Dec-20</v>
          </cell>
          <cell r="N1293">
            <v>3</v>
          </cell>
          <cell r="O1293" t="str">
            <v>1004</v>
          </cell>
          <cell r="P1293" t="str">
            <v>1004</v>
          </cell>
          <cell r="Q1293" t="str">
            <v>15.110</v>
          </cell>
          <cell r="R1293" t="str">
            <v>V.07.01.02</v>
          </cell>
          <cell r="S1293" t="str">
            <v>CNP12</v>
          </cell>
          <cell r="T1293">
            <v>0</v>
          </cell>
          <cell r="U1293" t="str">
            <v>Thạc sĩ</v>
          </cell>
          <cell r="V1293" t="str">
            <v>019184000675</v>
          </cell>
        </row>
        <row r="1294">
          <cell r="B1294" t="str">
            <v>CNP05</v>
          </cell>
          <cell r="C1294" t="str">
            <v>3120215009592</v>
          </cell>
          <cell r="D1294" t="str">
            <v>Phan Trọng</v>
          </cell>
          <cell r="E1294" t="str">
            <v>Tiến</v>
          </cell>
          <cell r="F1294">
            <v>10</v>
          </cell>
          <cell r="G1294" t="str">
            <v>Công nghệ phần mềm</v>
          </cell>
          <cell r="H1294" t="str">
            <v>Khoa Công nghệ thông tin</v>
          </cell>
          <cell r="I1294" t="str">
            <v>Thạc sĩ, Giảng viên</v>
          </cell>
          <cell r="J1294">
            <v>3.99</v>
          </cell>
          <cell r="K1294">
            <v>0</v>
          </cell>
          <cell r="L1294" t="str">
            <v>01-Aug-23</v>
          </cell>
          <cell r="M1294" t="str">
            <v>01-Aug-09</v>
          </cell>
          <cell r="N1294">
            <v>3</v>
          </cell>
          <cell r="O1294" t="str">
            <v>1004</v>
          </cell>
          <cell r="P1294" t="str">
            <v>1004</v>
          </cell>
          <cell r="Q1294" t="str">
            <v>15.111</v>
          </cell>
          <cell r="R1294" t="str">
            <v>V.07.01.03</v>
          </cell>
          <cell r="S1294" t="str">
            <v>CNP05</v>
          </cell>
          <cell r="T1294">
            <v>0</v>
          </cell>
          <cell r="U1294" t="str">
            <v>Thạc sĩ</v>
          </cell>
          <cell r="V1294" t="str">
            <v>025084000446</v>
          </cell>
        </row>
        <row r="1295">
          <cell r="B1295" t="str">
            <v>CNP13</v>
          </cell>
          <cell r="C1295" t="str">
            <v>3120215011253</v>
          </cell>
          <cell r="D1295" t="str">
            <v>Đinh Xuân</v>
          </cell>
          <cell r="E1295" t="str">
            <v>Pháp</v>
          </cell>
          <cell r="F1295">
            <v>10</v>
          </cell>
          <cell r="G1295" t="str">
            <v>Công nghệ phần mềm</v>
          </cell>
          <cell r="H1295" t="str">
            <v>Khoa Công nghệ thông tin</v>
          </cell>
          <cell r="I1295" t="str">
            <v/>
          </cell>
          <cell r="J1295">
            <v>2.67</v>
          </cell>
          <cell r="K1295">
            <v>0</v>
          </cell>
          <cell r="L1295" t="str">
            <v>01-Aug-11</v>
          </cell>
          <cell r="M1295" t="str">
            <v>01-Aug-09</v>
          </cell>
          <cell r="N1295">
            <v>4</v>
          </cell>
          <cell r="O1295" t="str">
            <v>1004</v>
          </cell>
          <cell r="P1295" t="str">
            <v>1004</v>
          </cell>
          <cell r="Q1295" t="str">
            <v>15.111</v>
          </cell>
          <cell r="R1295" t="str">
            <v>15.111</v>
          </cell>
          <cell r="S1295" t="str">
            <v>CNP13</v>
          </cell>
          <cell r="T1295">
            <v>0</v>
          </cell>
          <cell r="U1295" t="str">
            <v>Đại học</v>
          </cell>
          <cell r="V1295" t="str">
            <v>012364260</v>
          </cell>
        </row>
        <row r="1296">
          <cell r="B1296" t="str">
            <v>CNP09</v>
          </cell>
          <cell r="C1296" t="str">
            <v>3120215029577</v>
          </cell>
          <cell r="D1296" t="str">
            <v>Trần Trung</v>
          </cell>
          <cell r="E1296" t="str">
            <v>Hiếu</v>
          </cell>
          <cell r="F1296">
            <v>10</v>
          </cell>
          <cell r="G1296" t="str">
            <v>Công nghệ phần mềm</v>
          </cell>
          <cell r="H1296" t="str">
            <v>Khoa Công nghệ thông tin</v>
          </cell>
          <cell r="I1296" t="str">
            <v>Thạc sĩ, Giảng viên chính</v>
          </cell>
          <cell r="J1296">
            <v>4.4000000000000004</v>
          </cell>
          <cell r="K1296">
            <v>0</v>
          </cell>
          <cell r="L1296" t="str">
            <v>15-Jun-23</v>
          </cell>
          <cell r="M1296" t="str">
            <v>01-Jul-11</v>
          </cell>
          <cell r="N1296">
            <v>3</v>
          </cell>
          <cell r="O1296" t="str">
            <v>1004</v>
          </cell>
          <cell r="P1296" t="str">
            <v>1004</v>
          </cell>
          <cell r="Q1296" t="str">
            <v>15.110</v>
          </cell>
          <cell r="R1296" t="str">
            <v>V.07.01.02</v>
          </cell>
          <cell r="S1296" t="str">
            <v>CNP09</v>
          </cell>
          <cell r="T1296">
            <v>0</v>
          </cell>
          <cell r="U1296" t="str">
            <v>Thạc sĩ</v>
          </cell>
          <cell r="V1296" t="str">
            <v>033085011488</v>
          </cell>
        </row>
        <row r="1297">
          <cell r="B1297" t="str">
            <v>CNP14</v>
          </cell>
          <cell r="C1297" t="str">
            <v>3120215034157</v>
          </cell>
          <cell r="D1297" t="str">
            <v>Nguyễn Doãn</v>
          </cell>
          <cell r="E1297" t="str">
            <v>Đông</v>
          </cell>
          <cell r="F1297">
            <v>10</v>
          </cell>
          <cell r="G1297" t="str">
            <v>Công nghệ phần mềm</v>
          </cell>
          <cell r="H1297" t="str">
            <v>Khoa Công nghệ thông tin</v>
          </cell>
          <cell r="I1297" t="str">
            <v>Tiến sĩ, Giảng viên</v>
          </cell>
          <cell r="J1297">
            <v>3.33</v>
          </cell>
          <cell r="K1297">
            <v>0</v>
          </cell>
          <cell r="L1297" t="str">
            <v>01-Jul-19</v>
          </cell>
          <cell r="M1297" t="str">
            <v>01-Jul-11</v>
          </cell>
          <cell r="N1297">
            <v>2</v>
          </cell>
          <cell r="O1297" t="str">
            <v>1004</v>
          </cell>
          <cell r="P1297" t="str">
            <v>1004</v>
          </cell>
          <cell r="Q1297" t="str">
            <v>15.111</v>
          </cell>
          <cell r="R1297" t="str">
            <v>V.07.01.03</v>
          </cell>
          <cell r="S1297" t="str">
            <v>TG001</v>
          </cell>
          <cell r="T1297">
            <v>0</v>
          </cell>
          <cell r="U1297" t="str">
            <v>Tiến sĩ</v>
          </cell>
          <cell r="V1297" t="str">
            <v>013295233</v>
          </cell>
        </row>
        <row r="1298">
          <cell r="B1298" t="str">
            <v>CNP03</v>
          </cell>
          <cell r="C1298" t="str">
            <v>3120215036753</v>
          </cell>
          <cell r="D1298" t="str">
            <v>Đỗ Thị</v>
          </cell>
          <cell r="E1298" t="str">
            <v>Nhâm</v>
          </cell>
          <cell r="F1298">
            <v>10</v>
          </cell>
          <cell r="G1298" t="str">
            <v>Công nghệ phần mềm</v>
          </cell>
          <cell r="H1298" t="str">
            <v>Khoa Công nghệ thông tin</v>
          </cell>
          <cell r="I1298" t="str">
            <v>Thạc sĩ, Giảng viên</v>
          </cell>
          <cell r="J1298">
            <v>3.66</v>
          </cell>
          <cell r="K1298">
            <v>0</v>
          </cell>
          <cell r="L1298" t="str">
            <v>01-Feb-23</v>
          </cell>
          <cell r="M1298" t="str">
            <v>01-Feb-12</v>
          </cell>
          <cell r="N1298">
            <v>3</v>
          </cell>
          <cell r="O1298" t="str">
            <v>1004</v>
          </cell>
          <cell r="P1298" t="str">
            <v>1004</v>
          </cell>
          <cell r="Q1298" t="str">
            <v>15.111</v>
          </cell>
          <cell r="R1298" t="str">
            <v>V.07.01.03</v>
          </cell>
          <cell r="S1298" t="str">
            <v>CNP03</v>
          </cell>
          <cell r="T1298">
            <v>0</v>
          </cell>
          <cell r="U1298" t="str">
            <v>Thạc sĩ</v>
          </cell>
          <cell r="V1298" t="str">
            <v>033187009512</v>
          </cell>
        </row>
        <row r="1299">
          <cell r="B1299" t="str">
            <v>CNP15</v>
          </cell>
          <cell r="C1299" t="str">
            <v>3120205192219</v>
          </cell>
          <cell r="D1299" t="str">
            <v>Vũ Văn</v>
          </cell>
          <cell r="E1299" t="str">
            <v>Thương</v>
          </cell>
          <cell r="F1299">
            <v>10</v>
          </cell>
          <cell r="G1299" t="str">
            <v>Công nghệ phần mềm</v>
          </cell>
          <cell r="H1299" t="str">
            <v>Khoa Công nghệ thông tin</v>
          </cell>
          <cell r="I1299" t="str">
            <v>Thạc sĩ, Giảng viên</v>
          </cell>
          <cell r="J1299">
            <v>2.27</v>
          </cell>
          <cell r="K1299">
            <v>0</v>
          </cell>
          <cell r="L1299" t="str">
            <v>03-Apr-23</v>
          </cell>
          <cell r="M1299" t="str">
            <v>03-Apr-23</v>
          </cell>
          <cell r="N1299">
            <v>3</v>
          </cell>
          <cell r="O1299" t="str">
            <v>1004</v>
          </cell>
          <cell r="P1299" t="str">
            <v>1004</v>
          </cell>
          <cell r="Q1299" t="str">
            <v>15.111</v>
          </cell>
          <cell r="R1299" t="str">
            <v>V.07.01.03</v>
          </cell>
          <cell r="S1299" t="str">
            <v>CNP15</v>
          </cell>
          <cell r="T1299">
            <v>0</v>
          </cell>
          <cell r="U1299" t="str">
            <v>Thạc sĩ</v>
          </cell>
          <cell r="V1299" t="str">
            <v>142446070</v>
          </cell>
        </row>
        <row r="1300">
          <cell r="B1300" t="str">
            <v/>
          </cell>
          <cell r="C1300" t="str">
            <v/>
          </cell>
          <cell r="D1300" t="str">
            <v>Vũ Thị Thanh</v>
          </cell>
          <cell r="E1300" t="str">
            <v>Thủy</v>
          </cell>
          <cell r="F1300">
            <v>10</v>
          </cell>
          <cell r="G1300" t="str">
            <v>Khoa học máy tính</v>
          </cell>
          <cell r="H1300" t="str">
            <v>Khoa Công nghệ thông tin</v>
          </cell>
          <cell r="I1300" t="str">
            <v/>
          </cell>
          <cell r="J1300">
            <v>1.99</v>
          </cell>
          <cell r="K1300">
            <v>0</v>
          </cell>
          <cell r="L1300" t="str">
            <v>01-Oct-05</v>
          </cell>
          <cell r="M1300" t="str">
            <v>01-Oct-05</v>
          </cell>
          <cell r="N1300">
            <v>4</v>
          </cell>
          <cell r="O1300" t="str">
            <v>1005</v>
          </cell>
          <cell r="P1300" t="str">
            <v>1005</v>
          </cell>
          <cell r="Q1300" t="str">
            <v>15.111</v>
          </cell>
          <cell r="R1300" t="str">
            <v>15.111</v>
          </cell>
          <cell r="S1300" t="str">
            <v/>
          </cell>
          <cell r="T1300">
            <v>0</v>
          </cell>
          <cell r="U1300" t="str">
            <v>Đại học</v>
          </cell>
          <cell r="V1300" t="str">
            <v>012755580</v>
          </cell>
        </row>
        <row r="1301">
          <cell r="B1301" t="str">
            <v>MTI02</v>
          </cell>
          <cell r="C1301" t="str">
            <v>3120215006072</v>
          </cell>
          <cell r="D1301" t="str">
            <v>Nguyễn Thị</v>
          </cell>
          <cell r="E1301" t="str">
            <v>Thủy</v>
          </cell>
          <cell r="F1301">
            <v>10</v>
          </cell>
          <cell r="G1301" t="str">
            <v>Khoa học máy tính</v>
          </cell>
          <cell r="H1301" t="str">
            <v>Khoa Công nghệ thông tin</v>
          </cell>
          <cell r="I1301" t="str">
            <v>PGS.TS. Giảng viên cao cấp, Trưởng BM</v>
          </cell>
          <cell r="J1301">
            <v>6.56</v>
          </cell>
          <cell r="K1301">
            <v>0</v>
          </cell>
          <cell r="L1301" t="str">
            <v>17-Jul-20</v>
          </cell>
          <cell r="M1301" t="str">
            <v>17-Jul-18</v>
          </cell>
          <cell r="N1301">
            <v>2</v>
          </cell>
          <cell r="O1301" t="str">
            <v>1005</v>
          </cell>
          <cell r="P1301" t="str">
            <v>1005</v>
          </cell>
          <cell r="Q1301" t="str">
            <v>15.109</v>
          </cell>
          <cell r="R1301" t="str">
            <v>V.07.01.01</v>
          </cell>
          <cell r="S1301" t="str">
            <v>MTI02</v>
          </cell>
          <cell r="T1301">
            <v>1</v>
          </cell>
          <cell r="U1301" t="str">
            <v>Tiến sĩ</v>
          </cell>
          <cell r="V1301" t="str">
            <v>001173007832</v>
          </cell>
        </row>
        <row r="1302">
          <cell r="B1302" t="str">
            <v>MTI01</v>
          </cell>
          <cell r="C1302" t="str">
            <v>3120215006095</v>
          </cell>
          <cell r="D1302" t="str">
            <v>Trần Thị Thu</v>
          </cell>
          <cell r="E1302" t="str">
            <v>Huyền</v>
          </cell>
          <cell r="F1302">
            <v>10</v>
          </cell>
          <cell r="G1302" t="str">
            <v>Khoa học máy tính</v>
          </cell>
          <cell r="H1302" t="str">
            <v>Khoa Công nghệ thông tin</v>
          </cell>
          <cell r="I1302" t="str">
            <v>Thạc sĩ, Giảng viên chính, Phó BM phụ trách</v>
          </cell>
          <cell r="J1302">
            <v>5.08</v>
          </cell>
          <cell r="K1302">
            <v>0</v>
          </cell>
          <cell r="L1302" t="str">
            <v>01-Apr-24</v>
          </cell>
          <cell r="M1302" t="str">
            <v>01-Apr-18</v>
          </cell>
          <cell r="N1302">
            <v>3</v>
          </cell>
          <cell r="O1302" t="str">
            <v>1005</v>
          </cell>
          <cell r="P1302" t="str">
            <v>1005</v>
          </cell>
          <cell r="Q1302" t="str">
            <v>15.110</v>
          </cell>
          <cell r="R1302" t="str">
            <v>V.07.01.02</v>
          </cell>
          <cell r="S1302" t="str">
            <v>MTI01</v>
          </cell>
          <cell r="T1302">
            <v>0</v>
          </cell>
          <cell r="U1302" t="str">
            <v>Thạc sĩ</v>
          </cell>
          <cell r="V1302" t="str">
            <v>034177022808</v>
          </cell>
        </row>
        <row r="1303">
          <cell r="B1303" t="str">
            <v/>
          </cell>
          <cell r="C1303" t="str">
            <v/>
          </cell>
          <cell r="D1303" t="str">
            <v>Nguyễn Văn</v>
          </cell>
          <cell r="E1303" t="str">
            <v>Khải</v>
          </cell>
          <cell r="F1303">
            <v>10</v>
          </cell>
          <cell r="G1303" t="str">
            <v>Khoa học máy tính</v>
          </cell>
          <cell r="H1303" t="str">
            <v>Khoa Công nghệ thông tin</v>
          </cell>
          <cell r="I1303" t="str">
            <v/>
          </cell>
          <cell r="J1303">
            <v>6.44</v>
          </cell>
          <cell r="K1303">
            <v>0</v>
          </cell>
          <cell r="L1303" t="str">
            <v>01-Oct-03</v>
          </cell>
          <cell r="M1303" t="str">
            <v>08-Dec-66</v>
          </cell>
          <cell r="N1303">
            <v>3</v>
          </cell>
          <cell r="O1303" t="str">
            <v>1005</v>
          </cell>
          <cell r="P1303" t="str">
            <v>1005</v>
          </cell>
          <cell r="Q1303" t="str">
            <v>15.110</v>
          </cell>
          <cell r="R1303" t="str">
            <v>15.110</v>
          </cell>
          <cell r="S1303" t="str">
            <v/>
          </cell>
          <cell r="T1303">
            <v>0</v>
          </cell>
          <cell r="U1303" t="str">
            <v>Thạc sĩ</v>
          </cell>
          <cell r="V1303" t="str">
            <v>010779938</v>
          </cell>
        </row>
        <row r="1304">
          <cell r="B1304" t="str">
            <v>MTI04</v>
          </cell>
          <cell r="C1304" t="str">
            <v>3120215006122</v>
          </cell>
          <cell r="D1304" t="str">
            <v>Phan Thị Thu</v>
          </cell>
          <cell r="E1304" t="str">
            <v>Hồng</v>
          </cell>
          <cell r="F1304">
            <v>10</v>
          </cell>
          <cell r="G1304" t="str">
            <v>Khoa học máy tính</v>
          </cell>
          <cell r="H1304" t="str">
            <v>Khoa Công nghệ thông tin</v>
          </cell>
          <cell r="I1304" t="str">
            <v>Tiến sĩ, Giảng viên chính, Phó Trưởng Khoa</v>
          </cell>
          <cell r="J1304">
            <v>4.4000000000000004</v>
          </cell>
          <cell r="K1304">
            <v>0</v>
          </cell>
          <cell r="L1304" t="str">
            <v>01-Dec-20</v>
          </cell>
          <cell r="M1304" t="str">
            <v>01-Dec-20</v>
          </cell>
          <cell r="N1304">
            <v>2</v>
          </cell>
          <cell r="O1304" t="str">
            <v>1005</v>
          </cell>
          <cell r="P1304" t="str">
            <v>1005</v>
          </cell>
          <cell r="Q1304" t="str">
            <v>15.110</v>
          </cell>
          <cell r="R1304" t="str">
            <v>V.07.01.02</v>
          </cell>
          <cell r="S1304" t="str">
            <v>MTI04</v>
          </cell>
          <cell r="T1304">
            <v>0</v>
          </cell>
          <cell r="U1304" t="str">
            <v>Tiến sĩ</v>
          </cell>
          <cell r="V1304" t="str">
            <v>035182004985</v>
          </cell>
        </row>
        <row r="1305">
          <cell r="B1305" t="str">
            <v>MTI06</v>
          </cell>
          <cell r="C1305" t="str">
            <v/>
          </cell>
          <cell r="D1305" t="str">
            <v>Phạm Thuý</v>
          </cell>
          <cell r="E1305" t="str">
            <v>Minh</v>
          </cell>
          <cell r="F1305">
            <v>10</v>
          </cell>
          <cell r="G1305" t="str">
            <v>Khoa học máy tính</v>
          </cell>
          <cell r="H1305" t="str">
            <v>Khoa Công nghệ thông tin</v>
          </cell>
          <cell r="I1305" t="str">
            <v/>
          </cell>
          <cell r="J1305">
            <v>2.34</v>
          </cell>
          <cell r="K1305">
            <v>0</v>
          </cell>
          <cell r="L1305" t="str">
            <v>01-Oct-07</v>
          </cell>
          <cell r="M1305" t="str">
            <v>01-Oct-06</v>
          </cell>
          <cell r="N1305">
            <v>4</v>
          </cell>
          <cell r="O1305" t="str">
            <v>1005</v>
          </cell>
          <cell r="P1305" t="str">
            <v>1005</v>
          </cell>
          <cell r="Q1305" t="str">
            <v>15.111</v>
          </cell>
          <cell r="R1305" t="str">
            <v>15.111</v>
          </cell>
          <cell r="S1305" t="str">
            <v>MTI06</v>
          </cell>
          <cell r="T1305">
            <v>0</v>
          </cell>
          <cell r="U1305" t="str">
            <v>Đại học</v>
          </cell>
          <cell r="V1305" t="str">
            <v>111709246</v>
          </cell>
        </row>
        <row r="1306">
          <cell r="B1306" t="str">
            <v>MTI10</v>
          </cell>
          <cell r="C1306" t="str">
            <v>3120215011020</v>
          </cell>
          <cell r="D1306" t="str">
            <v>Nguyễn Thị</v>
          </cell>
          <cell r="E1306" t="str">
            <v>Huyền</v>
          </cell>
          <cell r="F1306">
            <v>10</v>
          </cell>
          <cell r="G1306" t="str">
            <v>Khoa học máy tính</v>
          </cell>
          <cell r="H1306" t="str">
            <v>Khoa Công nghệ thông tin</v>
          </cell>
          <cell r="I1306" t="str">
            <v>Thạc sĩ, Giảng viên</v>
          </cell>
          <cell r="J1306">
            <v>3.99</v>
          </cell>
          <cell r="K1306">
            <v>0</v>
          </cell>
          <cell r="L1306" t="str">
            <v>01-Aug-23</v>
          </cell>
          <cell r="M1306" t="str">
            <v>01-Aug-09</v>
          </cell>
          <cell r="N1306">
            <v>3</v>
          </cell>
          <cell r="O1306" t="str">
            <v>1005</v>
          </cell>
          <cell r="P1306" t="str">
            <v>1005</v>
          </cell>
          <cell r="Q1306" t="str">
            <v>15.111</v>
          </cell>
          <cell r="R1306" t="str">
            <v>V.07.01.03</v>
          </cell>
          <cell r="S1306" t="str">
            <v>MTI10</v>
          </cell>
          <cell r="T1306">
            <v>0</v>
          </cell>
          <cell r="U1306" t="str">
            <v>Thạc sĩ</v>
          </cell>
          <cell r="V1306" t="str">
            <v>030184025595</v>
          </cell>
        </row>
        <row r="1307">
          <cell r="B1307" t="str">
            <v>MTI09</v>
          </cell>
          <cell r="C1307" t="str">
            <v>3120215011260</v>
          </cell>
          <cell r="D1307" t="str">
            <v>Trần Huy</v>
          </cell>
          <cell r="E1307" t="str">
            <v>Thắng</v>
          </cell>
          <cell r="F1307">
            <v>10</v>
          </cell>
          <cell r="G1307" t="str">
            <v>Khoa học máy tính</v>
          </cell>
          <cell r="H1307" t="str">
            <v>Khoa Công nghệ thông tin</v>
          </cell>
          <cell r="I1307" t="str">
            <v>Giảng viên</v>
          </cell>
          <cell r="J1307">
            <v>3</v>
          </cell>
          <cell r="K1307">
            <v>0</v>
          </cell>
          <cell r="L1307" t="str">
            <v>01-Aug-15</v>
          </cell>
          <cell r="M1307" t="str">
            <v>01-Aug-09</v>
          </cell>
          <cell r="N1307">
            <v>4</v>
          </cell>
          <cell r="O1307" t="str">
            <v>1005</v>
          </cell>
          <cell r="P1307" t="str">
            <v>1005</v>
          </cell>
          <cell r="Q1307" t="str">
            <v>15.111</v>
          </cell>
          <cell r="R1307" t="str">
            <v>V.07.01.03</v>
          </cell>
          <cell r="S1307" t="str">
            <v>MTI09</v>
          </cell>
          <cell r="T1307">
            <v>0</v>
          </cell>
          <cell r="U1307" t="str">
            <v>Đại học</v>
          </cell>
          <cell r="V1307" t="str">
            <v>012354207</v>
          </cell>
        </row>
        <row r="1308">
          <cell r="B1308" t="str">
            <v>MTI12</v>
          </cell>
          <cell r="C1308" t="str">
            <v>3120215015073</v>
          </cell>
          <cell r="D1308" t="str">
            <v>Vũ Thị</v>
          </cell>
          <cell r="E1308" t="str">
            <v>Lưu</v>
          </cell>
          <cell r="F1308">
            <v>10</v>
          </cell>
          <cell r="G1308" t="str">
            <v>Khoa học máy tính</v>
          </cell>
          <cell r="H1308" t="str">
            <v>Khoa Công nghệ thông tin</v>
          </cell>
          <cell r="I1308" t="str">
            <v>Thạc sĩ, Giảng viên chính, Phó BM</v>
          </cell>
          <cell r="J1308">
            <v>4.4000000000000004</v>
          </cell>
          <cell r="K1308">
            <v>0</v>
          </cell>
          <cell r="L1308" t="str">
            <v>15-Jun-23</v>
          </cell>
          <cell r="M1308" t="str">
            <v>01-Feb-10</v>
          </cell>
          <cell r="N1308">
            <v>3</v>
          </cell>
          <cell r="O1308" t="str">
            <v>1005</v>
          </cell>
          <cell r="P1308" t="str">
            <v>1005</v>
          </cell>
          <cell r="Q1308" t="str">
            <v>15.110</v>
          </cell>
          <cell r="R1308" t="str">
            <v>V.07.01.02</v>
          </cell>
          <cell r="S1308" t="str">
            <v>MTI12</v>
          </cell>
          <cell r="T1308">
            <v>0</v>
          </cell>
          <cell r="U1308" t="str">
            <v>Thạc sĩ</v>
          </cell>
          <cell r="V1308" t="str">
            <v>024184001197</v>
          </cell>
        </row>
        <row r="1309">
          <cell r="B1309" t="str">
            <v>MTI11</v>
          </cell>
          <cell r="C1309" t="str">
            <v>3120215011378</v>
          </cell>
          <cell r="D1309" t="str">
            <v>Nguyễn Văn</v>
          </cell>
          <cell r="E1309" t="str">
            <v>Hoàng</v>
          </cell>
          <cell r="F1309">
            <v>10</v>
          </cell>
          <cell r="G1309" t="str">
            <v>Khoa học máy tính</v>
          </cell>
          <cell r="H1309" t="str">
            <v>Khoa Công nghệ thông tin</v>
          </cell>
          <cell r="I1309" t="str">
            <v>Thạc sĩ, Giảng viên</v>
          </cell>
          <cell r="J1309">
            <v>3.99</v>
          </cell>
          <cell r="K1309">
            <v>0</v>
          </cell>
          <cell r="L1309" t="str">
            <v>01-Oct-24</v>
          </cell>
          <cell r="M1309" t="str">
            <v>01-Oct-10</v>
          </cell>
          <cell r="N1309">
            <v>3</v>
          </cell>
          <cell r="O1309" t="str">
            <v>1005</v>
          </cell>
          <cell r="P1309" t="str">
            <v>1005</v>
          </cell>
          <cell r="Q1309" t="str">
            <v>15.111</v>
          </cell>
          <cell r="R1309" t="str">
            <v>V.07.01.03</v>
          </cell>
          <cell r="S1309" t="str">
            <v>MTI11</v>
          </cell>
          <cell r="T1309">
            <v>0</v>
          </cell>
          <cell r="U1309" t="str">
            <v>Thạc sĩ</v>
          </cell>
          <cell r="V1309" t="str">
            <v>001085010750</v>
          </cell>
        </row>
        <row r="1310">
          <cell r="B1310" t="str">
            <v>MTI07</v>
          </cell>
          <cell r="C1310" t="str">
            <v>2200888816868</v>
          </cell>
          <cell r="D1310" t="str">
            <v>Đoàn Thị Thu</v>
          </cell>
          <cell r="E1310" t="str">
            <v>Hà</v>
          </cell>
          <cell r="F1310">
            <v>10</v>
          </cell>
          <cell r="G1310" t="str">
            <v>Khoa học máy tính</v>
          </cell>
          <cell r="H1310" t="str">
            <v>Khoa Công nghệ thông tin</v>
          </cell>
          <cell r="I1310" t="str">
            <v>Tiến sĩ, Giảng viên</v>
          </cell>
          <cell r="J1310">
            <v>3.33</v>
          </cell>
          <cell r="K1310">
            <v>0</v>
          </cell>
          <cell r="L1310" t="str">
            <v>01-Nov-24</v>
          </cell>
          <cell r="M1310" t="str">
            <v>01-Feb-11</v>
          </cell>
          <cell r="N1310">
            <v>2</v>
          </cell>
          <cell r="O1310" t="str">
            <v>1005</v>
          </cell>
          <cell r="P1310" t="str">
            <v>1005</v>
          </cell>
          <cell r="Q1310" t="str">
            <v>15.111</v>
          </cell>
          <cell r="R1310" t="str">
            <v>V.07.01.03</v>
          </cell>
          <cell r="S1310" t="str">
            <v>MTI07</v>
          </cell>
          <cell r="T1310">
            <v>0</v>
          </cell>
          <cell r="U1310" t="str">
            <v>Tiến sĩ</v>
          </cell>
          <cell r="V1310" t="str">
            <v>038186000009</v>
          </cell>
        </row>
        <row r="1311">
          <cell r="B1311" t="str">
            <v>MTI14</v>
          </cell>
          <cell r="C1311" t="str">
            <v>3120215034170</v>
          </cell>
          <cell r="D1311" t="str">
            <v>Nguyễn Đức</v>
          </cell>
          <cell r="E1311" t="str">
            <v>Thịnh</v>
          </cell>
          <cell r="F1311">
            <v>10</v>
          </cell>
          <cell r="G1311" t="str">
            <v>Khoa học máy tính</v>
          </cell>
          <cell r="H1311" t="str">
            <v>Khoa Công nghệ thông tin</v>
          </cell>
          <cell r="I1311" t="str">
            <v>Giảng viên</v>
          </cell>
          <cell r="J1311">
            <v>3.33</v>
          </cell>
          <cell r="K1311">
            <v>0</v>
          </cell>
          <cell r="L1311" t="str">
            <v>01-Aug-22</v>
          </cell>
          <cell r="M1311" t="str">
            <v>01-Aug-11</v>
          </cell>
          <cell r="N1311">
            <v>4</v>
          </cell>
          <cell r="O1311" t="str">
            <v>1005</v>
          </cell>
          <cell r="P1311" t="str">
            <v>1005</v>
          </cell>
          <cell r="Q1311" t="str">
            <v>15.111</v>
          </cell>
          <cell r="R1311" t="str">
            <v>V.07.01.03</v>
          </cell>
          <cell r="S1311" t="str">
            <v>MTI14</v>
          </cell>
          <cell r="T1311">
            <v>0</v>
          </cell>
          <cell r="U1311" t="str">
            <v>Đại học</v>
          </cell>
          <cell r="V1311" t="str">
            <v>001086032077</v>
          </cell>
        </row>
        <row r="1312">
          <cell r="B1312" t="str">
            <v>MTI15</v>
          </cell>
          <cell r="C1312" t="str">
            <v>3120215044910</v>
          </cell>
          <cell r="D1312" t="str">
            <v>Phạm Thị Lan</v>
          </cell>
          <cell r="E1312" t="str">
            <v>Anh</v>
          </cell>
          <cell r="F1312">
            <v>10</v>
          </cell>
          <cell r="G1312" t="str">
            <v>Khoa học máy tính</v>
          </cell>
          <cell r="H1312" t="str">
            <v>Khoa Công nghệ thông tin</v>
          </cell>
          <cell r="I1312" t="str">
            <v>Thạc sĩ, Giảng viên</v>
          </cell>
          <cell r="J1312">
            <v>3.33</v>
          </cell>
          <cell r="K1312">
            <v>0</v>
          </cell>
          <cell r="L1312" t="str">
            <v>01-May-23</v>
          </cell>
          <cell r="M1312" t="str">
            <v>01-May-15</v>
          </cell>
          <cell r="N1312">
            <v>3</v>
          </cell>
          <cell r="O1312" t="str">
            <v>1005</v>
          </cell>
          <cell r="P1312" t="str">
            <v>1005</v>
          </cell>
          <cell r="Q1312" t="str">
            <v>15.111</v>
          </cell>
          <cell r="R1312" t="str">
            <v>V.07.01.03</v>
          </cell>
          <cell r="S1312" t="str">
            <v>MTI15</v>
          </cell>
          <cell r="T1312">
            <v>0</v>
          </cell>
          <cell r="U1312" t="str">
            <v>Thạc sĩ</v>
          </cell>
          <cell r="V1312" t="str">
            <v>033191014919</v>
          </cell>
        </row>
        <row r="1313">
          <cell r="B1313" t="str">
            <v>TOT07</v>
          </cell>
          <cell r="C1313" t="str">
            <v>3120215011361</v>
          </cell>
          <cell r="D1313" t="str">
            <v>Nguyễn Trọng</v>
          </cell>
          <cell r="E1313" t="str">
            <v>Kương</v>
          </cell>
          <cell r="F1313">
            <v>10</v>
          </cell>
          <cell r="G1313" t="str">
            <v>Khoa học máy tính</v>
          </cell>
          <cell r="H1313" t="str">
            <v>Khoa Công nghệ thông tin</v>
          </cell>
          <cell r="I1313" t="str">
            <v>Tiến sĩ, Giảng viên,Phó Trưởng Khoa</v>
          </cell>
          <cell r="J1313">
            <v>4.6500000000000004</v>
          </cell>
          <cell r="K1313">
            <v>0</v>
          </cell>
          <cell r="L1313" t="str">
            <v>01-Aug-24</v>
          </cell>
          <cell r="M1313" t="str">
            <v>01-Jan-08</v>
          </cell>
          <cell r="N1313">
            <v>2</v>
          </cell>
          <cell r="O1313" t="str">
            <v>1005</v>
          </cell>
          <cell r="P1313" t="str">
            <v>1005</v>
          </cell>
          <cell r="Q1313" t="str">
            <v>15.111</v>
          </cell>
          <cell r="R1313" t="str">
            <v>V.07.01.03</v>
          </cell>
          <cell r="S1313" t="str">
            <v>TOT07</v>
          </cell>
          <cell r="T1313">
            <v>0</v>
          </cell>
          <cell r="U1313" t="str">
            <v>Tiến sĩ</v>
          </cell>
          <cell r="V1313" t="str">
            <v>022081012193</v>
          </cell>
        </row>
        <row r="1314">
          <cell r="B1314" t="str">
            <v>MTI03</v>
          </cell>
          <cell r="C1314" t="str">
            <v>3120215006089</v>
          </cell>
          <cell r="D1314" t="str">
            <v>Ngô Tuấn</v>
          </cell>
          <cell r="E1314" t="str">
            <v>Anh</v>
          </cell>
          <cell r="F1314">
            <v>10</v>
          </cell>
          <cell r="G1314" t="str">
            <v>Khoa học máy tính</v>
          </cell>
          <cell r="H1314" t="str">
            <v>Khoa Công nghệ thông tin</v>
          </cell>
          <cell r="I1314" t="str">
            <v>Tiến sĩ, Giảng viên chính</v>
          </cell>
          <cell r="J1314">
            <v>6.1</v>
          </cell>
          <cell r="K1314">
            <v>0</v>
          </cell>
          <cell r="L1314" t="str">
            <v>01-Mar-25</v>
          </cell>
          <cell r="M1314" t="str">
            <v>01-Mar-11</v>
          </cell>
          <cell r="N1314">
            <v>2</v>
          </cell>
          <cell r="O1314" t="str">
            <v>1005</v>
          </cell>
          <cell r="P1314" t="str">
            <v>1005</v>
          </cell>
          <cell r="Q1314" t="str">
            <v>15.110</v>
          </cell>
          <cell r="R1314" t="str">
            <v>V.07.01.02</v>
          </cell>
          <cell r="S1314" t="str">
            <v>MTI03</v>
          </cell>
          <cell r="T1314">
            <v>0</v>
          </cell>
          <cell r="U1314" t="str">
            <v>Tiến sĩ</v>
          </cell>
          <cell r="V1314" t="str">
            <v>035074012058</v>
          </cell>
        </row>
        <row r="1315">
          <cell r="B1315" t="str">
            <v>TOA02</v>
          </cell>
          <cell r="C1315" t="str">
            <v>3120215005795</v>
          </cell>
          <cell r="D1315" t="str">
            <v>Nguyễn Văn</v>
          </cell>
          <cell r="E1315" t="str">
            <v>Hạnh</v>
          </cell>
          <cell r="F1315">
            <v>10</v>
          </cell>
          <cell r="G1315" t="str">
            <v>Mạng và Hệ thống thông tin</v>
          </cell>
          <cell r="H1315" t="str">
            <v>Khoa Công nghệ thông tin</v>
          </cell>
          <cell r="I1315" t="str">
            <v>Tiến sĩ, Giảng viên, Phó Trưởng Khoa, Trưởng BM</v>
          </cell>
          <cell r="J1315">
            <v>3.99</v>
          </cell>
          <cell r="K1315">
            <v>0</v>
          </cell>
          <cell r="L1315" t="str">
            <v>01-Oct-20</v>
          </cell>
          <cell r="M1315" t="str">
            <v>01-Oct-06</v>
          </cell>
          <cell r="N1315">
            <v>2</v>
          </cell>
          <cell r="O1315" t="str">
            <v>1006</v>
          </cell>
          <cell r="P1315" t="str">
            <v>1006</v>
          </cell>
          <cell r="Q1315" t="str">
            <v>15.111</v>
          </cell>
          <cell r="R1315" t="str">
            <v>V.07.01.03</v>
          </cell>
          <cell r="S1315" t="str">
            <v>TG723</v>
          </cell>
          <cell r="T1315">
            <v>0</v>
          </cell>
          <cell r="U1315" t="str">
            <v>Tiến sĩ</v>
          </cell>
          <cell r="V1315" t="str">
            <v>012083000044</v>
          </cell>
        </row>
        <row r="1316">
          <cell r="B1316" t="str">
            <v>TOA27</v>
          </cell>
          <cell r="C1316" t="str">
            <v>3120215036832</v>
          </cell>
          <cell r="D1316" t="str">
            <v>Nguyễn Hữu</v>
          </cell>
          <cell r="E1316" t="str">
            <v>Hải</v>
          </cell>
          <cell r="F1316">
            <v>10</v>
          </cell>
          <cell r="G1316" t="str">
            <v>Mạng và Hệ thống thông tin</v>
          </cell>
          <cell r="H1316" t="str">
            <v>Khoa Công nghệ thông tin</v>
          </cell>
          <cell r="I1316" t="str">
            <v>Thạc sĩ, Giảng viên</v>
          </cell>
          <cell r="J1316">
            <v>3.66</v>
          </cell>
          <cell r="K1316">
            <v>0</v>
          </cell>
          <cell r="L1316" t="str">
            <v>01-May-23</v>
          </cell>
          <cell r="M1316" t="str">
            <v>01-May-12</v>
          </cell>
          <cell r="N1316">
            <v>3</v>
          </cell>
          <cell r="O1316" t="str">
            <v>1006</v>
          </cell>
          <cell r="P1316" t="str">
            <v>1006</v>
          </cell>
          <cell r="Q1316" t="str">
            <v>15.111</v>
          </cell>
          <cell r="R1316" t="str">
            <v>V.07.01.03</v>
          </cell>
          <cell r="S1316" t="str">
            <v>TOA27</v>
          </cell>
          <cell r="T1316">
            <v>0</v>
          </cell>
          <cell r="U1316" t="str">
            <v>Thạc sĩ</v>
          </cell>
          <cell r="V1316" t="str">
            <v>040087031830</v>
          </cell>
        </row>
        <row r="1317">
          <cell r="B1317" t="str">
            <v>MTI05</v>
          </cell>
          <cell r="C1317" t="str">
            <v>3120215006100</v>
          </cell>
          <cell r="D1317" t="str">
            <v>Phạm Quang</v>
          </cell>
          <cell r="E1317" t="str">
            <v>Dũng</v>
          </cell>
          <cell r="F1317">
            <v>10</v>
          </cell>
          <cell r="G1317" t="str">
            <v>Mạng và Hệ thống thông tin</v>
          </cell>
          <cell r="H1317" t="str">
            <v>Khoa Công nghệ thông tin</v>
          </cell>
          <cell r="I1317" t="str">
            <v>Tiến sĩ, Giảng viên chính, Phó Giám đốc Trung tâm, Trưởng Bộ môn, Phó Trưởng Khoa phụ trách</v>
          </cell>
          <cell r="J1317">
            <v>5.08</v>
          </cell>
          <cell r="K1317">
            <v>0</v>
          </cell>
          <cell r="L1317" t="str">
            <v>01-Apr-23</v>
          </cell>
          <cell r="M1317" t="str">
            <v>01-Apr-18</v>
          </cell>
          <cell r="N1317">
            <v>2</v>
          </cell>
          <cell r="O1317" t="str">
            <v>1006</v>
          </cell>
          <cell r="P1317" t="str">
            <v>1006</v>
          </cell>
          <cell r="Q1317" t="str">
            <v>15.110</v>
          </cell>
          <cell r="R1317" t="str">
            <v>V.07.01.02</v>
          </cell>
          <cell r="S1317" t="str">
            <v>MTI05</v>
          </cell>
          <cell r="T1317">
            <v>0</v>
          </cell>
          <cell r="U1317" t="str">
            <v>Tiến sĩ</v>
          </cell>
          <cell r="V1317" t="str">
            <v>001080002309</v>
          </cell>
        </row>
        <row r="1318">
          <cell r="B1318" t="str">
            <v>MTI08</v>
          </cell>
          <cell r="C1318" t="str">
            <v>3120215006139</v>
          </cell>
          <cell r="D1318" t="str">
            <v>Trần Vũ</v>
          </cell>
          <cell r="E1318" t="str">
            <v>Hà</v>
          </cell>
          <cell r="F1318">
            <v>10</v>
          </cell>
          <cell r="G1318" t="str">
            <v>Mạng và Hệ thống thông tin</v>
          </cell>
          <cell r="H1318" t="str">
            <v>Khoa Công nghệ thông tin</v>
          </cell>
          <cell r="I1318" t="str">
            <v>Tiến sĩ, Giảng viên</v>
          </cell>
          <cell r="J1318">
            <v>3.99</v>
          </cell>
          <cell r="K1318">
            <v>0</v>
          </cell>
          <cell r="L1318" t="str">
            <v>01-Mar-23</v>
          </cell>
          <cell r="M1318" t="str">
            <v>01-Mar-09</v>
          </cell>
          <cell r="N1318">
            <v>2</v>
          </cell>
          <cell r="O1318" t="str">
            <v>1006</v>
          </cell>
          <cell r="P1318" t="str">
            <v>1006</v>
          </cell>
          <cell r="Q1318" t="str">
            <v>15.111</v>
          </cell>
          <cell r="R1318" t="str">
            <v>V.07.01.03</v>
          </cell>
          <cell r="S1318" t="str">
            <v>MTI08</v>
          </cell>
          <cell r="T1318">
            <v>0</v>
          </cell>
          <cell r="U1318" t="str">
            <v>Tiến sĩ</v>
          </cell>
          <cell r="V1318" t="str">
            <v>001083047781</v>
          </cell>
        </row>
        <row r="1319">
          <cell r="B1319" t="str">
            <v>MTI13</v>
          </cell>
          <cell r="C1319" t="str">
            <v>3120215014301</v>
          </cell>
          <cell r="D1319" t="str">
            <v>Nguyễn Thị</v>
          </cell>
          <cell r="E1319" t="str">
            <v>Thảo</v>
          </cell>
          <cell r="F1319">
            <v>10</v>
          </cell>
          <cell r="G1319" t="str">
            <v>Mạng và Hệ thống thông tin</v>
          </cell>
          <cell r="H1319" t="str">
            <v>Khoa Công nghệ thông tin</v>
          </cell>
          <cell r="I1319" t="str">
            <v>Thạc sĩ, Giảng viên chính, Phó BM</v>
          </cell>
          <cell r="J1319">
            <v>4.4000000000000004</v>
          </cell>
          <cell r="K1319">
            <v>0</v>
          </cell>
          <cell r="L1319" t="str">
            <v>15-Jun-23</v>
          </cell>
          <cell r="M1319" t="str">
            <v>01-Feb-10</v>
          </cell>
          <cell r="N1319">
            <v>3</v>
          </cell>
          <cell r="O1319" t="str">
            <v>1006</v>
          </cell>
          <cell r="P1319" t="str">
            <v>1006</v>
          </cell>
          <cell r="Q1319" t="str">
            <v>15.110</v>
          </cell>
          <cell r="R1319" t="str">
            <v>V.07.01.02</v>
          </cell>
          <cell r="S1319" t="str">
            <v>MTI13</v>
          </cell>
          <cell r="T1319">
            <v>0</v>
          </cell>
          <cell r="U1319" t="str">
            <v>Thạc sĩ</v>
          </cell>
          <cell r="V1319" t="str">
            <v>033181000460</v>
          </cell>
        </row>
        <row r="1320">
          <cell r="B1320" t="str">
            <v>TOT01</v>
          </cell>
          <cell r="C1320" t="str">
            <v>3120215005845</v>
          </cell>
          <cell r="D1320" t="str">
            <v>Nguyễn Văn</v>
          </cell>
          <cell r="E1320" t="str">
            <v>Định</v>
          </cell>
          <cell r="F1320">
            <v>10</v>
          </cell>
          <cell r="G1320" t="str">
            <v>Toán - Tin ứng dụng</v>
          </cell>
          <cell r="H1320" t="str">
            <v>Khoa Công nghệ thông tin</v>
          </cell>
          <cell r="I1320" t="str">
            <v>PGS.TS. Giảng viên cao cấp</v>
          </cell>
          <cell r="J1320">
            <v>7.64</v>
          </cell>
          <cell r="K1320">
            <v>0</v>
          </cell>
          <cell r="L1320" t="str">
            <v>01-Sep-19</v>
          </cell>
          <cell r="M1320" t="str">
            <v>30-Dec-16</v>
          </cell>
          <cell r="N1320">
            <v>2</v>
          </cell>
          <cell r="O1320" t="str">
            <v>1006</v>
          </cell>
          <cell r="P1320" t="str">
            <v>1006</v>
          </cell>
          <cell r="Q1320" t="str">
            <v>15.109</v>
          </cell>
          <cell r="R1320" t="str">
            <v>V.07.01.01</v>
          </cell>
          <cell r="S1320" t="str">
            <v>TG550</v>
          </cell>
          <cell r="T1320">
            <v>1</v>
          </cell>
          <cell r="U1320" t="str">
            <v>Tiến sĩ</v>
          </cell>
          <cell r="V1320" t="str">
            <v>011499902</v>
          </cell>
        </row>
        <row r="1321">
          <cell r="B1321" t="str">
            <v>TOT02</v>
          </cell>
          <cell r="C1321" t="str">
            <v/>
          </cell>
          <cell r="D1321" t="str">
            <v>Nguyễn Hải</v>
          </cell>
          <cell r="E1321" t="str">
            <v>Thanh</v>
          </cell>
          <cell r="F1321">
            <v>10</v>
          </cell>
          <cell r="G1321" t="str">
            <v>Toán - Tin ứng dụng</v>
          </cell>
          <cell r="H1321" t="str">
            <v>Khoa Công nghệ thông tin</v>
          </cell>
          <cell r="I1321" t="str">
            <v/>
          </cell>
          <cell r="J1321">
            <v>6.1</v>
          </cell>
          <cell r="K1321">
            <v>0</v>
          </cell>
          <cell r="L1321" t="str">
            <v>01-Oct-07</v>
          </cell>
          <cell r="M1321" t="str">
            <v>01-Sep-87</v>
          </cell>
          <cell r="N1321">
            <v>2</v>
          </cell>
          <cell r="O1321" t="str">
            <v>1006</v>
          </cell>
          <cell r="P1321" t="str">
            <v>1006</v>
          </cell>
          <cell r="Q1321" t="str">
            <v>15.110</v>
          </cell>
          <cell r="R1321" t="str">
            <v>15.110</v>
          </cell>
          <cell r="S1321" t="str">
            <v>TOT02</v>
          </cell>
          <cell r="T1321">
            <v>1</v>
          </cell>
          <cell r="U1321" t="str">
            <v>Tiến sĩ</v>
          </cell>
          <cell r="V1321" t="str">
            <v>011706850</v>
          </cell>
        </row>
        <row r="1322">
          <cell r="B1322" t="str">
            <v>TOT04</v>
          </cell>
          <cell r="C1322" t="str">
            <v>3120215005874</v>
          </cell>
          <cell r="D1322" t="str">
            <v>Trần Đức</v>
          </cell>
          <cell r="E1322" t="str">
            <v>Quỳnh</v>
          </cell>
          <cell r="F1322">
            <v>10</v>
          </cell>
          <cell r="G1322" t="str">
            <v>Toán - Tin ứng dụng</v>
          </cell>
          <cell r="H1322" t="str">
            <v>Khoa Công nghệ thông tin</v>
          </cell>
          <cell r="I1322" t="str">
            <v>Tiến sĩ, Giảng viên, Trưởng khoa</v>
          </cell>
          <cell r="J1322">
            <v>3.66</v>
          </cell>
          <cell r="K1322">
            <v>0</v>
          </cell>
          <cell r="L1322" t="str">
            <v>01-Oct-17</v>
          </cell>
          <cell r="M1322" t="str">
            <v>01-Aug-08</v>
          </cell>
          <cell r="N1322">
            <v>2</v>
          </cell>
          <cell r="O1322" t="str">
            <v>1006</v>
          </cell>
          <cell r="P1322" t="str">
            <v>1006</v>
          </cell>
          <cell r="Q1322" t="str">
            <v>15.111</v>
          </cell>
          <cell r="R1322" t="str">
            <v>V.07.01.03</v>
          </cell>
          <cell r="S1322" t="str">
            <v>TOT04</v>
          </cell>
          <cell r="T1322">
            <v>0</v>
          </cell>
          <cell r="U1322" t="str">
            <v>Tiến sĩ</v>
          </cell>
          <cell r="V1322" t="str">
            <v>111595921</v>
          </cell>
        </row>
        <row r="1323">
          <cell r="B1323" t="str">
            <v>TOT06</v>
          </cell>
          <cell r="C1323" t="str">
            <v>3120215010402</v>
          </cell>
          <cell r="D1323" t="str">
            <v>Phạm Hạ</v>
          </cell>
          <cell r="E1323" t="str">
            <v>Thủy</v>
          </cell>
          <cell r="F1323">
            <v>10</v>
          </cell>
          <cell r="G1323" t="str">
            <v>Toán - Tin ứng dụng</v>
          </cell>
          <cell r="H1323" t="str">
            <v>Khoa Công nghệ thông tin</v>
          </cell>
          <cell r="I1323" t="str">
            <v>Tiến sĩ, Giảng viên chính</v>
          </cell>
          <cell r="J1323">
            <v>6.1</v>
          </cell>
          <cell r="K1323">
            <v>0</v>
          </cell>
          <cell r="L1323" t="str">
            <v>01-Oct-15</v>
          </cell>
          <cell r="M1323" t="str">
            <v>01-Feb-08</v>
          </cell>
          <cell r="N1323">
            <v>2</v>
          </cell>
          <cell r="O1323" t="str">
            <v>1006</v>
          </cell>
          <cell r="P1323" t="str">
            <v>1006</v>
          </cell>
          <cell r="Q1323" t="str">
            <v>15.110</v>
          </cell>
          <cell r="R1323" t="str">
            <v>15.110</v>
          </cell>
          <cell r="S1323" t="str">
            <v>TG310</v>
          </cell>
          <cell r="T1323">
            <v>0</v>
          </cell>
          <cell r="U1323" t="str">
            <v>Tiến sĩ</v>
          </cell>
          <cell r="V1323" t="str">
            <v>011247289</v>
          </cell>
        </row>
        <row r="1324">
          <cell r="B1324" t="str">
            <v>TOT08</v>
          </cell>
          <cell r="C1324" t="str">
            <v>3120215011326</v>
          </cell>
          <cell r="D1324" t="str">
            <v>Nguyễn Xuân</v>
          </cell>
          <cell r="E1324" t="str">
            <v>Thảo</v>
          </cell>
          <cell r="F1324">
            <v>10</v>
          </cell>
          <cell r="G1324" t="str">
            <v>Mạng và Hệ thống thông tin</v>
          </cell>
          <cell r="H1324" t="str">
            <v>Khoa Công nghệ thông tin</v>
          </cell>
          <cell r="I1324" t="str">
            <v>Thạc sĩ, Giảng viên chính</v>
          </cell>
          <cell r="J1324">
            <v>4.4000000000000004</v>
          </cell>
          <cell r="K1324">
            <v>0</v>
          </cell>
          <cell r="L1324" t="str">
            <v>15-Jun-23</v>
          </cell>
          <cell r="M1324" t="str">
            <v>01-Aug-10</v>
          </cell>
          <cell r="N1324">
            <v>3</v>
          </cell>
          <cell r="O1324" t="str">
            <v>1006</v>
          </cell>
          <cell r="P1324" t="str">
            <v>1006</v>
          </cell>
          <cell r="Q1324" t="str">
            <v>15.110</v>
          </cell>
          <cell r="R1324" t="str">
            <v>V.07.01.02</v>
          </cell>
          <cell r="S1324" t="str">
            <v>TOT08</v>
          </cell>
          <cell r="T1324">
            <v>0</v>
          </cell>
          <cell r="U1324" t="str">
            <v>Thạc sĩ</v>
          </cell>
          <cell r="V1324" t="str">
            <v>034082015571</v>
          </cell>
        </row>
        <row r="1325">
          <cell r="B1325" t="str">
            <v>TOT10</v>
          </cell>
          <cell r="C1325" t="str">
            <v>3120215033892</v>
          </cell>
          <cell r="D1325" t="str">
            <v>Nguyễn Thị</v>
          </cell>
          <cell r="E1325" t="str">
            <v>Lan</v>
          </cell>
          <cell r="F1325">
            <v>10</v>
          </cell>
          <cell r="G1325" t="str">
            <v>Mạng và Hệ thống thông tin</v>
          </cell>
          <cell r="H1325" t="str">
            <v>Khoa Công nghệ thông tin</v>
          </cell>
          <cell r="I1325" t="str">
            <v>Thạc sĩ, Giảng viên</v>
          </cell>
          <cell r="J1325">
            <v>3.66</v>
          </cell>
          <cell r="K1325">
            <v>0</v>
          </cell>
          <cell r="L1325" t="str">
            <v>01-Mar-23</v>
          </cell>
          <cell r="M1325" t="str">
            <v>01-Mar-11</v>
          </cell>
          <cell r="N1325">
            <v>3</v>
          </cell>
          <cell r="O1325" t="str">
            <v>1006</v>
          </cell>
          <cell r="P1325" t="str">
            <v>1006</v>
          </cell>
          <cell r="Q1325" t="str">
            <v>15.111</v>
          </cell>
          <cell r="R1325" t="str">
            <v>V.07.01.03</v>
          </cell>
          <cell r="S1325" t="str">
            <v>TOT10</v>
          </cell>
          <cell r="T1325">
            <v>0</v>
          </cell>
          <cell r="U1325" t="str">
            <v>Thạc sĩ</v>
          </cell>
          <cell r="V1325" t="str">
            <v>033186013213</v>
          </cell>
        </row>
        <row r="1326">
          <cell r="B1326" t="str">
            <v/>
          </cell>
          <cell r="C1326" t="str">
            <v/>
          </cell>
          <cell r="D1326" t="str">
            <v>Lê Thị Thanh</v>
          </cell>
          <cell r="E1326" t="str">
            <v>Bình</v>
          </cell>
          <cell r="F1326">
            <v>10</v>
          </cell>
          <cell r="G1326" t="str">
            <v>Toán - Tin ứng dụng</v>
          </cell>
          <cell r="H1326" t="str">
            <v>Khoa Công nghệ thông tin</v>
          </cell>
          <cell r="I1326" t="str">
            <v>Kỹ sư</v>
          </cell>
          <cell r="J1326">
            <v>2.34</v>
          </cell>
          <cell r="K1326">
            <v>0</v>
          </cell>
          <cell r="L1326" t="str">
            <v>01-Jan-13</v>
          </cell>
          <cell r="M1326" t="str">
            <v>01-Jan-13</v>
          </cell>
          <cell r="N1326">
            <v>4</v>
          </cell>
          <cell r="O1326" t="str">
            <v>1006</v>
          </cell>
          <cell r="P1326" t="str">
            <v>1006</v>
          </cell>
          <cell r="Q1326" t="str">
            <v>13.095</v>
          </cell>
          <cell r="R1326" t="str">
            <v>13.095</v>
          </cell>
          <cell r="S1326" t="str">
            <v/>
          </cell>
          <cell r="T1326">
            <v>0</v>
          </cell>
          <cell r="U1326" t="str">
            <v>Đại học</v>
          </cell>
          <cell r="V1326" t="str">
            <v>013204649</v>
          </cell>
        </row>
        <row r="1327">
          <cell r="B1327" t="str">
            <v>CNP04</v>
          </cell>
          <cell r="C1327" t="str">
            <v>3120215005999</v>
          </cell>
          <cell r="D1327" t="str">
            <v>Đào Trọng</v>
          </cell>
          <cell r="E1327" t="str">
            <v>Thắng</v>
          </cell>
          <cell r="F1327">
            <v>10</v>
          </cell>
          <cell r="G1327" t="str">
            <v>Văn phòng Khoa CNTT</v>
          </cell>
          <cell r="H1327" t="str">
            <v>Khoa Công nghệ thông tin</v>
          </cell>
          <cell r="I1327" t="str">
            <v>Nhân viên kỹ thuật</v>
          </cell>
          <cell r="J1327">
            <v>3.63</v>
          </cell>
          <cell r="K1327">
            <v>0.17</v>
          </cell>
          <cell r="L1327" t="str">
            <v>01-Sep-15</v>
          </cell>
          <cell r="M1327" t="str">
            <v>01-Sep-78</v>
          </cell>
          <cell r="N1327">
            <v>7</v>
          </cell>
          <cell r="O1327" t="str">
            <v>1009</v>
          </cell>
          <cell r="P1327" t="str">
            <v>1009</v>
          </cell>
          <cell r="Q1327" t="str">
            <v>01.007</v>
          </cell>
          <cell r="R1327" t="str">
            <v>01.007</v>
          </cell>
          <cell r="S1327" t="str">
            <v>CNP04</v>
          </cell>
          <cell r="T1327">
            <v>0</v>
          </cell>
          <cell r="U1327" t="str">
            <v>CN-SơCấp</v>
          </cell>
          <cell r="V1327" t="str">
            <v>011319524</v>
          </cell>
        </row>
        <row r="1328">
          <cell r="B1328" t="str">
            <v>MG460</v>
          </cell>
          <cell r="C1328" t="str">
            <v>3120215035449</v>
          </cell>
          <cell r="D1328" t="str">
            <v>Lê Văn</v>
          </cell>
          <cell r="E1328" t="str">
            <v>Hỗ</v>
          </cell>
          <cell r="F1328">
            <v>10</v>
          </cell>
          <cell r="G1328" t="str">
            <v>Văn phòng Khoa CNTT</v>
          </cell>
          <cell r="H1328" t="str">
            <v>Khoa Công nghệ thông tin</v>
          </cell>
          <cell r="I1328" t="str">
            <v>Kỹ thuật viên</v>
          </cell>
          <cell r="J1328">
            <v>3.26</v>
          </cell>
          <cell r="K1328">
            <v>0</v>
          </cell>
          <cell r="L1328" t="str">
            <v>01-Aug-24</v>
          </cell>
          <cell r="M1328" t="str">
            <v>01-Aug-11</v>
          </cell>
          <cell r="N1328">
            <v>4</v>
          </cell>
          <cell r="O1328" t="str">
            <v>1009</v>
          </cell>
          <cell r="P1328" t="str">
            <v>1009</v>
          </cell>
          <cell r="Q1328" t="str">
            <v>13.096</v>
          </cell>
          <cell r="R1328" t="str">
            <v>V.05.02.08</v>
          </cell>
          <cell r="S1328" t="str">
            <v>MG460</v>
          </cell>
          <cell r="T1328">
            <v>0</v>
          </cell>
          <cell r="U1328" t="str">
            <v>Đại học</v>
          </cell>
          <cell r="V1328" t="str">
            <v>027088006108</v>
          </cell>
        </row>
        <row r="1329">
          <cell r="B1329" t="str">
            <v>MG418</v>
          </cell>
          <cell r="C1329" t="str">
            <v>3120215035461</v>
          </cell>
          <cell r="D1329" t="str">
            <v>Giang Thị</v>
          </cell>
          <cell r="E1329" t="str">
            <v>Huệ</v>
          </cell>
          <cell r="F1329">
            <v>10</v>
          </cell>
          <cell r="G1329" t="str">
            <v>Văn phòng Khoa CNTT</v>
          </cell>
          <cell r="H1329" t="str">
            <v>Khoa Công nghệ thông tin</v>
          </cell>
          <cell r="I1329" t="str">
            <v>Kỹ thuật viên</v>
          </cell>
          <cell r="J1329">
            <v>3.26</v>
          </cell>
          <cell r="K1329">
            <v>0</v>
          </cell>
          <cell r="L1329" t="str">
            <v>01-Aug-23</v>
          </cell>
          <cell r="M1329" t="str">
            <v>01-Aug-11</v>
          </cell>
          <cell r="N1329">
            <v>4</v>
          </cell>
          <cell r="O1329" t="str">
            <v>1009</v>
          </cell>
          <cell r="P1329" t="str">
            <v>1009</v>
          </cell>
          <cell r="Q1329" t="str">
            <v>13.096</v>
          </cell>
          <cell r="R1329" t="str">
            <v>V.05.02.08</v>
          </cell>
          <cell r="S1329" t="str">
            <v>MG418</v>
          </cell>
          <cell r="T1329">
            <v>0</v>
          </cell>
          <cell r="U1329" t="str">
            <v>Đại học</v>
          </cell>
          <cell r="V1329" t="str">
            <v>026183008415</v>
          </cell>
        </row>
        <row r="1330">
          <cell r="B1330" t="str">
            <v>MG459</v>
          </cell>
          <cell r="C1330" t="str">
            <v>3120215005800</v>
          </cell>
          <cell r="D1330" t="str">
            <v>Đặng Thị Thanh</v>
          </cell>
          <cell r="E1330" t="str">
            <v>Bình</v>
          </cell>
          <cell r="F1330">
            <v>10</v>
          </cell>
          <cell r="G1330" t="str">
            <v>Văn phòng Khoa CNTT</v>
          </cell>
          <cell r="H1330" t="str">
            <v>Khoa Công nghệ thông tin</v>
          </cell>
          <cell r="I1330" t="str">
            <v>Chuyên viên</v>
          </cell>
          <cell r="J1330">
            <v>4.32</v>
          </cell>
          <cell r="K1330">
            <v>0</v>
          </cell>
          <cell r="L1330" t="str">
            <v>01-Jun-24</v>
          </cell>
          <cell r="M1330" t="str">
            <v>01-Jun-09</v>
          </cell>
          <cell r="N1330">
            <v>4</v>
          </cell>
          <cell r="O1330" t="str">
            <v>1009</v>
          </cell>
          <cell r="P1330" t="str">
            <v>1009</v>
          </cell>
          <cell r="Q1330" t="str">
            <v>01.003</v>
          </cell>
          <cell r="R1330" t="str">
            <v>01.003</v>
          </cell>
          <cell r="S1330" t="str">
            <v>MG459</v>
          </cell>
          <cell r="T1330">
            <v>0</v>
          </cell>
          <cell r="U1330" t="str">
            <v>Đại học</v>
          </cell>
          <cell r="V1330" t="str">
            <v>001182004549</v>
          </cell>
        </row>
        <row r="1331">
          <cell r="B1331" t="str">
            <v>MG441</v>
          </cell>
          <cell r="C1331" t="str">
            <v>3120215006116</v>
          </cell>
          <cell r="D1331" t="str">
            <v>Thân Thị</v>
          </cell>
          <cell r="E1331" t="str">
            <v>Huyền</v>
          </cell>
          <cell r="F1331">
            <v>10</v>
          </cell>
          <cell r="G1331" t="str">
            <v>Văn phòng Khoa CNTT</v>
          </cell>
          <cell r="H1331" t="str">
            <v>Khoa Công nghệ thông tin</v>
          </cell>
          <cell r="I1331" t="str">
            <v>Kỹ sư</v>
          </cell>
          <cell r="J1331">
            <v>4.32</v>
          </cell>
          <cell r="K1331">
            <v>0</v>
          </cell>
          <cell r="L1331" t="str">
            <v>01-Oct-24</v>
          </cell>
          <cell r="M1331" t="str">
            <v>01-Jan-14</v>
          </cell>
          <cell r="N1331">
            <v>4</v>
          </cell>
          <cell r="O1331" t="str">
            <v>1009</v>
          </cell>
          <cell r="P1331" t="str">
            <v>1009</v>
          </cell>
          <cell r="Q1331" t="str">
            <v>13.095</v>
          </cell>
          <cell r="R1331" t="str">
            <v>V.05.02.07</v>
          </cell>
          <cell r="S1331" t="str">
            <v>MG441</v>
          </cell>
          <cell r="T1331">
            <v>0</v>
          </cell>
          <cell r="U1331" t="str">
            <v>Đại học</v>
          </cell>
          <cell r="V1331" t="str">
            <v>027180003756</v>
          </cell>
        </row>
        <row r="1332">
          <cell r="B1332" t="str">
            <v/>
          </cell>
          <cell r="C1332" t="str">
            <v>3120215009382</v>
          </cell>
          <cell r="D1332" t="str">
            <v>Dương Thị Hồng</v>
          </cell>
          <cell r="E1332" t="str">
            <v>Vân</v>
          </cell>
          <cell r="F1332">
            <v>10</v>
          </cell>
          <cell r="G1332" t="str">
            <v>Văn phòng Khoa CNTT</v>
          </cell>
          <cell r="H1332" t="str">
            <v>Khoa Công nghệ thông tin</v>
          </cell>
          <cell r="I1332" t="str">
            <v>Chuyên viên</v>
          </cell>
          <cell r="J1332">
            <v>3.66</v>
          </cell>
          <cell r="K1332">
            <v>0</v>
          </cell>
          <cell r="L1332" t="str">
            <v>01-Feb-24</v>
          </cell>
          <cell r="M1332" t="str">
            <v>01-Mar-14</v>
          </cell>
          <cell r="N1332">
            <v>4</v>
          </cell>
          <cell r="O1332" t="str">
            <v>1009</v>
          </cell>
          <cell r="P1332" t="str">
            <v>1009</v>
          </cell>
          <cell r="Q1332" t="str">
            <v>01.003</v>
          </cell>
          <cell r="R1332" t="str">
            <v>01.003</v>
          </cell>
          <cell r="S1332" t="str">
            <v/>
          </cell>
          <cell r="T1332">
            <v>0</v>
          </cell>
          <cell r="U1332" t="str">
            <v>Đại học</v>
          </cell>
          <cell r="V1332" t="str">
            <v>001180004400</v>
          </cell>
        </row>
        <row r="1333">
          <cell r="B1333" t="str">
            <v/>
          </cell>
          <cell r="C1333" t="str">
            <v>3120215008685</v>
          </cell>
          <cell r="D1333" t="str">
            <v>Nguyễn Thị</v>
          </cell>
          <cell r="E1333" t="str">
            <v>Phụng</v>
          </cell>
          <cell r="F1333">
            <v>10</v>
          </cell>
          <cell r="G1333" t="str">
            <v>TT Tính toán và Tích hợp dữ liệu</v>
          </cell>
          <cell r="H1333" t="str">
            <v>Khoa Công nghệ thông tin</v>
          </cell>
          <cell r="I1333" t="str">
            <v/>
          </cell>
          <cell r="J1333">
            <v>3</v>
          </cell>
          <cell r="K1333">
            <v>0</v>
          </cell>
          <cell r="L1333" t="str">
            <v>01-May-08</v>
          </cell>
          <cell r="M1333" t="str">
            <v>01-May-01</v>
          </cell>
          <cell r="N1333">
            <v>4</v>
          </cell>
          <cell r="O1333" t="str">
            <v>1009</v>
          </cell>
          <cell r="P1333" t="str">
            <v>1009</v>
          </cell>
          <cell r="Q1333" t="str">
            <v>13.095</v>
          </cell>
          <cell r="R1333" t="str">
            <v>13.095</v>
          </cell>
          <cell r="S1333" t="str">
            <v/>
          </cell>
          <cell r="T1333">
            <v>0</v>
          </cell>
          <cell r="U1333" t="str">
            <v>Đại học</v>
          </cell>
          <cell r="V1333" t="str">
            <v>121227856</v>
          </cell>
        </row>
        <row r="1334">
          <cell r="B1334" t="str">
            <v>MG458</v>
          </cell>
          <cell r="C1334" t="str">
            <v>3120215044847</v>
          </cell>
          <cell r="D1334" t="str">
            <v>Trịnh Thị</v>
          </cell>
          <cell r="E1334" t="str">
            <v>Nhâm</v>
          </cell>
          <cell r="F1334">
            <v>10</v>
          </cell>
          <cell r="G1334" t="str">
            <v>Văn phòng Khoa CNTT</v>
          </cell>
          <cell r="H1334" t="str">
            <v>Khoa Công nghệ thông tin</v>
          </cell>
          <cell r="I1334" t="str">
            <v>Chuyên viên</v>
          </cell>
          <cell r="J1334">
            <v>3.33</v>
          </cell>
          <cell r="K1334">
            <v>0</v>
          </cell>
          <cell r="L1334" t="str">
            <v>01-Jan-23</v>
          </cell>
          <cell r="M1334" t="str">
            <v>01-Jan-15</v>
          </cell>
          <cell r="N1334">
            <v>4</v>
          </cell>
          <cell r="O1334" t="str">
            <v>1009</v>
          </cell>
          <cell r="P1334" t="str">
            <v>1009</v>
          </cell>
          <cell r="Q1334" t="str">
            <v>01.003</v>
          </cell>
          <cell r="R1334" t="str">
            <v>01.003</v>
          </cell>
          <cell r="S1334" t="str">
            <v>MG458</v>
          </cell>
          <cell r="T1334">
            <v>0</v>
          </cell>
          <cell r="U1334" t="str">
            <v>Đại học</v>
          </cell>
          <cell r="V1334" t="str">
            <v>034190010194</v>
          </cell>
        </row>
        <row r="1335">
          <cell r="B1335" t="str">
            <v/>
          </cell>
          <cell r="C1335" t="str">
            <v>3120215006956</v>
          </cell>
          <cell r="D1335" t="str">
            <v>Nguyễn Khánh</v>
          </cell>
          <cell r="E1335" t="str">
            <v>Thọ</v>
          </cell>
          <cell r="F1335">
            <v>10</v>
          </cell>
          <cell r="G1335" t="str">
            <v>Văn phòng Khoa CNTT</v>
          </cell>
          <cell r="H1335" t="str">
            <v>Khoa Công nghệ thông tin</v>
          </cell>
          <cell r="I1335" t="str">
            <v>Thạc sĩ, Chuyên viên</v>
          </cell>
          <cell r="J1335">
            <v>3.33</v>
          </cell>
          <cell r="K1335">
            <v>0</v>
          </cell>
          <cell r="L1335" t="str">
            <v>01-Oct-12</v>
          </cell>
          <cell r="M1335" t="str">
            <v>01-Oct-03</v>
          </cell>
          <cell r="N1335">
            <v>3</v>
          </cell>
          <cell r="O1335" t="str">
            <v>1009</v>
          </cell>
          <cell r="P1335" t="str">
            <v>1009</v>
          </cell>
          <cell r="Q1335" t="str">
            <v>01.003</v>
          </cell>
          <cell r="R1335" t="str">
            <v>01.003</v>
          </cell>
          <cell r="S1335" t="str">
            <v/>
          </cell>
          <cell r="T1335">
            <v>0</v>
          </cell>
          <cell r="U1335" t="str">
            <v>Thạc sĩ</v>
          </cell>
          <cell r="V1335" t="str">
            <v>011901259</v>
          </cell>
        </row>
        <row r="1336">
          <cell r="B1336" t="str">
            <v/>
          </cell>
          <cell r="C1336" t="str">
            <v>3120205895584</v>
          </cell>
          <cell r="D1336" t="str">
            <v>Nguyễn Thị Bích</v>
          </cell>
          <cell r="E1336" t="str">
            <v>Hồng</v>
          </cell>
          <cell r="F1336">
            <v>10</v>
          </cell>
          <cell r="G1336" t="str">
            <v>Văn phòng Khoa CNTT</v>
          </cell>
          <cell r="H1336" t="str">
            <v>Khoa Công nghệ thông tin</v>
          </cell>
          <cell r="I1336" t="str">
            <v>Thạc sĩ, Chuyên viên</v>
          </cell>
          <cell r="J1336">
            <v>2.67</v>
          </cell>
          <cell r="K1336">
            <v>0</v>
          </cell>
          <cell r="L1336" t="str">
            <v>01-Oct-20</v>
          </cell>
          <cell r="M1336" t="str">
            <v>01-Oct-17</v>
          </cell>
          <cell r="N1336">
            <v>3</v>
          </cell>
          <cell r="O1336" t="str">
            <v>1009</v>
          </cell>
          <cell r="P1336" t="str">
            <v>1009</v>
          </cell>
          <cell r="Q1336" t="str">
            <v>01.003</v>
          </cell>
          <cell r="R1336" t="str">
            <v>01.003</v>
          </cell>
          <cell r="S1336" t="str">
            <v/>
          </cell>
          <cell r="T1336">
            <v>0</v>
          </cell>
          <cell r="U1336" t="str">
            <v>Thạc sĩ</v>
          </cell>
          <cell r="V1336" t="str">
            <v>027188000023</v>
          </cell>
        </row>
        <row r="1337">
          <cell r="B1337" t="str">
            <v>MG457</v>
          </cell>
          <cell r="C1337" t="str">
            <v>3120205701527</v>
          </cell>
          <cell r="D1337" t="str">
            <v>Dương Thị</v>
          </cell>
          <cell r="E1337" t="str">
            <v>Loan</v>
          </cell>
          <cell r="F1337">
            <v>10</v>
          </cell>
          <cell r="G1337" t="str">
            <v>Văn phòng Khoa CNTT</v>
          </cell>
          <cell r="H1337" t="str">
            <v>Khoa Công nghệ thông tin</v>
          </cell>
          <cell r="I1337" t="str">
            <v>Thạc sĩ, Chuyên viên</v>
          </cell>
          <cell r="J1337">
            <v>2.34</v>
          </cell>
          <cell r="K1337">
            <v>0</v>
          </cell>
          <cell r="L1337" t="str">
            <v>01-Sep-23</v>
          </cell>
          <cell r="M1337" t="str">
            <v>01-Jun-22</v>
          </cell>
          <cell r="N1337">
            <v>3</v>
          </cell>
          <cell r="O1337" t="str">
            <v>1009</v>
          </cell>
          <cell r="P1337" t="str">
            <v>1009</v>
          </cell>
          <cell r="Q1337" t="str">
            <v>01.003</v>
          </cell>
          <cell r="R1337" t="str">
            <v>01.003</v>
          </cell>
          <cell r="S1337" t="str">
            <v>MG457</v>
          </cell>
          <cell r="T1337">
            <v>0</v>
          </cell>
          <cell r="U1337" t="str">
            <v>Thạc sĩ</v>
          </cell>
          <cell r="V1337" t="str">
            <v>030189013650</v>
          </cell>
        </row>
        <row r="1338">
          <cell r="B1338" t="str">
            <v>MOI22</v>
          </cell>
          <cell r="C1338" t="str">
            <v>1505215001263</v>
          </cell>
          <cell r="D1338" t="str">
            <v>Phạm Thị Mỹ</v>
          </cell>
          <cell r="E1338" t="str">
            <v>Dung</v>
          </cell>
          <cell r="F1338">
            <v>11</v>
          </cell>
          <cell r="G1338" t="str">
            <v>Kế toán tài chính</v>
          </cell>
          <cell r="H1338" t="str">
            <v>Khoa Kế toán và Quản trị kinh doanh</v>
          </cell>
          <cell r="I1338" t="str">
            <v/>
          </cell>
          <cell r="J1338">
            <v>6.92</v>
          </cell>
          <cell r="K1338">
            <v>0</v>
          </cell>
          <cell r="L1338" t="str">
            <v>01-Nov-07</v>
          </cell>
          <cell r="M1338" t="str">
            <v>01-Aug-76</v>
          </cell>
          <cell r="N1338">
            <v>2</v>
          </cell>
          <cell r="O1338" t="str">
            <v>1101</v>
          </cell>
          <cell r="P1338" t="str">
            <v>1101</v>
          </cell>
          <cell r="Q1338" t="str">
            <v>15.109</v>
          </cell>
          <cell r="R1338" t="str">
            <v>15.109</v>
          </cell>
          <cell r="S1338" t="str">
            <v>MOI22</v>
          </cell>
          <cell r="T1338">
            <v>2</v>
          </cell>
          <cell r="U1338" t="str">
            <v>Tiến sĩ</v>
          </cell>
          <cell r="V1338" t="str">
            <v>042148000751</v>
          </cell>
        </row>
        <row r="1339">
          <cell r="B1339" t="str">
            <v>BKT04</v>
          </cell>
          <cell r="C1339" t="str">
            <v>3120215004474</v>
          </cell>
          <cell r="D1339" t="str">
            <v>Nguyễn Thị</v>
          </cell>
          <cell r="E1339" t="str">
            <v>Tâm</v>
          </cell>
          <cell r="F1339">
            <v>11</v>
          </cell>
          <cell r="G1339" t="str">
            <v>Kế toán tài chính</v>
          </cell>
          <cell r="H1339" t="str">
            <v>Khoa Kế toán và Quản trị kinh doanh</v>
          </cell>
          <cell r="I1339" t="str">
            <v>Giảng viên chính</v>
          </cell>
          <cell r="J1339">
            <v>6.44</v>
          </cell>
          <cell r="K1339">
            <v>0</v>
          </cell>
          <cell r="L1339" t="str">
            <v>01-Dec-11</v>
          </cell>
          <cell r="M1339" t="str">
            <v>01-Mar-81</v>
          </cell>
          <cell r="N1339">
            <v>2</v>
          </cell>
          <cell r="O1339" t="str">
            <v>1101</v>
          </cell>
          <cell r="P1339" t="str">
            <v>1101</v>
          </cell>
          <cell r="Q1339" t="str">
            <v>15.110</v>
          </cell>
          <cell r="R1339" t="str">
            <v>15.110</v>
          </cell>
          <cell r="S1339" t="str">
            <v>TG083</v>
          </cell>
          <cell r="T1339">
            <v>1</v>
          </cell>
          <cell r="U1339" t="str">
            <v>Tiến sĩ</v>
          </cell>
          <cell r="V1339" t="str">
            <v>011027827</v>
          </cell>
        </row>
        <row r="1340">
          <cell r="B1340" t="str">
            <v>BKT15</v>
          </cell>
          <cell r="C1340" t="str">
            <v>3120215004480</v>
          </cell>
          <cell r="D1340" t="str">
            <v>Bùi Thị</v>
          </cell>
          <cell r="E1340" t="str">
            <v>Phúc</v>
          </cell>
          <cell r="F1340">
            <v>11</v>
          </cell>
          <cell r="G1340" t="str">
            <v>Kế toán tài chính</v>
          </cell>
          <cell r="H1340" t="str">
            <v>Khoa Kế toán và Quản trị kinh doanh</v>
          </cell>
          <cell r="I1340" t="str">
            <v>Thạc sĩ, Giảng viên chính</v>
          </cell>
          <cell r="J1340">
            <v>6.1</v>
          </cell>
          <cell r="K1340">
            <v>0</v>
          </cell>
          <cell r="L1340" t="str">
            <v>01-Jul-15</v>
          </cell>
          <cell r="M1340" t="str">
            <v>01-Jul-03</v>
          </cell>
          <cell r="N1340">
            <v>3</v>
          </cell>
          <cell r="O1340" t="str">
            <v>1101</v>
          </cell>
          <cell r="P1340" t="str">
            <v>1101</v>
          </cell>
          <cell r="Q1340" t="str">
            <v>15.110</v>
          </cell>
          <cell r="R1340" t="str">
            <v>V.07.01.02</v>
          </cell>
          <cell r="S1340" t="str">
            <v>BKT15</v>
          </cell>
          <cell r="T1340">
            <v>0</v>
          </cell>
          <cell r="U1340" t="str">
            <v>Thạc sĩ</v>
          </cell>
          <cell r="V1340" t="str">
            <v>012416761</v>
          </cell>
        </row>
        <row r="1341">
          <cell r="B1341" t="str">
            <v>BKT11</v>
          </cell>
          <cell r="C1341" t="str">
            <v>3120215004497</v>
          </cell>
          <cell r="D1341" t="str">
            <v>Nguyễn Xuân</v>
          </cell>
          <cell r="E1341" t="str">
            <v>Tiến</v>
          </cell>
          <cell r="F1341">
            <v>11</v>
          </cell>
          <cell r="G1341" t="str">
            <v>Kế toán tài chính</v>
          </cell>
          <cell r="H1341" t="str">
            <v>Khoa Kế toán và Quản trị kinh doanh</v>
          </cell>
          <cell r="I1341" t="str">
            <v/>
          </cell>
          <cell r="J1341">
            <v>6.1</v>
          </cell>
          <cell r="K1341">
            <v>0</v>
          </cell>
          <cell r="L1341" t="str">
            <v>01-Dec-11</v>
          </cell>
          <cell r="M1341" t="str">
            <v>01-Mar-81</v>
          </cell>
          <cell r="N1341">
            <v>3</v>
          </cell>
          <cell r="O1341" t="str">
            <v>1101</v>
          </cell>
          <cell r="P1341" t="str">
            <v>1101</v>
          </cell>
          <cell r="Q1341" t="str">
            <v>15.110</v>
          </cell>
          <cell r="R1341" t="str">
            <v>15.110</v>
          </cell>
          <cell r="S1341" t="str">
            <v>TG069</v>
          </cell>
          <cell r="T1341">
            <v>0</v>
          </cell>
          <cell r="U1341" t="str">
            <v>Thạc sĩ</v>
          </cell>
          <cell r="V1341" t="str">
            <v>010812594</v>
          </cell>
        </row>
        <row r="1342">
          <cell r="B1342" t="str">
            <v>BKT09</v>
          </cell>
          <cell r="C1342" t="str">
            <v>3120215004501</v>
          </cell>
          <cell r="D1342" t="str">
            <v>Lê Thị Minh</v>
          </cell>
          <cell r="E1342" t="str">
            <v>Châu</v>
          </cell>
          <cell r="F1342">
            <v>11</v>
          </cell>
          <cell r="G1342" t="str">
            <v>Kế toán tài chính</v>
          </cell>
          <cell r="H1342" t="str">
            <v>Khoa Kế toán và Quản trị kinh doanh</v>
          </cell>
          <cell r="I1342" t="str">
            <v>Tiến sĩ, Giảng viên chính, Trưởng BM</v>
          </cell>
          <cell r="J1342">
            <v>5.42</v>
          </cell>
          <cell r="K1342">
            <v>0</v>
          </cell>
          <cell r="L1342" t="str">
            <v>01-Apr-24</v>
          </cell>
          <cell r="M1342" t="str">
            <v>01-Apr-18</v>
          </cell>
          <cell r="N1342">
            <v>2</v>
          </cell>
          <cell r="O1342" t="str">
            <v>1101</v>
          </cell>
          <cell r="P1342" t="str">
            <v>1101</v>
          </cell>
          <cell r="Q1342" t="str">
            <v>15.110</v>
          </cell>
          <cell r="R1342" t="str">
            <v>V.07.01.02</v>
          </cell>
          <cell r="S1342" t="str">
            <v>BKT09</v>
          </cell>
          <cell r="T1342">
            <v>0</v>
          </cell>
          <cell r="U1342" t="str">
            <v>Tiến sĩ</v>
          </cell>
          <cell r="V1342" t="str">
            <v>042174000049</v>
          </cell>
        </row>
        <row r="1343">
          <cell r="B1343" t="str">
            <v>BKT16</v>
          </cell>
          <cell r="C1343" t="str">
            <v>3120215004560</v>
          </cell>
          <cell r="D1343" t="str">
            <v>Nguyễn Thị Hoàng</v>
          </cell>
          <cell r="E1343" t="str">
            <v>Mai</v>
          </cell>
          <cell r="F1343">
            <v>11</v>
          </cell>
          <cell r="G1343" t="str">
            <v>Kế toán tài chính</v>
          </cell>
          <cell r="H1343" t="str">
            <v>Khoa Kế toán và Quản trị kinh doanh</v>
          </cell>
          <cell r="I1343" t="str">
            <v/>
          </cell>
          <cell r="J1343">
            <v>3</v>
          </cell>
          <cell r="K1343">
            <v>0</v>
          </cell>
          <cell r="L1343" t="str">
            <v>01-Oct-11</v>
          </cell>
          <cell r="M1343" t="str">
            <v>01-Oct-05</v>
          </cell>
          <cell r="N1343">
            <v>4</v>
          </cell>
          <cell r="O1343" t="str">
            <v>1101</v>
          </cell>
          <cell r="P1343" t="str">
            <v>1101</v>
          </cell>
          <cell r="Q1343" t="str">
            <v>15.111</v>
          </cell>
          <cell r="R1343" t="str">
            <v>15.111</v>
          </cell>
          <cell r="S1343" t="str">
            <v>BKT16</v>
          </cell>
          <cell r="T1343">
            <v>0</v>
          </cell>
          <cell r="U1343" t="str">
            <v>Đại học</v>
          </cell>
          <cell r="V1343" t="str">
            <v>012014034</v>
          </cell>
        </row>
        <row r="1344">
          <cell r="B1344" t="str">
            <v>BKT01</v>
          </cell>
          <cell r="C1344" t="str">
            <v>3120215004599</v>
          </cell>
          <cell r="D1344" t="str">
            <v>Phí Thị Diễm</v>
          </cell>
          <cell r="E1344" t="str">
            <v>Hồng</v>
          </cell>
          <cell r="F1344">
            <v>11</v>
          </cell>
          <cell r="G1344" t="str">
            <v>Kế toán tài chính</v>
          </cell>
          <cell r="H1344" t="str">
            <v>Khoa Kế toán và Quản trị kinh doanh</v>
          </cell>
          <cell r="I1344" t="str">
            <v>Tiến sĩ, Giảng viên chính, Phó Trưởng Khoa</v>
          </cell>
          <cell r="J1344">
            <v>4.74</v>
          </cell>
          <cell r="K1344">
            <v>0</v>
          </cell>
          <cell r="L1344" t="str">
            <v>01-Dec-22</v>
          </cell>
          <cell r="M1344" t="str">
            <v>01-Dec-20</v>
          </cell>
          <cell r="N1344">
            <v>2</v>
          </cell>
          <cell r="O1344" t="str">
            <v>1101</v>
          </cell>
          <cell r="P1344" t="str">
            <v>1101</v>
          </cell>
          <cell r="Q1344" t="str">
            <v>15.110</v>
          </cell>
          <cell r="R1344" t="str">
            <v>V.07.01.02</v>
          </cell>
          <cell r="S1344" t="str">
            <v>BKT01</v>
          </cell>
          <cell r="T1344">
            <v>0</v>
          </cell>
          <cell r="U1344" t="str">
            <v>Tiến sĩ</v>
          </cell>
          <cell r="V1344" t="str">
            <v>034179007491</v>
          </cell>
        </row>
        <row r="1345">
          <cell r="B1345" t="str">
            <v>BKT03</v>
          </cell>
          <cell r="C1345" t="str">
            <v>3120215004576</v>
          </cell>
          <cell r="D1345" t="str">
            <v>Trần Nguyễn Thị</v>
          </cell>
          <cell r="E1345" t="str">
            <v>Yến</v>
          </cell>
          <cell r="F1345">
            <v>11</v>
          </cell>
          <cell r="G1345" t="str">
            <v>Kế toán tài chính</v>
          </cell>
          <cell r="H1345" t="str">
            <v>Khoa Kế toán và Quản trị kinh doanh</v>
          </cell>
          <cell r="I1345" t="str">
            <v>Thạc sĩ, Giảng viên chính</v>
          </cell>
          <cell r="J1345">
            <v>4.4000000000000004</v>
          </cell>
          <cell r="K1345">
            <v>0</v>
          </cell>
          <cell r="L1345" t="str">
            <v>15-Jun-23</v>
          </cell>
          <cell r="M1345" t="str">
            <v>01-Nov-09</v>
          </cell>
          <cell r="N1345">
            <v>3</v>
          </cell>
          <cell r="O1345" t="str">
            <v>1101</v>
          </cell>
          <cell r="P1345" t="str">
            <v>1101</v>
          </cell>
          <cell r="Q1345" t="str">
            <v>15.110</v>
          </cell>
          <cell r="R1345" t="str">
            <v>V.07.01.02</v>
          </cell>
          <cell r="S1345" t="str">
            <v>BKT03</v>
          </cell>
          <cell r="T1345">
            <v>0</v>
          </cell>
          <cell r="U1345" t="str">
            <v>Thạc sĩ</v>
          </cell>
          <cell r="V1345" t="str">
            <v>034184014357</v>
          </cell>
        </row>
        <row r="1346">
          <cell r="B1346" t="str">
            <v>BKT19</v>
          </cell>
          <cell r="C1346" t="str">
            <v>3120215009830</v>
          </cell>
          <cell r="D1346" t="str">
            <v>Trần Minh</v>
          </cell>
          <cell r="E1346" t="str">
            <v>Huệ</v>
          </cell>
          <cell r="F1346">
            <v>11</v>
          </cell>
          <cell r="G1346" t="str">
            <v>Kế toán tài chính</v>
          </cell>
          <cell r="H1346" t="str">
            <v>Khoa Kế toán và Quản trị kinh doanh</v>
          </cell>
          <cell r="I1346" t="str">
            <v>Tiến sĩ, Giảng viên chính</v>
          </cell>
          <cell r="J1346">
            <v>4.4000000000000004</v>
          </cell>
          <cell r="K1346">
            <v>0</v>
          </cell>
          <cell r="L1346" t="str">
            <v>15-Jun-23</v>
          </cell>
          <cell r="M1346" t="str">
            <v>01-Aug-09</v>
          </cell>
          <cell r="N1346">
            <v>2</v>
          </cell>
          <cell r="O1346" t="str">
            <v>1101</v>
          </cell>
          <cell r="P1346" t="str">
            <v>1101</v>
          </cell>
          <cell r="Q1346" t="str">
            <v>15.110</v>
          </cell>
          <cell r="R1346" t="str">
            <v>V.07.01.02</v>
          </cell>
          <cell r="S1346" t="str">
            <v>BKT19</v>
          </cell>
          <cell r="T1346">
            <v>0</v>
          </cell>
          <cell r="U1346" t="str">
            <v>Tiến sĩ</v>
          </cell>
          <cell r="V1346" t="str">
            <v>001178030152</v>
          </cell>
        </row>
        <row r="1347">
          <cell r="B1347" t="str">
            <v>BKT08</v>
          </cell>
          <cell r="C1347" t="str">
            <v>3120215011116</v>
          </cell>
          <cell r="D1347" t="str">
            <v>Nguyễn Thị</v>
          </cell>
          <cell r="E1347" t="str">
            <v>Thủy</v>
          </cell>
          <cell r="F1347">
            <v>11</v>
          </cell>
          <cell r="G1347" t="str">
            <v>Kế toán tài chính</v>
          </cell>
          <cell r="H1347" t="str">
            <v>Khoa Kế toán và Quản trị kinh doanh</v>
          </cell>
          <cell r="I1347" t="str">
            <v>Tiến sĩ, Giảng viên chính, Phó BM</v>
          </cell>
          <cell r="J1347">
            <v>4.74</v>
          </cell>
          <cell r="K1347">
            <v>0</v>
          </cell>
          <cell r="L1347" t="str">
            <v>01-Dec-22</v>
          </cell>
          <cell r="M1347" t="str">
            <v>01-Dec-20</v>
          </cell>
          <cell r="N1347">
            <v>2</v>
          </cell>
          <cell r="O1347" t="str">
            <v>1101</v>
          </cell>
          <cell r="P1347" t="str">
            <v>1101</v>
          </cell>
          <cell r="Q1347" t="str">
            <v>15.110</v>
          </cell>
          <cell r="R1347" t="str">
            <v>V.07.01.02</v>
          </cell>
          <cell r="S1347" t="str">
            <v>BKT08</v>
          </cell>
          <cell r="T1347">
            <v>0</v>
          </cell>
          <cell r="U1347" t="str">
            <v>Tiến sĩ</v>
          </cell>
          <cell r="V1347" t="str">
            <v>030178002094</v>
          </cell>
        </row>
        <row r="1348">
          <cell r="B1348" t="str">
            <v>BKT02</v>
          </cell>
          <cell r="C1348" t="str">
            <v>3120215016950</v>
          </cell>
          <cell r="D1348" t="str">
            <v>Nguyễn Đăng</v>
          </cell>
          <cell r="E1348" t="str">
            <v>Học</v>
          </cell>
          <cell r="F1348">
            <v>11</v>
          </cell>
          <cell r="G1348" t="str">
            <v>Kế toán tài chính</v>
          </cell>
          <cell r="H1348" t="str">
            <v>Ban Tài chính và Kế toán</v>
          </cell>
          <cell r="I1348" t="str">
            <v>Tiến sĩ, Giảng viên chính, Phó Trưởng Ban</v>
          </cell>
          <cell r="J1348">
            <v>4.4000000000000004</v>
          </cell>
          <cell r="K1348">
            <v>0</v>
          </cell>
          <cell r="L1348" t="str">
            <v>15-Jun-23</v>
          </cell>
          <cell r="M1348" t="str">
            <v>01-Aug-10</v>
          </cell>
          <cell r="N1348">
            <v>2</v>
          </cell>
          <cell r="O1348" t="str">
            <v>2100</v>
          </cell>
          <cell r="P1348" t="str">
            <v>1101</v>
          </cell>
          <cell r="Q1348" t="str">
            <v>15.110</v>
          </cell>
          <cell r="R1348" t="str">
            <v>V.07.01.02</v>
          </cell>
          <cell r="S1348" t="str">
            <v>BKT02</v>
          </cell>
          <cell r="T1348">
            <v>0</v>
          </cell>
          <cell r="U1348" t="str">
            <v>Tiến sĩ</v>
          </cell>
          <cell r="V1348" t="str">
            <v>042085012698</v>
          </cell>
        </row>
        <row r="1349">
          <cell r="B1349" t="str">
            <v>BKT12</v>
          </cell>
          <cell r="C1349" t="str">
            <v>3120215036435</v>
          </cell>
          <cell r="D1349" t="str">
            <v>Trần Thị</v>
          </cell>
          <cell r="E1349" t="str">
            <v>Thương</v>
          </cell>
          <cell r="F1349">
            <v>11</v>
          </cell>
          <cell r="G1349" t="str">
            <v>Kế toán tài chính</v>
          </cell>
          <cell r="H1349" t="str">
            <v>Khoa Kế toán và Quản trị kinh doanh</v>
          </cell>
          <cell r="I1349" t="str">
            <v>Tiến sĩ, Giảng viên chính</v>
          </cell>
          <cell r="J1349">
            <v>4.4000000000000004</v>
          </cell>
          <cell r="K1349">
            <v>0</v>
          </cell>
          <cell r="L1349" t="str">
            <v>15-Jun-23</v>
          </cell>
          <cell r="M1349" t="str">
            <v>01-Feb-12</v>
          </cell>
          <cell r="N1349">
            <v>2</v>
          </cell>
          <cell r="O1349" t="str">
            <v>1101</v>
          </cell>
          <cell r="P1349" t="str">
            <v>1101</v>
          </cell>
          <cell r="Q1349" t="str">
            <v>15.110</v>
          </cell>
          <cell r="R1349" t="str">
            <v>V.07.01.02</v>
          </cell>
          <cell r="S1349" t="str">
            <v>BKT12</v>
          </cell>
          <cell r="T1349">
            <v>0</v>
          </cell>
          <cell r="U1349" t="str">
            <v>Tiến sĩ</v>
          </cell>
          <cell r="V1349" t="str">
            <v>030188002566</v>
          </cell>
        </row>
        <row r="1350">
          <cell r="B1350" t="str">
            <v>BKT21</v>
          </cell>
          <cell r="C1350" t="str">
            <v>3120215039196</v>
          </cell>
          <cell r="D1350" t="str">
            <v>Phan Lê</v>
          </cell>
          <cell r="E1350" t="str">
            <v>Trang</v>
          </cell>
          <cell r="F1350">
            <v>11</v>
          </cell>
          <cell r="G1350" t="str">
            <v>Kế toán tài chính</v>
          </cell>
          <cell r="H1350" t="str">
            <v>Khoa Kế toán và Quản trị kinh doanh</v>
          </cell>
          <cell r="I1350" t="str">
            <v>Thạc sĩ, Giảng viên chính</v>
          </cell>
          <cell r="J1350">
            <v>4.4000000000000004</v>
          </cell>
          <cell r="K1350">
            <v>0</v>
          </cell>
          <cell r="L1350" t="str">
            <v>15-Jun-23</v>
          </cell>
          <cell r="M1350" t="str">
            <v>01-Jan-13</v>
          </cell>
          <cell r="N1350">
            <v>3</v>
          </cell>
          <cell r="O1350" t="str">
            <v>1101</v>
          </cell>
          <cell r="P1350" t="str">
            <v>1101</v>
          </cell>
          <cell r="Q1350" t="str">
            <v>15.110</v>
          </cell>
          <cell r="R1350" t="str">
            <v>V.07.01.02</v>
          </cell>
          <cell r="S1350" t="str">
            <v>BKT21</v>
          </cell>
          <cell r="T1350">
            <v>0</v>
          </cell>
          <cell r="U1350" t="str">
            <v>Thạc sĩ</v>
          </cell>
          <cell r="V1350" t="str">
            <v>001189015180</v>
          </cell>
        </row>
        <row r="1351">
          <cell r="B1351" t="str">
            <v>BKT20</v>
          </cell>
          <cell r="C1351" t="str">
            <v>3120215039173</v>
          </cell>
          <cell r="D1351" t="str">
            <v>Hoàng Thị Mai</v>
          </cell>
          <cell r="E1351" t="str">
            <v>Anh</v>
          </cell>
          <cell r="F1351">
            <v>11</v>
          </cell>
          <cell r="G1351" t="str">
            <v>Kế toán tài chính</v>
          </cell>
          <cell r="H1351" t="str">
            <v>Khoa Kế toán và Quản trị kinh doanh</v>
          </cell>
          <cell r="I1351" t="str">
            <v>Thạc sĩ, Giảng viên chính</v>
          </cell>
          <cell r="J1351">
            <v>4.4000000000000004</v>
          </cell>
          <cell r="K1351">
            <v>0</v>
          </cell>
          <cell r="L1351" t="str">
            <v>15-Jun-23</v>
          </cell>
          <cell r="M1351" t="str">
            <v>01-Jan-13</v>
          </cell>
          <cell r="N1351">
            <v>3</v>
          </cell>
          <cell r="O1351" t="str">
            <v>1101</v>
          </cell>
          <cell r="P1351" t="str">
            <v>1101</v>
          </cell>
          <cell r="Q1351" t="str">
            <v>15.110</v>
          </cell>
          <cell r="R1351" t="str">
            <v>V.07.01.02</v>
          </cell>
          <cell r="S1351" t="str">
            <v>BKT20</v>
          </cell>
          <cell r="T1351">
            <v>0</v>
          </cell>
          <cell r="U1351" t="str">
            <v>Thạc sĩ</v>
          </cell>
          <cell r="V1351" t="str">
            <v>001189023947</v>
          </cell>
        </row>
        <row r="1352">
          <cell r="B1352" t="str">
            <v>BKT23</v>
          </cell>
          <cell r="C1352" t="str">
            <v>3120215040120</v>
          </cell>
          <cell r="D1352" t="str">
            <v>Lê Văn</v>
          </cell>
          <cell r="E1352" t="str">
            <v>Liên</v>
          </cell>
          <cell r="F1352">
            <v>11</v>
          </cell>
          <cell r="G1352" t="str">
            <v>Kế toán tài chính</v>
          </cell>
          <cell r="H1352" t="str">
            <v>Khoa Kế toán và Quản trị kinh doanh</v>
          </cell>
          <cell r="I1352" t="str">
            <v>Tiến sĩ, Giảng viên</v>
          </cell>
          <cell r="J1352">
            <v>4.6500000000000004</v>
          </cell>
          <cell r="K1352">
            <v>0</v>
          </cell>
          <cell r="L1352" t="str">
            <v>01-Jan-14</v>
          </cell>
          <cell r="M1352" t="str">
            <v>01-Jul-93</v>
          </cell>
          <cell r="N1352">
            <v>2</v>
          </cell>
          <cell r="O1352" t="str">
            <v>1101</v>
          </cell>
          <cell r="P1352" t="str">
            <v>1101</v>
          </cell>
          <cell r="Q1352" t="str">
            <v>15.111</v>
          </cell>
          <cell r="R1352" t="str">
            <v>15.111</v>
          </cell>
          <cell r="S1352" t="str">
            <v>MG350</v>
          </cell>
          <cell r="T1352">
            <v>0</v>
          </cell>
          <cell r="U1352" t="str">
            <v>Tiến sĩ</v>
          </cell>
          <cell r="V1352" t="str">
            <v>013379693</v>
          </cell>
        </row>
        <row r="1353">
          <cell r="B1353" t="str">
            <v>BKT05</v>
          </cell>
          <cell r="C1353" t="str">
            <v>3120215041878</v>
          </cell>
          <cell r="D1353" t="str">
            <v>Trần Thị Hải</v>
          </cell>
          <cell r="E1353" t="str">
            <v>Phương</v>
          </cell>
          <cell r="F1353">
            <v>11</v>
          </cell>
          <cell r="G1353" t="str">
            <v>Kế toán tài chính</v>
          </cell>
          <cell r="H1353" t="str">
            <v>Khoa Kế toán và Quản trị kinh doanh</v>
          </cell>
          <cell r="I1353" t="str">
            <v>Giảng viên</v>
          </cell>
          <cell r="J1353">
            <v>3</v>
          </cell>
          <cell r="K1353">
            <v>0</v>
          </cell>
          <cell r="L1353" t="str">
            <v>01-Jan-20</v>
          </cell>
          <cell r="M1353" t="str">
            <v>01-Jan-14</v>
          </cell>
          <cell r="N1353">
            <v>4</v>
          </cell>
          <cell r="O1353" t="str">
            <v>1101</v>
          </cell>
          <cell r="P1353" t="str">
            <v>1101</v>
          </cell>
          <cell r="Q1353" t="str">
            <v>15.111</v>
          </cell>
          <cell r="R1353" t="str">
            <v>V.07.01.03</v>
          </cell>
          <cell r="S1353" t="str">
            <v>BKT05</v>
          </cell>
          <cell r="T1353">
            <v>0</v>
          </cell>
          <cell r="U1353" t="str">
            <v>Đại học</v>
          </cell>
          <cell r="V1353" t="str">
            <v>001190003117</v>
          </cell>
        </row>
        <row r="1354">
          <cell r="B1354" t="str">
            <v>BKT10</v>
          </cell>
          <cell r="C1354" t="str">
            <v>3120205834748</v>
          </cell>
          <cell r="D1354" t="str">
            <v>Nguyễn Thị Hải</v>
          </cell>
          <cell r="E1354" t="str">
            <v>Bình</v>
          </cell>
          <cell r="F1354">
            <v>11</v>
          </cell>
          <cell r="G1354" t="str">
            <v>Kế toán tài chính</v>
          </cell>
          <cell r="H1354" t="str">
            <v>Khoa Kế toán và Quản trị kinh doanh</v>
          </cell>
          <cell r="I1354" t="str">
            <v>Thạc sĩ, Giảng viên chính</v>
          </cell>
          <cell r="J1354">
            <v>4.4000000000000004</v>
          </cell>
          <cell r="K1354">
            <v>0</v>
          </cell>
          <cell r="L1354" t="str">
            <v>15-Jun-23</v>
          </cell>
          <cell r="M1354" t="str">
            <v>01-Mar-09</v>
          </cell>
          <cell r="N1354">
            <v>3</v>
          </cell>
          <cell r="O1354" t="str">
            <v>1101</v>
          </cell>
          <cell r="P1354" t="str">
            <v>1101</v>
          </cell>
          <cell r="Q1354" t="str">
            <v>15.110</v>
          </cell>
          <cell r="R1354" t="str">
            <v>V.07.01.02</v>
          </cell>
          <cell r="S1354" t="str">
            <v>BKT10</v>
          </cell>
          <cell r="T1354">
            <v>0</v>
          </cell>
          <cell r="U1354" t="str">
            <v>Thạc sĩ</v>
          </cell>
          <cell r="V1354" t="str">
            <v>024184000297</v>
          </cell>
        </row>
        <row r="1355">
          <cell r="B1355" t="str">
            <v>BKT07</v>
          </cell>
          <cell r="C1355" t="str">
            <v>3120215004530</v>
          </cell>
          <cell r="D1355" t="str">
            <v>Vũ Ngọc</v>
          </cell>
          <cell r="E1355" t="str">
            <v>Huyên</v>
          </cell>
          <cell r="F1355">
            <v>11</v>
          </cell>
          <cell r="G1355" t="str">
            <v>Kế toán tài chính</v>
          </cell>
          <cell r="H1355" t="str">
            <v>Khoa Kế toán và Quản trị kinh doanh</v>
          </cell>
          <cell r="I1355" t="str">
            <v>PGS.TS, Giảng viên cao cấp, Phó GĐ Học viện, GĐTT Cung ứng nguồn nhân lực, GĐTT Dạy nghề cơ điện và ĐT Lái xe</v>
          </cell>
          <cell r="J1355">
            <v>6.2</v>
          </cell>
          <cell r="K1355">
            <v>0</v>
          </cell>
          <cell r="L1355" t="str">
            <v>11-Jan-24</v>
          </cell>
          <cell r="M1355" t="str">
            <v>11-Jan-24</v>
          </cell>
          <cell r="N1355">
            <v>2</v>
          </cell>
          <cell r="O1355" t="str">
            <v>1101</v>
          </cell>
          <cell r="P1355" t="str">
            <v>1101</v>
          </cell>
          <cell r="Q1355" t="str">
            <v>15.109</v>
          </cell>
          <cell r="R1355" t="str">
            <v>V.07.01.01</v>
          </cell>
          <cell r="S1355" t="str">
            <v>BKT07</v>
          </cell>
          <cell r="T1355">
            <v>1</v>
          </cell>
          <cell r="U1355" t="str">
            <v>Tiến sĩ</v>
          </cell>
          <cell r="V1355" t="str">
            <v>034077006800</v>
          </cell>
        </row>
        <row r="1356">
          <cell r="B1356" t="str">
            <v>TCH01</v>
          </cell>
          <cell r="C1356" t="str">
            <v>3120215004632</v>
          </cell>
          <cell r="D1356" t="str">
            <v>Nguyễn Kiều</v>
          </cell>
          <cell r="E1356" t="str">
            <v>Diễm</v>
          </cell>
          <cell r="F1356">
            <v>11</v>
          </cell>
          <cell r="G1356" t="str">
            <v>Tài chính</v>
          </cell>
          <cell r="H1356" t="str">
            <v>Khoa Kế toán và Quản trị kinh doanh</v>
          </cell>
          <cell r="I1356" t="str">
            <v>Tiến sĩ, Giảng viên</v>
          </cell>
          <cell r="J1356">
            <v>2.67</v>
          </cell>
          <cell r="K1356">
            <v>0</v>
          </cell>
          <cell r="L1356" t="str">
            <v>01-Sep-03</v>
          </cell>
          <cell r="M1356" t="str">
            <v>01-Sep-00</v>
          </cell>
          <cell r="N1356">
            <v>2</v>
          </cell>
          <cell r="O1356" t="str">
            <v>1102</v>
          </cell>
          <cell r="P1356" t="str">
            <v>1102</v>
          </cell>
          <cell r="Q1356" t="str">
            <v>15.111</v>
          </cell>
          <cell r="R1356" t="str">
            <v>15.111</v>
          </cell>
          <cell r="S1356" t="str">
            <v>TCH01</v>
          </cell>
          <cell r="T1356">
            <v>0</v>
          </cell>
          <cell r="U1356" t="str">
            <v>Tiến sĩ</v>
          </cell>
          <cell r="V1356" t="str">
            <v>011843077</v>
          </cell>
        </row>
        <row r="1357">
          <cell r="B1357" t="str">
            <v>TCH02</v>
          </cell>
          <cell r="C1357" t="str">
            <v>3120215004626</v>
          </cell>
          <cell r="D1357" t="str">
            <v>Kim Thị</v>
          </cell>
          <cell r="E1357" t="str">
            <v>Dung</v>
          </cell>
          <cell r="F1357">
            <v>11</v>
          </cell>
          <cell r="G1357" t="str">
            <v>Tài chính</v>
          </cell>
          <cell r="H1357" t="str">
            <v>Khoa Kế toán và Quản trị kinh doanh</v>
          </cell>
          <cell r="I1357" t="str">
            <v>PGS.TS. Giảng viên cao cấp</v>
          </cell>
          <cell r="J1357">
            <v>6.92</v>
          </cell>
          <cell r="K1357">
            <v>0</v>
          </cell>
          <cell r="L1357" t="str">
            <v>01-Oct-16</v>
          </cell>
          <cell r="M1357" t="str">
            <v>30-Dec-16</v>
          </cell>
          <cell r="N1357">
            <v>2</v>
          </cell>
          <cell r="O1357" t="str">
            <v>1102</v>
          </cell>
          <cell r="P1357" t="str">
            <v>1102</v>
          </cell>
          <cell r="Q1357" t="str">
            <v>15.109</v>
          </cell>
          <cell r="R1357" t="str">
            <v>V.07.01.01</v>
          </cell>
          <cell r="S1357" t="str">
            <v>TG437</v>
          </cell>
          <cell r="T1357">
            <v>1</v>
          </cell>
          <cell r="U1357" t="str">
            <v>Tiến sĩ</v>
          </cell>
          <cell r="V1357" t="str">
            <v>010804794</v>
          </cell>
        </row>
        <row r="1358">
          <cell r="B1358" t="str">
            <v>TCH03</v>
          </cell>
          <cell r="C1358" t="str">
            <v>3120215004610</v>
          </cell>
          <cell r="D1358" t="str">
            <v>Lê Hữu</v>
          </cell>
          <cell r="E1358" t="str">
            <v>ảnh</v>
          </cell>
          <cell r="F1358">
            <v>11</v>
          </cell>
          <cell r="G1358" t="str">
            <v>Tài chính</v>
          </cell>
          <cell r="H1358" t="str">
            <v>Khoa Kế toán và Quản trị kinh doanh</v>
          </cell>
          <cell r="I1358" t="str">
            <v>PGS.TS. Giảng viên cao cấp</v>
          </cell>
          <cell r="J1358">
            <v>7.64</v>
          </cell>
          <cell r="K1358">
            <v>0</v>
          </cell>
          <cell r="L1358" t="str">
            <v>01-Dec-19</v>
          </cell>
          <cell r="M1358" t="str">
            <v>30-Dec-16</v>
          </cell>
          <cell r="N1358">
            <v>2</v>
          </cell>
          <cell r="O1358" t="str">
            <v>1102</v>
          </cell>
          <cell r="P1358" t="str">
            <v>1102</v>
          </cell>
          <cell r="Q1358" t="str">
            <v>15.109</v>
          </cell>
          <cell r="R1358" t="str">
            <v>V.07.01.01</v>
          </cell>
          <cell r="S1358" t="str">
            <v>TCH03</v>
          </cell>
          <cell r="T1358">
            <v>1</v>
          </cell>
          <cell r="U1358" t="str">
            <v>Tiến sĩ</v>
          </cell>
          <cell r="V1358" t="str">
            <v>011027795</v>
          </cell>
        </row>
        <row r="1359">
          <cell r="B1359" t="str">
            <v>TCH05</v>
          </cell>
          <cell r="C1359" t="str">
            <v>3120215004649</v>
          </cell>
          <cell r="D1359" t="str">
            <v>Nguyễn Duy</v>
          </cell>
          <cell r="E1359" t="str">
            <v>Linh</v>
          </cell>
          <cell r="F1359">
            <v>11</v>
          </cell>
          <cell r="G1359" t="str">
            <v>Tài chính</v>
          </cell>
          <cell r="H1359" t="str">
            <v>Khoa Kế toán và Quản trị kinh doanh</v>
          </cell>
          <cell r="I1359" t="str">
            <v>Tiến sĩ, Giảng viên, Trưởng BM</v>
          </cell>
          <cell r="J1359">
            <v>4.9800000000000004</v>
          </cell>
          <cell r="K1359">
            <v>0</v>
          </cell>
          <cell r="L1359" t="str">
            <v>01-Sep-23</v>
          </cell>
          <cell r="M1359" t="str">
            <v>01-Sep-00</v>
          </cell>
          <cell r="N1359">
            <v>2</v>
          </cell>
          <cell r="O1359" t="str">
            <v>1102</v>
          </cell>
          <cell r="P1359" t="str">
            <v>1102</v>
          </cell>
          <cell r="Q1359" t="str">
            <v>15.111</v>
          </cell>
          <cell r="R1359" t="str">
            <v>V.07.01.03</v>
          </cell>
          <cell r="S1359" t="str">
            <v>TCH05</v>
          </cell>
          <cell r="T1359">
            <v>0</v>
          </cell>
          <cell r="U1359" t="str">
            <v>Tiến sĩ</v>
          </cell>
          <cell r="V1359" t="str">
            <v>001076060504</v>
          </cell>
        </row>
        <row r="1360">
          <cell r="B1360" t="str">
            <v>TCH06</v>
          </cell>
          <cell r="C1360" t="str">
            <v>3120215010086</v>
          </cell>
          <cell r="D1360" t="str">
            <v>Lê Thị Thanh</v>
          </cell>
          <cell r="E1360" t="str">
            <v>Hảo</v>
          </cell>
          <cell r="F1360">
            <v>11</v>
          </cell>
          <cell r="G1360" t="str">
            <v>Tài chính</v>
          </cell>
          <cell r="H1360" t="str">
            <v>Khoa Kế toán và Quản trị kinh doanh</v>
          </cell>
          <cell r="I1360" t="str">
            <v>Tiễn sĩ, Giảng viên</v>
          </cell>
          <cell r="J1360">
            <v>4.32</v>
          </cell>
          <cell r="K1360">
            <v>0</v>
          </cell>
          <cell r="L1360" t="str">
            <v>01-Feb-24</v>
          </cell>
          <cell r="M1360" t="str">
            <v>01-Feb-08</v>
          </cell>
          <cell r="N1360">
            <v>2</v>
          </cell>
          <cell r="O1360" t="str">
            <v>1102</v>
          </cell>
          <cell r="P1360" t="str">
            <v>1102</v>
          </cell>
          <cell r="Q1360" t="str">
            <v>15.111</v>
          </cell>
          <cell r="R1360" t="str">
            <v>V.07.01.03</v>
          </cell>
          <cell r="S1360" t="str">
            <v>TCH06</v>
          </cell>
          <cell r="T1360">
            <v>0</v>
          </cell>
          <cell r="U1360" t="str">
            <v>Tiến sĩ</v>
          </cell>
          <cell r="V1360" t="str">
            <v>001182025122</v>
          </cell>
        </row>
        <row r="1361">
          <cell r="B1361" t="str">
            <v>TCH07</v>
          </cell>
          <cell r="C1361" t="str">
            <v>3120215004661</v>
          </cell>
          <cell r="D1361" t="str">
            <v>Nguyễn Đăng</v>
          </cell>
          <cell r="E1361" t="str">
            <v>Tùng</v>
          </cell>
          <cell r="F1361">
            <v>11</v>
          </cell>
          <cell r="G1361" t="str">
            <v>Tài chính</v>
          </cell>
          <cell r="H1361" t="str">
            <v>Khoa Kế toán và Quản trị kinh doanh</v>
          </cell>
          <cell r="I1361" t="str">
            <v>Thạc sĩ, Giảng viên</v>
          </cell>
          <cell r="J1361">
            <v>3.33</v>
          </cell>
          <cell r="K1361">
            <v>0</v>
          </cell>
          <cell r="L1361" t="str">
            <v>01-Jan-18</v>
          </cell>
          <cell r="M1361" t="str">
            <v>01-Jan-09</v>
          </cell>
          <cell r="N1361">
            <v>3</v>
          </cell>
          <cell r="O1361" t="str">
            <v>1102</v>
          </cell>
          <cell r="P1361" t="str">
            <v>1102</v>
          </cell>
          <cell r="Q1361" t="str">
            <v>15.111</v>
          </cell>
          <cell r="R1361" t="str">
            <v>V.07.01.03</v>
          </cell>
          <cell r="S1361" t="str">
            <v>TCH07</v>
          </cell>
          <cell r="T1361">
            <v>0</v>
          </cell>
          <cell r="U1361" t="str">
            <v>Thạc sĩ</v>
          </cell>
          <cell r="V1361" t="str">
            <v>001083051283</v>
          </cell>
        </row>
        <row r="1362">
          <cell r="B1362" t="str">
            <v>TCH08</v>
          </cell>
          <cell r="C1362" t="str">
            <v>3120215014297</v>
          </cell>
          <cell r="D1362" t="str">
            <v>Bùi Thị</v>
          </cell>
          <cell r="E1362" t="str">
            <v>Lâm</v>
          </cell>
          <cell r="F1362">
            <v>11</v>
          </cell>
          <cell r="G1362" t="str">
            <v>Tài chính</v>
          </cell>
          <cell r="H1362" t="str">
            <v>Khoa Kế toán và Quản trị kinh doanh</v>
          </cell>
          <cell r="I1362" t="str">
            <v>Tiến sĩ, Giảng viên</v>
          </cell>
          <cell r="J1362">
            <v>3.99</v>
          </cell>
          <cell r="K1362">
            <v>0</v>
          </cell>
          <cell r="L1362" t="str">
            <v>01-Apr-23</v>
          </cell>
          <cell r="M1362" t="str">
            <v>01-Apr-10</v>
          </cell>
          <cell r="N1362">
            <v>2</v>
          </cell>
          <cell r="O1362" t="str">
            <v>1102</v>
          </cell>
          <cell r="P1362" t="str">
            <v>1102</v>
          </cell>
          <cell r="Q1362" t="str">
            <v>15.111</v>
          </cell>
          <cell r="R1362" t="str">
            <v>V.07.01.03</v>
          </cell>
          <cell r="S1362" t="str">
            <v>TCH08</v>
          </cell>
          <cell r="T1362">
            <v>0</v>
          </cell>
          <cell r="U1362" t="str">
            <v>Tiến sĩ</v>
          </cell>
          <cell r="V1362" t="str">
            <v>001185005234</v>
          </cell>
        </row>
        <row r="1363">
          <cell r="B1363" t="str">
            <v>TCH09</v>
          </cell>
          <cell r="C1363" t="str">
            <v>3120215015928</v>
          </cell>
          <cell r="D1363" t="str">
            <v>Nguyễn Thị</v>
          </cell>
          <cell r="E1363" t="str">
            <v>Hương</v>
          </cell>
          <cell r="F1363">
            <v>11</v>
          </cell>
          <cell r="G1363" t="str">
            <v>Tài chính</v>
          </cell>
          <cell r="H1363" t="str">
            <v>Khoa Kế toán và Quản trị kinh doanh</v>
          </cell>
          <cell r="I1363" t="str">
            <v>Thạc sĩ, Giảng viên, Phó BM</v>
          </cell>
          <cell r="J1363">
            <v>3.99</v>
          </cell>
          <cell r="K1363">
            <v>0</v>
          </cell>
          <cell r="L1363" t="str">
            <v>01-Feb-23</v>
          </cell>
          <cell r="M1363" t="str">
            <v>01-Feb-10</v>
          </cell>
          <cell r="N1363">
            <v>3</v>
          </cell>
          <cell r="O1363" t="str">
            <v>1102</v>
          </cell>
          <cell r="P1363" t="str">
            <v>1102</v>
          </cell>
          <cell r="Q1363" t="str">
            <v>15.111</v>
          </cell>
          <cell r="R1363" t="str">
            <v>V.07.01.03</v>
          </cell>
          <cell r="S1363" t="str">
            <v>TCH09</v>
          </cell>
          <cell r="T1363">
            <v>0</v>
          </cell>
          <cell r="U1363" t="str">
            <v>Thạc sĩ</v>
          </cell>
          <cell r="V1363" t="str">
            <v>027186013556</v>
          </cell>
        </row>
        <row r="1364">
          <cell r="B1364" t="str">
            <v>TCH11</v>
          </cell>
          <cell r="C1364" t="str">
            <v>3120215029140</v>
          </cell>
          <cell r="D1364" t="str">
            <v>Nguyễn Thị Hoàng</v>
          </cell>
          <cell r="E1364" t="str">
            <v>Giang</v>
          </cell>
          <cell r="F1364">
            <v>11</v>
          </cell>
          <cell r="G1364" t="str">
            <v>Tài chính</v>
          </cell>
          <cell r="H1364" t="str">
            <v>Khoa Kế toán và Quản trị kinh doanh</v>
          </cell>
          <cell r="I1364" t="str">
            <v>Thạc sĩ, Giảng viên</v>
          </cell>
          <cell r="J1364">
            <v>3</v>
          </cell>
          <cell r="K1364">
            <v>0</v>
          </cell>
          <cell r="L1364" t="str">
            <v>01-Aug-15</v>
          </cell>
          <cell r="M1364" t="str">
            <v>01-Aug-10</v>
          </cell>
          <cell r="N1364">
            <v>3</v>
          </cell>
          <cell r="O1364" t="str">
            <v>1102</v>
          </cell>
          <cell r="P1364" t="str">
            <v>1102</v>
          </cell>
          <cell r="Q1364" t="str">
            <v>15.111</v>
          </cell>
          <cell r="R1364" t="str">
            <v>V.07.01.03</v>
          </cell>
          <cell r="S1364" t="str">
            <v>TCH11</v>
          </cell>
          <cell r="T1364">
            <v>0</v>
          </cell>
          <cell r="U1364" t="str">
            <v>Thạc sĩ</v>
          </cell>
          <cell r="V1364" t="str">
            <v>012572035</v>
          </cell>
        </row>
        <row r="1365">
          <cell r="B1365" t="str">
            <v>TCH12</v>
          </cell>
          <cell r="C1365" t="str">
            <v>3120215033811</v>
          </cell>
          <cell r="D1365" t="str">
            <v>Trần Trọng</v>
          </cell>
          <cell r="E1365" t="str">
            <v>Nam</v>
          </cell>
          <cell r="F1365">
            <v>11</v>
          </cell>
          <cell r="G1365" t="str">
            <v>Tài chính</v>
          </cell>
          <cell r="H1365" t="str">
            <v>Khoa Kế toán và Quản trị kinh doanh</v>
          </cell>
          <cell r="I1365" t="str">
            <v>Thạc sĩ, Giảng viên</v>
          </cell>
          <cell r="J1365">
            <v>3.66</v>
          </cell>
          <cell r="K1365">
            <v>0</v>
          </cell>
          <cell r="L1365" t="str">
            <v>01-Dec-23</v>
          </cell>
          <cell r="M1365" t="str">
            <v>01-Apr-11</v>
          </cell>
          <cell r="N1365">
            <v>3</v>
          </cell>
          <cell r="O1365" t="str">
            <v>1102</v>
          </cell>
          <cell r="P1365" t="str">
            <v>1102</v>
          </cell>
          <cell r="Q1365" t="str">
            <v>15.111</v>
          </cell>
          <cell r="R1365" t="str">
            <v>V.07.01.03</v>
          </cell>
          <cell r="S1365" t="str">
            <v>TCH12</v>
          </cell>
          <cell r="T1365">
            <v>0</v>
          </cell>
          <cell r="U1365" t="str">
            <v>Thạc sĩ</v>
          </cell>
          <cell r="V1365" t="str">
            <v>035086000331</v>
          </cell>
        </row>
        <row r="1366">
          <cell r="B1366" t="str">
            <v>TCH13</v>
          </cell>
          <cell r="C1366" t="str">
            <v>3120215036429</v>
          </cell>
          <cell r="D1366" t="str">
            <v>Đào Thị Hoàng</v>
          </cell>
          <cell r="E1366" t="str">
            <v>Anh</v>
          </cell>
          <cell r="F1366">
            <v>11</v>
          </cell>
          <cell r="G1366" t="str">
            <v>Tài chính</v>
          </cell>
          <cell r="H1366" t="str">
            <v>Khoa Kế toán và Quản trị kinh doanh</v>
          </cell>
          <cell r="I1366" t="str">
            <v>Thạc sĩ, Giảng viên</v>
          </cell>
          <cell r="J1366">
            <v>3.66</v>
          </cell>
          <cell r="K1366">
            <v>0</v>
          </cell>
          <cell r="L1366" t="str">
            <v>01-Feb-23</v>
          </cell>
          <cell r="M1366" t="str">
            <v>01-Feb-12</v>
          </cell>
          <cell r="N1366">
            <v>3</v>
          </cell>
          <cell r="O1366" t="str">
            <v>1102</v>
          </cell>
          <cell r="P1366" t="str">
            <v>1102</v>
          </cell>
          <cell r="Q1366" t="str">
            <v>15.111</v>
          </cell>
          <cell r="R1366" t="str">
            <v>V.07.01.03</v>
          </cell>
          <cell r="S1366" t="str">
            <v>TCH13</v>
          </cell>
          <cell r="T1366">
            <v>0</v>
          </cell>
          <cell r="U1366" t="str">
            <v>Thạc sĩ</v>
          </cell>
          <cell r="V1366" t="str">
            <v>033188000485</v>
          </cell>
        </row>
        <row r="1367">
          <cell r="B1367" t="str">
            <v>TCH14</v>
          </cell>
          <cell r="C1367" t="str">
            <v>3120215039180</v>
          </cell>
          <cell r="D1367" t="str">
            <v>Đặng Thị Hải</v>
          </cell>
          <cell r="E1367" t="str">
            <v>Yến</v>
          </cell>
          <cell r="F1367">
            <v>11</v>
          </cell>
          <cell r="G1367" t="str">
            <v>Tài chính</v>
          </cell>
          <cell r="H1367" t="str">
            <v>Khoa Kế toán và Quản trị kinh doanh</v>
          </cell>
          <cell r="I1367" t="str">
            <v>Thạc sĩ, Giảng viên</v>
          </cell>
          <cell r="J1367">
            <v>3.66</v>
          </cell>
          <cell r="K1367">
            <v>0</v>
          </cell>
          <cell r="L1367" t="str">
            <v>01-Jan-24</v>
          </cell>
          <cell r="M1367" t="str">
            <v>01-Jan-13</v>
          </cell>
          <cell r="N1367">
            <v>3</v>
          </cell>
          <cell r="O1367" t="str">
            <v>1102</v>
          </cell>
          <cell r="P1367" t="str">
            <v>1102</v>
          </cell>
          <cell r="Q1367" t="str">
            <v>15.111</v>
          </cell>
          <cell r="R1367" t="str">
            <v>V.07.01.03</v>
          </cell>
          <cell r="S1367" t="str">
            <v>TCH14</v>
          </cell>
          <cell r="T1367">
            <v>0</v>
          </cell>
          <cell r="U1367" t="str">
            <v>Thạc sĩ</v>
          </cell>
          <cell r="V1367" t="str">
            <v>026188007313</v>
          </cell>
        </row>
        <row r="1368">
          <cell r="B1368" t="str">
            <v>TCH15</v>
          </cell>
          <cell r="C1368" t="str">
            <v>3120215039230</v>
          </cell>
          <cell r="D1368" t="str">
            <v>Bùi Thị Hồng</v>
          </cell>
          <cell r="E1368" t="str">
            <v>Nhung</v>
          </cell>
          <cell r="F1368">
            <v>11</v>
          </cell>
          <cell r="G1368" t="str">
            <v>Tài chính</v>
          </cell>
          <cell r="H1368" t="str">
            <v>Khoa Kế toán và Quản trị kinh doanh</v>
          </cell>
          <cell r="I1368" t="str">
            <v>Thạc sĩ, Giảng viên</v>
          </cell>
          <cell r="J1368">
            <v>3.66</v>
          </cell>
          <cell r="K1368">
            <v>0</v>
          </cell>
          <cell r="L1368" t="str">
            <v>01-Jan-25</v>
          </cell>
          <cell r="M1368" t="str">
            <v>01-Jan-13</v>
          </cell>
          <cell r="N1368">
            <v>3</v>
          </cell>
          <cell r="O1368" t="str">
            <v>1102</v>
          </cell>
          <cell r="P1368" t="str">
            <v>1102</v>
          </cell>
          <cell r="Q1368" t="str">
            <v>15.111</v>
          </cell>
          <cell r="R1368" t="str">
            <v>V.07.01.03</v>
          </cell>
          <cell r="S1368" t="str">
            <v>TCH15</v>
          </cell>
          <cell r="T1368">
            <v>0</v>
          </cell>
          <cell r="U1368" t="str">
            <v>Thạc sĩ</v>
          </cell>
          <cell r="V1368" t="str">
            <v>001188043934</v>
          </cell>
        </row>
        <row r="1369">
          <cell r="B1369" t="str">
            <v>TCH16</v>
          </cell>
          <cell r="C1369" t="str">
            <v>1500281067983</v>
          </cell>
          <cell r="D1369" t="str">
            <v>Nguyễn Ngọc Diệp</v>
          </cell>
          <cell r="E1369" t="str">
            <v>Linh</v>
          </cell>
          <cell r="F1369">
            <v>11</v>
          </cell>
          <cell r="G1369" t="str">
            <v>Tài chính</v>
          </cell>
          <cell r="H1369" t="str">
            <v>Khoa Kế toán và Quản trị kinh doanh</v>
          </cell>
          <cell r="I1369" t="str">
            <v>Thạc sĩ, Giảng viên</v>
          </cell>
          <cell r="J1369">
            <v>2.27</v>
          </cell>
          <cell r="K1369">
            <v>0</v>
          </cell>
          <cell r="L1369" t="str">
            <v>03-Oct-24</v>
          </cell>
          <cell r="M1369" t="str">
            <v>03-Oct-24</v>
          </cell>
          <cell r="N1369">
            <v>3</v>
          </cell>
          <cell r="O1369" t="str">
            <v>1102</v>
          </cell>
          <cell r="P1369" t="str">
            <v>1102</v>
          </cell>
          <cell r="Q1369" t="str">
            <v>15.111</v>
          </cell>
          <cell r="R1369" t="str">
            <v>V.07.01.03</v>
          </cell>
          <cell r="S1369" t="str">
            <v>TCH16</v>
          </cell>
          <cell r="T1369">
            <v>0</v>
          </cell>
          <cell r="U1369" t="str">
            <v>Thạc sĩ</v>
          </cell>
          <cell r="V1369" t="str">
            <v>035300004797</v>
          </cell>
        </row>
        <row r="1370">
          <cell r="B1370" t="str">
            <v>MKT01</v>
          </cell>
          <cell r="C1370" t="str">
            <v>3120215004422</v>
          </cell>
          <cell r="D1370" t="str">
            <v>Nguyễn Anh</v>
          </cell>
          <cell r="E1370" t="str">
            <v>Trụ</v>
          </cell>
          <cell r="F1370">
            <v>11</v>
          </cell>
          <cell r="G1370" t="str">
            <v>Marketing</v>
          </cell>
          <cell r="H1370" t="str">
            <v>Khoa Kế toán và Quản trị kinh doanh</v>
          </cell>
          <cell r="I1370" t="str">
            <v>PGS.TS, Giảng viên cao cấp, Phó Trưởng Khoa</v>
          </cell>
          <cell r="J1370">
            <v>6.2</v>
          </cell>
          <cell r="K1370">
            <v>0</v>
          </cell>
          <cell r="L1370" t="str">
            <v>05-Feb-24</v>
          </cell>
          <cell r="M1370" t="str">
            <v>05-Feb-24</v>
          </cell>
          <cell r="N1370">
            <v>2</v>
          </cell>
          <cell r="O1370" t="str">
            <v>1103</v>
          </cell>
          <cell r="P1370" t="str">
            <v>1103</v>
          </cell>
          <cell r="Q1370" t="str">
            <v>15.109</v>
          </cell>
          <cell r="R1370" t="str">
            <v>V.07.01.01</v>
          </cell>
          <cell r="S1370" t="str">
            <v>MKT01</v>
          </cell>
          <cell r="T1370">
            <v>1</v>
          </cell>
          <cell r="U1370" t="str">
            <v>Tiến sĩ</v>
          </cell>
          <cell r="V1370" t="str">
            <v>001078009132</v>
          </cell>
        </row>
        <row r="1371">
          <cell r="B1371" t="str">
            <v>MOI31</v>
          </cell>
          <cell r="C1371" t="str">
            <v/>
          </cell>
          <cell r="D1371" t="str">
            <v>Nguyễn Nguyên</v>
          </cell>
          <cell r="E1371" t="str">
            <v>Cự</v>
          </cell>
          <cell r="F1371">
            <v>11</v>
          </cell>
          <cell r="G1371" t="str">
            <v>Marketing</v>
          </cell>
          <cell r="H1371" t="str">
            <v>Khoa Kế toán và Quản trị kinh doanh</v>
          </cell>
          <cell r="I1371" t="str">
            <v/>
          </cell>
          <cell r="J1371">
            <v>6.78</v>
          </cell>
          <cell r="K1371">
            <v>0.09</v>
          </cell>
          <cell r="L1371" t="str">
            <v>01-Nov-06</v>
          </cell>
          <cell r="M1371" t="str">
            <v>01-Sep-68</v>
          </cell>
          <cell r="N1371">
            <v>2</v>
          </cell>
          <cell r="O1371" t="str">
            <v>1103</v>
          </cell>
          <cell r="P1371" t="str">
            <v>1103</v>
          </cell>
          <cell r="Q1371" t="str">
            <v>15.110</v>
          </cell>
          <cell r="R1371" t="str">
            <v>15.110</v>
          </cell>
          <cell r="S1371" t="str">
            <v>MOI31</v>
          </cell>
          <cell r="T1371">
            <v>1</v>
          </cell>
          <cell r="U1371" t="str">
            <v>Tiến sĩ</v>
          </cell>
          <cell r="V1371" t="str">
            <v>038042000212</v>
          </cell>
        </row>
        <row r="1372">
          <cell r="B1372" t="str">
            <v>MOI30</v>
          </cell>
          <cell r="C1372" t="str">
            <v/>
          </cell>
          <cell r="D1372" t="str">
            <v>Hoàng Ngọc</v>
          </cell>
          <cell r="E1372" t="str">
            <v>Bích</v>
          </cell>
          <cell r="F1372">
            <v>11</v>
          </cell>
          <cell r="G1372" t="str">
            <v>Marketing</v>
          </cell>
          <cell r="H1372" t="str">
            <v>Khoa Kế toán và Quản trị kinh doanh</v>
          </cell>
          <cell r="I1372" t="str">
            <v/>
          </cell>
          <cell r="J1372">
            <v>5.76</v>
          </cell>
          <cell r="K1372">
            <v>0</v>
          </cell>
          <cell r="L1372" t="str">
            <v>01-Apr-08</v>
          </cell>
          <cell r="M1372" t="str">
            <v>01-Apr-08</v>
          </cell>
          <cell r="N1372">
            <v>4</v>
          </cell>
          <cell r="O1372" t="str">
            <v>1103</v>
          </cell>
          <cell r="P1372" t="str">
            <v>1103</v>
          </cell>
          <cell r="Q1372" t="str">
            <v>15.110</v>
          </cell>
          <cell r="R1372" t="str">
            <v>15.110</v>
          </cell>
          <cell r="S1372" t="str">
            <v>MOI30</v>
          </cell>
          <cell r="T1372">
            <v>0</v>
          </cell>
          <cell r="U1372" t="str">
            <v>Đại học</v>
          </cell>
          <cell r="V1372" t="str">
            <v>010804773</v>
          </cell>
        </row>
        <row r="1373">
          <cell r="B1373" t="str">
            <v>MOI43</v>
          </cell>
          <cell r="C1373" t="str">
            <v/>
          </cell>
          <cell r="D1373" t="str">
            <v>Nguyễn Văn</v>
          </cell>
          <cell r="E1373" t="str">
            <v>Quý</v>
          </cell>
          <cell r="F1373">
            <v>11</v>
          </cell>
          <cell r="G1373" t="str">
            <v>Marketing</v>
          </cell>
          <cell r="H1373" t="str">
            <v>Khoa Kế toán và Quản trị kinh doanh</v>
          </cell>
          <cell r="I1373" t="str">
            <v/>
          </cell>
          <cell r="J1373">
            <v>6.1</v>
          </cell>
          <cell r="K1373">
            <v>0</v>
          </cell>
          <cell r="L1373" t="str">
            <v>01-Dec-04</v>
          </cell>
          <cell r="M1373" t="str">
            <v>01-Nov-70</v>
          </cell>
          <cell r="N1373">
            <v>4</v>
          </cell>
          <cell r="O1373" t="str">
            <v>1103</v>
          </cell>
          <cell r="P1373" t="str">
            <v>1103</v>
          </cell>
          <cell r="Q1373" t="str">
            <v>15.110</v>
          </cell>
          <cell r="R1373" t="str">
            <v>15.110</v>
          </cell>
          <cell r="S1373" t="str">
            <v>MOI43</v>
          </cell>
          <cell r="T1373">
            <v>0</v>
          </cell>
          <cell r="U1373" t="str">
            <v>Đại học</v>
          </cell>
          <cell r="V1373" t="str">
            <v>011027783</v>
          </cell>
        </row>
        <row r="1374">
          <cell r="B1374" t="str">
            <v>MKT03</v>
          </cell>
          <cell r="C1374" t="str">
            <v>3120215004395</v>
          </cell>
          <cell r="D1374" t="str">
            <v>Đặng Văn</v>
          </cell>
          <cell r="E1374" t="str">
            <v>Tiến</v>
          </cell>
          <cell r="F1374">
            <v>11</v>
          </cell>
          <cell r="G1374" t="str">
            <v>Marketing</v>
          </cell>
          <cell r="H1374" t="str">
            <v>Khoa Kế toán và Quản trị kinh doanh</v>
          </cell>
          <cell r="I1374" t="str">
            <v/>
          </cell>
          <cell r="J1374">
            <v>6.1</v>
          </cell>
          <cell r="K1374">
            <v>0</v>
          </cell>
          <cell r="L1374" t="str">
            <v>01-Sep-11</v>
          </cell>
          <cell r="M1374" t="str">
            <v>01-Apr-83</v>
          </cell>
          <cell r="N1374">
            <v>3</v>
          </cell>
          <cell r="O1374" t="str">
            <v>1103</v>
          </cell>
          <cell r="P1374" t="str">
            <v>1103</v>
          </cell>
          <cell r="Q1374" t="str">
            <v>15.110</v>
          </cell>
          <cell r="R1374" t="str">
            <v>15.110</v>
          </cell>
          <cell r="S1374" t="str">
            <v>TG093</v>
          </cell>
          <cell r="T1374">
            <v>0</v>
          </cell>
          <cell r="U1374" t="str">
            <v>Thạc sĩ</v>
          </cell>
          <cell r="V1374" t="str">
            <v>010803985</v>
          </cell>
        </row>
        <row r="1375">
          <cell r="B1375" t="str">
            <v>MKT05</v>
          </cell>
          <cell r="C1375" t="str">
            <v>3120215004400</v>
          </cell>
          <cell r="D1375" t="str">
            <v>Trần Hữu</v>
          </cell>
          <cell r="E1375" t="str">
            <v>Cường</v>
          </cell>
          <cell r="F1375">
            <v>11</v>
          </cell>
          <cell r="G1375" t="str">
            <v>Marketing</v>
          </cell>
          <cell r="H1375" t="str">
            <v>Khoa Kế toán và Quản trị kinh doanh</v>
          </cell>
          <cell r="I1375" t="str">
            <v>PGS.TS. Giảng viên cao cấp</v>
          </cell>
          <cell r="J1375">
            <v>7.64</v>
          </cell>
          <cell r="K1375">
            <v>0</v>
          </cell>
          <cell r="L1375" t="str">
            <v>01-Jul-23</v>
          </cell>
          <cell r="M1375" t="str">
            <v>30-Dec-16</v>
          </cell>
          <cell r="N1375">
            <v>2</v>
          </cell>
          <cell r="O1375" t="str">
            <v>1103</v>
          </cell>
          <cell r="P1375" t="str">
            <v>1103</v>
          </cell>
          <cell r="Q1375" t="str">
            <v>15.109</v>
          </cell>
          <cell r="R1375" t="str">
            <v>V.07.01.01</v>
          </cell>
          <cell r="S1375" t="str">
            <v>MKT05</v>
          </cell>
          <cell r="T1375">
            <v>1</v>
          </cell>
          <cell r="U1375" t="str">
            <v>Tiến sĩ</v>
          </cell>
          <cell r="V1375" t="str">
            <v>036062000047</v>
          </cell>
        </row>
        <row r="1376">
          <cell r="B1376" t="str">
            <v>MKT06</v>
          </cell>
          <cell r="C1376" t="str">
            <v>3120215004439</v>
          </cell>
          <cell r="D1376" t="str">
            <v>Trần Thị Thu</v>
          </cell>
          <cell r="E1376" t="str">
            <v>Hương</v>
          </cell>
          <cell r="F1376">
            <v>11</v>
          </cell>
          <cell r="G1376" t="str">
            <v>Marketing</v>
          </cell>
          <cell r="H1376" t="str">
            <v>Khoa Kế toán và Quản trị kinh doanh</v>
          </cell>
          <cell r="I1376" t="str">
            <v>Tiến sĩ, Giảng viên chính, Trưởng BM</v>
          </cell>
          <cell r="J1376">
            <v>5.08</v>
          </cell>
          <cell r="K1376">
            <v>0</v>
          </cell>
          <cell r="L1376" t="str">
            <v>01-May-24</v>
          </cell>
          <cell r="M1376" t="str">
            <v>01-May-03</v>
          </cell>
          <cell r="N1376">
            <v>2</v>
          </cell>
          <cell r="O1376" t="str">
            <v>1103</v>
          </cell>
          <cell r="P1376" t="str">
            <v>1103</v>
          </cell>
          <cell r="Q1376" t="str">
            <v>15.110</v>
          </cell>
          <cell r="R1376" t="str">
            <v>V.07.01.02</v>
          </cell>
          <cell r="S1376" t="str">
            <v>MKT06</v>
          </cell>
          <cell r="T1376">
            <v>0</v>
          </cell>
          <cell r="U1376" t="str">
            <v>Tiến sĩ</v>
          </cell>
          <cell r="V1376" t="str">
            <v>036179014624</v>
          </cell>
        </row>
        <row r="1377">
          <cell r="B1377" t="str">
            <v>MKT07</v>
          </cell>
          <cell r="C1377" t="str">
            <v>3120215004416</v>
          </cell>
          <cell r="D1377" t="str">
            <v>Chu Thị Kim</v>
          </cell>
          <cell r="E1377" t="str">
            <v>Loan</v>
          </cell>
          <cell r="F1377">
            <v>11</v>
          </cell>
          <cell r="G1377" t="str">
            <v>Marketing</v>
          </cell>
          <cell r="H1377" t="str">
            <v>Khoa Kế toán và Quản trị kinh doanh</v>
          </cell>
          <cell r="I1377" t="str">
            <v>Tiến sĩ, Giảng viên chính</v>
          </cell>
          <cell r="J1377">
            <v>6.1</v>
          </cell>
          <cell r="K1377">
            <v>0</v>
          </cell>
          <cell r="L1377" t="str">
            <v>01-Mar-24</v>
          </cell>
          <cell r="M1377" t="str">
            <v>01-Mar-11</v>
          </cell>
          <cell r="N1377">
            <v>2</v>
          </cell>
          <cell r="O1377" t="str">
            <v>1103</v>
          </cell>
          <cell r="P1377" t="str">
            <v>1103</v>
          </cell>
          <cell r="Q1377" t="str">
            <v>15.110</v>
          </cell>
          <cell r="R1377" t="str">
            <v>V.07.01.02</v>
          </cell>
          <cell r="S1377" t="str">
            <v>MKT07</v>
          </cell>
          <cell r="T1377">
            <v>0</v>
          </cell>
          <cell r="U1377" t="str">
            <v>Tiến sĩ</v>
          </cell>
          <cell r="V1377" t="str">
            <v>022168004381</v>
          </cell>
        </row>
        <row r="1378">
          <cell r="B1378" t="str">
            <v>MKT08</v>
          </cell>
          <cell r="C1378" t="str">
            <v>3120215010063</v>
          </cell>
          <cell r="D1378" t="str">
            <v>Dương Thị</v>
          </cell>
          <cell r="E1378" t="str">
            <v>Hoa</v>
          </cell>
          <cell r="F1378">
            <v>11</v>
          </cell>
          <cell r="G1378" t="str">
            <v>Marketing</v>
          </cell>
          <cell r="H1378" t="str">
            <v>Khoa Kế toán và Quản trị kinh doanh</v>
          </cell>
          <cell r="I1378" t="str">
            <v>Thạc sĩ, Giảng viên</v>
          </cell>
          <cell r="J1378">
            <v>3</v>
          </cell>
          <cell r="K1378">
            <v>0</v>
          </cell>
          <cell r="L1378" t="str">
            <v>01-Oct-13</v>
          </cell>
          <cell r="M1378" t="str">
            <v>01-Oct-07</v>
          </cell>
          <cell r="N1378">
            <v>3</v>
          </cell>
          <cell r="O1378" t="str">
            <v>1103</v>
          </cell>
          <cell r="P1378" t="str">
            <v>1103</v>
          </cell>
          <cell r="Q1378" t="str">
            <v>15.111</v>
          </cell>
          <cell r="R1378" t="str">
            <v>15.111</v>
          </cell>
          <cell r="S1378" t="str">
            <v>MKT08</v>
          </cell>
          <cell r="T1378">
            <v>0</v>
          </cell>
          <cell r="U1378" t="str">
            <v>Thạc sĩ</v>
          </cell>
          <cell r="V1378" t="str">
            <v>013582011</v>
          </cell>
        </row>
        <row r="1379">
          <cell r="B1379" t="str">
            <v>MKT09</v>
          </cell>
          <cell r="C1379" t="str">
            <v>3120215004445</v>
          </cell>
          <cell r="D1379" t="str">
            <v>Nguyễn Văn</v>
          </cell>
          <cell r="E1379" t="str">
            <v>Phương</v>
          </cell>
          <cell r="F1379">
            <v>11</v>
          </cell>
          <cell r="G1379" t="str">
            <v>Marketing</v>
          </cell>
          <cell r="H1379" t="str">
            <v>Khoa Kế toán và Quản trị kinh doanh</v>
          </cell>
          <cell r="I1379" t="str">
            <v>Tiến sĩ, Giảng viên chính, Phó BM</v>
          </cell>
          <cell r="J1379">
            <v>4.4000000000000004</v>
          </cell>
          <cell r="K1379">
            <v>0</v>
          </cell>
          <cell r="L1379" t="str">
            <v>01-Dec-20</v>
          </cell>
          <cell r="M1379" t="str">
            <v>01-Dec-20</v>
          </cell>
          <cell r="N1379">
            <v>2</v>
          </cell>
          <cell r="O1379" t="str">
            <v>1103</v>
          </cell>
          <cell r="P1379" t="str">
            <v>1103</v>
          </cell>
          <cell r="Q1379" t="str">
            <v>15.110</v>
          </cell>
          <cell r="R1379" t="str">
            <v>V.07.01.02</v>
          </cell>
          <cell r="S1379" t="str">
            <v>MG286</v>
          </cell>
          <cell r="T1379">
            <v>0</v>
          </cell>
          <cell r="U1379" t="str">
            <v>Tiến sĩ</v>
          </cell>
          <cell r="V1379" t="str">
            <v>024083008308</v>
          </cell>
        </row>
        <row r="1380">
          <cell r="B1380" t="str">
            <v>MKT12</v>
          </cell>
          <cell r="C1380" t="str">
            <v>3120215011247</v>
          </cell>
          <cell r="D1380" t="str">
            <v>Đặng Thị Kim</v>
          </cell>
          <cell r="E1380" t="str">
            <v>Hoa</v>
          </cell>
          <cell r="F1380">
            <v>11</v>
          </cell>
          <cell r="G1380" t="str">
            <v>Marketing</v>
          </cell>
          <cell r="H1380" t="str">
            <v>Khoa Kế toán và Quản trị kinh doanh</v>
          </cell>
          <cell r="I1380" t="str">
            <v>Thạc sĩ, Giảng viên chính</v>
          </cell>
          <cell r="J1380">
            <v>4.74</v>
          </cell>
          <cell r="K1380">
            <v>0</v>
          </cell>
          <cell r="L1380" t="str">
            <v>01-Dec-22</v>
          </cell>
          <cell r="M1380" t="str">
            <v>01-Dec-20</v>
          </cell>
          <cell r="N1380">
            <v>3</v>
          </cell>
          <cell r="O1380" t="str">
            <v>1103</v>
          </cell>
          <cell r="P1380" t="str">
            <v>1103</v>
          </cell>
          <cell r="Q1380" t="str">
            <v>15.110</v>
          </cell>
          <cell r="R1380" t="str">
            <v>V.07.01.02</v>
          </cell>
          <cell r="S1380" t="str">
            <v>MKT12</v>
          </cell>
          <cell r="T1380">
            <v>0</v>
          </cell>
          <cell r="U1380" t="str">
            <v>Thạc sĩ</v>
          </cell>
          <cell r="V1380" t="str">
            <v>034178004918</v>
          </cell>
        </row>
        <row r="1381">
          <cell r="B1381" t="str">
            <v>MKT13</v>
          </cell>
          <cell r="C1381" t="str">
            <v>3120215048877</v>
          </cell>
          <cell r="D1381" t="str">
            <v>Bùi Hồng</v>
          </cell>
          <cell r="E1381" t="str">
            <v>Quý</v>
          </cell>
          <cell r="F1381">
            <v>11</v>
          </cell>
          <cell r="G1381" t="str">
            <v>Marketing</v>
          </cell>
          <cell r="H1381" t="str">
            <v>Khoa Kế toán và Quản trị kinh doanh</v>
          </cell>
          <cell r="I1381" t="str">
            <v>Tiến sĩ, Giảng viên chính, Phó BM</v>
          </cell>
          <cell r="J1381">
            <v>4.74</v>
          </cell>
          <cell r="K1381">
            <v>0</v>
          </cell>
          <cell r="L1381" t="str">
            <v>01-Dec-23</v>
          </cell>
          <cell r="M1381" t="str">
            <v>01-Dec-20</v>
          </cell>
          <cell r="N1381">
            <v>2</v>
          </cell>
          <cell r="O1381" t="str">
            <v>1103</v>
          </cell>
          <cell r="P1381" t="str">
            <v>1103</v>
          </cell>
          <cell r="Q1381" t="str">
            <v>15.110</v>
          </cell>
          <cell r="R1381" t="str">
            <v>V.07.01.02</v>
          </cell>
          <cell r="S1381" t="str">
            <v>MKT13</v>
          </cell>
          <cell r="T1381">
            <v>0</v>
          </cell>
          <cell r="U1381" t="str">
            <v>Tiến sĩ</v>
          </cell>
          <cell r="V1381" t="str">
            <v>001184046371</v>
          </cell>
        </row>
        <row r="1382">
          <cell r="B1382" t="str">
            <v>MKT15</v>
          </cell>
          <cell r="C1382" t="str">
            <v>3120215034111</v>
          </cell>
          <cell r="D1382" t="str">
            <v>Đỗ Thị Mỹ</v>
          </cell>
          <cell r="E1382" t="str">
            <v>Hạnh</v>
          </cell>
          <cell r="F1382">
            <v>11</v>
          </cell>
          <cell r="G1382" t="str">
            <v>Marketing</v>
          </cell>
          <cell r="H1382" t="str">
            <v>Khoa Kế toán và Quản trị kinh doanh</v>
          </cell>
          <cell r="I1382" t="str">
            <v>Thạc sĩ, Giảng viên</v>
          </cell>
          <cell r="J1382">
            <v>3.66</v>
          </cell>
          <cell r="K1382">
            <v>0</v>
          </cell>
          <cell r="L1382" t="str">
            <v>01-Mar-23</v>
          </cell>
          <cell r="M1382" t="str">
            <v>01-Mar-11</v>
          </cell>
          <cell r="N1382">
            <v>3</v>
          </cell>
          <cell r="O1382" t="str">
            <v>1103</v>
          </cell>
          <cell r="P1382" t="str">
            <v>1103</v>
          </cell>
          <cell r="Q1382" t="str">
            <v>15.111</v>
          </cell>
          <cell r="R1382" t="str">
            <v>V.07.01.03</v>
          </cell>
          <cell r="S1382" t="str">
            <v>MKT15</v>
          </cell>
          <cell r="T1382">
            <v>0</v>
          </cell>
          <cell r="U1382" t="str">
            <v>Thạc sĩ</v>
          </cell>
          <cell r="V1382" t="str">
            <v>033187007864</v>
          </cell>
        </row>
        <row r="1383">
          <cell r="B1383" t="str">
            <v>MKT18</v>
          </cell>
          <cell r="C1383" t="str">
            <v>3120215036616</v>
          </cell>
          <cell r="D1383" t="str">
            <v>Đỗ Thị Tuyết</v>
          </cell>
          <cell r="E1383" t="str">
            <v>Mai</v>
          </cell>
          <cell r="F1383">
            <v>11</v>
          </cell>
          <cell r="G1383" t="str">
            <v>Marketing</v>
          </cell>
          <cell r="H1383" t="str">
            <v>Khoa Kế toán và Quản trị kinh doanh</v>
          </cell>
          <cell r="I1383" t="str">
            <v>Tiến sĩ, Giảng viên</v>
          </cell>
          <cell r="J1383">
            <v>3.66</v>
          </cell>
          <cell r="K1383">
            <v>0</v>
          </cell>
          <cell r="L1383" t="str">
            <v>01-Feb-24</v>
          </cell>
          <cell r="M1383" t="str">
            <v>01-Feb-12</v>
          </cell>
          <cell r="N1383">
            <v>2</v>
          </cell>
          <cell r="O1383" t="str">
            <v>1103</v>
          </cell>
          <cell r="P1383" t="str">
            <v>1103</v>
          </cell>
          <cell r="Q1383" t="str">
            <v>15.111</v>
          </cell>
          <cell r="R1383" t="str">
            <v>V.07.01.03</v>
          </cell>
          <cell r="S1383" t="str">
            <v>MKT18</v>
          </cell>
          <cell r="T1383">
            <v>0</v>
          </cell>
          <cell r="U1383" t="str">
            <v>Tiến sĩ</v>
          </cell>
          <cell r="V1383" t="str">
            <v>022188007870</v>
          </cell>
        </row>
        <row r="1384">
          <cell r="B1384" t="str">
            <v>MKT19</v>
          </cell>
          <cell r="C1384" t="str">
            <v>3120215036622</v>
          </cell>
          <cell r="D1384" t="str">
            <v>Vũ Thị Hằng</v>
          </cell>
          <cell r="E1384" t="str">
            <v>Nga</v>
          </cell>
          <cell r="F1384">
            <v>11</v>
          </cell>
          <cell r="G1384" t="str">
            <v>Marketing</v>
          </cell>
          <cell r="H1384" t="str">
            <v>Khoa Kế toán và Quản trị kinh doanh</v>
          </cell>
          <cell r="I1384" t="str">
            <v>Tiễn sĩ, Giảng viên chính</v>
          </cell>
          <cell r="J1384">
            <v>4.4000000000000004</v>
          </cell>
          <cell r="K1384">
            <v>0</v>
          </cell>
          <cell r="L1384" t="str">
            <v>15-Jun-23</v>
          </cell>
          <cell r="M1384" t="str">
            <v>01-Jun-12</v>
          </cell>
          <cell r="N1384">
            <v>2</v>
          </cell>
          <cell r="O1384" t="str">
            <v>1103</v>
          </cell>
          <cell r="P1384" t="str">
            <v>1103</v>
          </cell>
          <cell r="Q1384" t="str">
            <v>15.110</v>
          </cell>
          <cell r="R1384" t="str">
            <v>V.07.01.02</v>
          </cell>
          <cell r="S1384" t="str">
            <v>MKT19</v>
          </cell>
          <cell r="T1384">
            <v>0</v>
          </cell>
          <cell r="U1384" t="str">
            <v>Tiến sĩ</v>
          </cell>
          <cell r="V1384" t="str">
            <v>030188006601</v>
          </cell>
        </row>
        <row r="1385">
          <cell r="B1385" t="str">
            <v>MKT16</v>
          </cell>
          <cell r="C1385" t="str">
            <v>3120215036508</v>
          </cell>
          <cell r="D1385" t="str">
            <v>Nguyễn Văn</v>
          </cell>
          <cell r="E1385" t="str">
            <v>Hướng</v>
          </cell>
          <cell r="F1385">
            <v>11</v>
          </cell>
          <cell r="G1385" t="str">
            <v>Marketing</v>
          </cell>
          <cell r="H1385" t="str">
            <v>Khoa Kế toán và Quản trị kinh doanh</v>
          </cell>
          <cell r="I1385" t="str">
            <v>Tiến sĩ, Giảng viên</v>
          </cell>
          <cell r="J1385">
            <v>3.66</v>
          </cell>
          <cell r="K1385">
            <v>0</v>
          </cell>
          <cell r="L1385" t="str">
            <v>01-Feb-23</v>
          </cell>
          <cell r="M1385" t="str">
            <v>01-Feb-12</v>
          </cell>
          <cell r="N1385">
            <v>2</v>
          </cell>
          <cell r="O1385" t="str">
            <v>1103</v>
          </cell>
          <cell r="P1385" t="str">
            <v>1103</v>
          </cell>
          <cell r="Q1385" t="str">
            <v>15.111</v>
          </cell>
          <cell r="R1385" t="str">
            <v>V.07.01.03</v>
          </cell>
          <cell r="S1385" t="str">
            <v>MKT16</v>
          </cell>
          <cell r="T1385">
            <v>0</v>
          </cell>
          <cell r="U1385" t="str">
            <v>Tiến sĩ</v>
          </cell>
          <cell r="V1385" t="str">
            <v>030076017905</v>
          </cell>
        </row>
        <row r="1386">
          <cell r="B1386" t="str">
            <v>MKT17</v>
          </cell>
          <cell r="C1386" t="str">
            <v>3120215042024</v>
          </cell>
          <cell r="D1386" t="str">
            <v>Nguyễn Trọng</v>
          </cell>
          <cell r="E1386" t="str">
            <v>Tuynh</v>
          </cell>
          <cell r="F1386">
            <v>11</v>
          </cell>
          <cell r="G1386" t="str">
            <v>Marketing</v>
          </cell>
          <cell r="H1386" t="str">
            <v>Trung tâm Quan hệ công chúng và Hỗ trợ sinh viên</v>
          </cell>
          <cell r="I1386" t="str">
            <v>Thạc sĩ, Giảng viên, Phó Giám đốc Trung tâm</v>
          </cell>
          <cell r="J1386">
            <v>3.66</v>
          </cell>
          <cell r="K1386">
            <v>0</v>
          </cell>
          <cell r="L1386" t="str">
            <v>01-Jan-25</v>
          </cell>
          <cell r="M1386" t="str">
            <v>01-Jan-14</v>
          </cell>
          <cell r="N1386">
            <v>3</v>
          </cell>
          <cell r="O1386" t="str">
            <v>3600</v>
          </cell>
          <cell r="P1386" t="str">
            <v>1103</v>
          </cell>
          <cell r="Q1386" t="str">
            <v>15.111</v>
          </cell>
          <cell r="R1386" t="str">
            <v>V.07.01.03</v>
          </cell>
          <cell r="S1386" t="str">
            <v>MKT17</v>
          </cell>
          <cell r="T1386">
            <v>0</v>
          </cell>
          <cell r="U1386" t="str">
            <v>Thạc sĩ</v>
          </cell>
          <cell r="V1386" t="str">
            <v>033089010005</v>
          </cell>
        </row>
        <row r="1387">
          <cell r="B1387" t="str">
            <v>MKT04</v>
          </cell>
          <cell r="C1387" t="str">
            <v>3120215006775</v>
          </cell>
          <cell r="D1387" t="str">
            <v>Nguyễn Huy</v>
          </cell>
          <cell r="E1387" t="str">
            <v>Cường</v>
          </cell>
          <cell r="F1387">
            <v>11</v>
          </cell>
          <cell r="G1387" t="str">
            <v>Marketing</v>
          </cell>
          <cell r="H1387" t="str">
            <v>Khoa Kế toán và Quản trị kinh doanh</v>
          </cell>
          <cell r="I1387" t="str">
            <v>Thạc sĩ, Giảng viên chính, Trưởng ban TCCB</v>
          </cell>
          <cell r="J1387">
            <v>6.1</v>
          </cell>
          <cell r="K1387">
            <v>0</v>
          </cell>
          <cell r="L1387" t="str">
            <v>01-Apr-13</v>
          </cell>
          <cell r="M1387" t="str">
            <v>01-Apr-01</v>
          </cell>
          <cell r="N1387">
            <v>3</v>
          </cell>
          <cell r="O1387" t="str">
            <v>1103</v>
          </cell>
          <cell r="P1387" t="str">
            <v>1103</v>
          </cell>
          <cell r="Q1387" t="str">
            <v>15.110</v>
          </cell>
          <cell r="R1387" t="str">
            <v>15.110</v>
          </cell>
          <cell r="S1387" t="str">
            <v>TG266</v>
          </cell>
          <cell r="T1387">
            <v>0</v>
          </cell>
          <cell r="U1387" t="str">
            <v>Thạc sĩ</v>
          </cell>
          <cell r="V1387" t="str">
            <v>010804952</v>
          </cell>
        </row>
        <row r="1388">
          <cell r="B1388" t="str">
            <v>MKT20</v>
          </cell>
          <cell r="C1388" t="str">
            <v>3120215048667</v>
          </cell>
          <cell r="D1388" t="str">
            <v>Nguyễn Thái</v>
          </cell>
          <cell r="E1388" t="str">
            <v>Tùng</v>
          </cell>
          <cell r="F1388">
            <v>11</v>
          </cell>
          <cell r="G1388" t="str">
            <v>Marketing</v>
          </cell>
          <cell r="H1388" t="str">
            <v>Khoa Kế toán và Quản trị kinh doanh</v>
          </cell>
          <cell r="I1388" t="str">
            <v>Thạc sĩ, Giảng viên</v>
          </cell>
          <cell r="J1388">
            <v>3.66</v>
          </cell>
          <cell r="K1388">
            <v>0</v>
          </cell>
          <cell r="L1388" t="str">
            <v>01-Jan-25</v>
          </cell>
          <cell r="M1388" t="str">
            <v>01-Jan-16</v>
          </cell>
          <cell r="N1388">
            <v>3</v>
          </cell>
          <cell r="O1388" t="str">
            <v>1103</v>
          </cell>
          <cell r="P1388" t="str">
            <v>1103</v>
          </cell>
          <cell r="Q1388" t="str">
            <v>15.111</v>
          </cell>
          <cell r="R1388" t="str">
            <v>V.07.01.03</v>
          </cell>
          <cell r="S1388" t="str">
            <v>MKT20</v>
          </cell>
          <cell r="T1388">
            <v>0</v>
          </cell>
          <cell r="U1388" t="str">
            <v>Thạc sĩ</v>
          </cell>
          <cell r="V1388" t="str">
            <v>001089031168</v>
          </cell>
        </row>
        <row r="1389">
          <cell r="B1389" t="str">
            <v>MKT21</v>
          </cell>
          <cell r="C1389" t="str">
            <v>3120281047726</v>
          </cell>
          <cell r="D1389" t="str">
            <v>Trần Thị Mai</v>
          </cell>
          <cell r="E1389" t="str">
            <v>Phương</v>
          </cell>
          <cell r="F1389">
            <v>11</v>
          </cell>
          <cell r="G1389" t="str">
            <v>Marketing</v>
          </cell>
          <cell r="H1389" t="str">
            <v>Khoa Kế toán và Quản trị kinh doanh</v>
          </cell>
          <cell r="I1389" t="str">
            <v>Thạc sĩ, Giảng viên</v>
          </cell>
          <cell r="J1389">
            <v>2.27</v>
          </cell>
          <cell r="K1389">
            <v>0</v>
          </cell>
          <cell r="L1389" t="str">
            <v>03-Oct-24</v>
          </cell>
          <cell r="M1389" t="str">
            <v>03-Oct-24</v>
          </cell>
          <cell r="N1389">
            <v>3</v>
          </cell>
          <cell r="O1389" t="str">
            <v>1103</v>
          </cell>
          <cell r="P1389" t="str">
            <v>1103</v>
          </cell>
          <cell r="Q1389" t="str">
            <v>15.111</v>
          </cell>
          <cell r="R1389" t="str">
            <v>V.07.01.03</v>
          </cell>
          <cell r="S1389" t="str">
            <v>MKT21</v>
          </cell>
          <cell r="T1389">
            <v>0</v>
          </cell>
          <cell r="U1389" t="str">
            <v>Thạc sĩ</v>
          </cell>
          <cell r="V1389" t="str">
            <v>001196023512</v>
          </cell>
        </row>
        <row r="1390">
          <cell r="B1390" t="str">
            <v>QKT14</v>
          </cell>
          <cell r="C1390" t="str">
            <v>3120215004320</v>
          </cell>
          <cell r="D1390" t="str">
            <v>Phạm Thị Hương</v>
          </cell>
          <cell r="E1390" t="str">
            <v>Dịu</v>
          </cell>
          <cell r="F1390">
            <v>11</v>
          </cell>
          <cell r="G1390" t="str">
            <v>Quản trị kinh doanh</v>
          </cell>
          <cell r="H1390" t="str">
            <v>Khoa Kế toán và Quản trị kinh doanh</v>
          </cell>
          <cell r="I1390" t="str">
            <v>Tiến sĩ, Giảng viên chính</v>
          </cell>
          <cell r="J1390">
            <v>5.08</v>
          </cell>
          <cell r="K1390">
            <v>0</v>
          </cell>
          <cell r="L1390" t="str">
            <v>01-May-25</v>
          </cell>
          <cell r="M1390" t="str">
            <v>01-Dec-20</v>
          </cell>
          <cell r="N1390">
            <v>2</v>
          </cell>
          <cell r="O1390" t="str">
            <v>1104</v>
          </cell>
          <cell r="P1390" t="str">
            <v>1104</v>
          </cell>
          <cell r="Q1390" t="str">
            <v>15.110</v>
          </cell>
          <cell r="R1390" t="str">
            <v>V.07.01.02</v>
          </cell>
          <cell r="S1390" t="str">
            <v>QKT14</v>
          </cell>
          <cell r="T1390">
            <v>0</v>
          </cell>
          <cell r="U1390" t="str">
            <v>Tiến sĩ</v>
          </cell>
          <cell r="V1390" t="str">
            <v>034178000464</v>
          </cell>
        </row>
        <row r="1391">
          <cell r="B1391" t="str">
            <v>MOI32</v>
          </cell>
          <cell r="C1391" t="str">
            <v>3120205012481</v>
          </cell>
          <cell r="D1391" t="str">
            <v>Bùi Thị</v>
          </cell>
          <cell r="E1391" t="str">
            <v>Gia</v>
          </cell>
          <cell r="F1391">
            <v>11</v>
          </cell>
          <cell r="G1391" t="str">
            <v>Quản trị kinh doanh</v>
          </cell>
          <cell r="H1391" t="str">
            <v>Khoa Kế toán và Quản trị kinh doanh</v>
          </cell>
          <cell r="I1391" t="str">
            <v/>
          </cell>
          <cell r="J1391">
            <v>5.42</v>
          </cell>
          <cell r="K1391">
            <v>0</v>
          </cell>
          <cell r="L1391" t="str">
            <v>01-Jan-06</v>
          </cell>
          <cell r="M1391" t="str">
            <v>01-Mar-76</v>
          </cell>
          <cell r="N1391">
            <v>2</v>
          </cell>
          <cell r="O1391" t="str">
            <v>1104</v>
          </cell>
          <cell r="P1391" t="str">
            <v>1104</v>
          </cell>
          <cell r="Q1391" t="str">
            <v>15.110</v>
          </cell>
          <cell r="R1391" t="str">
            <v>15.110</v>
          </cell>
          <cell r="S1391" t="str">
            <v>MOI32</v>
          </cell>
          <cell r="T1391">
            <v>0</v>
          </cell>
          <cell r="U1391" t="str">
            <v>Tiến sĩ</v>
          </cell>
          <cell r="V1391" t="str">
            <v>011679939</v>
          </cell>
        </row>
        <row r="1392">
          <cell r="B1392" t="str">
            <v>QKT12</v>
          </cell>
          <cell r="C1392" t="str">
            <v>3120215004293</v>
          </cell>
          <cell r="D1392" t="str">
            <v>Đỗ Thành</v>
          </cell>
          <cell r="E1392" t="str">
            <v>Xương</v>
          </cell>
          <cell r="F1392">
            <v>11</v>
          </cell>
          <cell r="G1392" t="str">
            <v>Quản trị kinh doanh</v>
          </cell>
          <cell r="H1392" t="str">
            <v>Khoa Kế toán và Quản trị kinh doanh</v>
          </cell>
          <cell r="I1392" t="str">
            <v/>
          </cell>
          <cell r="J1392">
            <v>4.9800000000000004</v>
          </cell>
          <cell r="K1392">
            <v>0.1</v>
          </cell>
          <cell r="L1392" t="str">
            <v>01-Nov-10</v>
          </cell>
          <cell r="M1392" t="str">
            <v>01-Mar-76</v>
          </cell>
          <cell r="N1392">
            <v>4</v>
          </cell>
          <cell r="O1392" t="str">
            <v>1104</v>
          </cell>
          <cell r="P1392" t="str">
            <v>1104</v>
          </cell>
          <cell r="Q1392" t="str">
            <v>15.111</v>
          </cell>
          <cell r="R1392" t="str">
            <v>15.111</v>
          </cell>
          <cell r="S1392" t="str">
            <v>TG029</v>
          </cell>
          <cell r="T1392">
            <v>0</v>
          </cell>
          <cell r="U1392" t="str">
            <v>Đại học</v>
          </cell>
          <cell r="V1392" t="str">
            <v>010807475</v>
          </cell>
        </row>
        <row r="1393">
          <cell r="B1393" t="str">
            <v>QKT11</v>
          </cell>
          <cell r="C1393" t="str">
            <v>3120215004308</v>
          </cell>
          <cell r="D1393" t="str">
            <v>Đỗ Văn</v>
          </cell>
          <cell r="E1393" t="str">
            <v>Viện</v>
          </cell>
          <cell r="F1393">
            <v>11</v>
          </cell>
          <cell r="G1393" t="str">
            <v>Quản trị kinh doanh</v>
          </cell>
          <cell r="H1393" t="str">
            <v>Khoa Kế toán và Quản trị kinh doanh</v>
          </cell>
          <cell r="I1393" t="str">
            <v>PGS.TS. Giảng viên cao cấp</v>
          </cell>
          <cell r="J1393">
            <v>7.64</v>
          </cell>
          <cell r="K1393">
            <v>0</v>
          </cell>
          <cell r="L1393" t="str">
            <v>01-Nov-19</v>
          </cell>
          <cell r="M1393" t="str">
            <v>30-Dec-16</v>
          </cell>
          <cell r="N1393">
            <v>2</v>
          </cell>
          <cell r="O1393" t="str">
            <v>1104</v>
          </cell>
          <cell r="P1393" t="str">
            <v>1104</v>
          </cell>
          <cell r="Q1393" t="str">
            <v>15.109</v>
          </cell>
          <cell r="R1393" t="str">
            <v>V.07.01.01</v>
          </cell>
          <cell r="S1393" t="str">
            <v>TG538</v>
          </cell>
          <cell r="T1393">
            <v>1</v>
          </cell>
          <cell r="U1393" t="str">
            <v>Tiến sĩ</v>
          </cell>
          <cell r="V1393" t="str">
            <v>001053003489</v>
          </cell>
        </row>
        <row r="1394">
          <cell r="B1394" t="str">
            <v>TG013</v>
          </cell>
          <cell r="C1394" t="str">
            <v>3120215004314</v>
          </cell>
          <cell r="D1394" t="str">
            <v>Phạm Thị Minh</v>
          </cell>
          <cell r="E1394" t="str">
            <v>Nguyệt</v>
          </cell>
          <cell r="F1394">
            <v>11</v>
          </cell>
          <cell r="G1394" t="str">
            <v>Quản trị kinh doanh</v>
          </cell>
          <cell r="H1394" t="str">
            <v>Khoa Kế toán và Quản trị kinh doanh</v>
          </cell>
          <cell r="I1394" t="str">
            <v/>
          </cell>
          <cell r="J1394">
            <v>5.42</v>
          </cell>
          <cell r="K1394">
            <v>0</v>
          </cell>
          <cell r="L1394" t="str">
            <v>01-Oct-09</v>
          </cell>
          <cell r="M1394" t="str">
            <v>01-Nov-81</v>
          </cell>
          <cell r="N1394">
            <v>2</v>
          </cell>
          <cell r="O1394" t="str">
            <v>1104</v>
          </cell>
          <cell r="P1394" t="str">
            <v>1104</v>
          </cell>
          <cell r="Q1394" t="str">
            <v>15.110</v>
          </cell>
          <cell r="R1394" t="str">
            <v>15.110</v>
          </cell>
          <cell r="S1394" t="str">
            <v>TG013</v>
          </cell>
          <cell r="T1394">
            <v>0</v>
          </cell>
          <cell r="U1394" t="str">
            <v>Tiến sĩ</v>
          </cell>
          <cell r="V1394" t="str">
            <v>011765175</v>
          </cell>
        </row>
        <row r="1395">
          <cell r="B1395" t="str">
            <v>QKT04</v>
          </cell>
          <cell r="C1395" t="str">
            <v>3120215004337</v>
          </cell>
          <cell r="D1395" t="str">
            <v>Nguyễn Quốc</v>
          </cell>
          <cell r="E1395" t="str">
            <v>Chỉnh</v>
          </cell>
          <cell r="F1395">
            <v>11</v>
          </cell>
          <cell r="G1395" t="str">
            <v>Quản trị kinh doanh</v>
          </cell>
          <cell r="H1395" t="str">
            <v>Khoa Kế toán và Quản trị kinh doanh</v>
          </cell>
          <cell r="I1395" t="str">
            <v>Tiến sĩ, Giảng viên chính</v>
          </cell>
          <cell r="J1395">
            <v>6.78</v>
          </cell>
          <cell r="K1395">
            <v>0</v>
          </cell>
          <cell r="L1395" t="str">
            <v>01-Jul-22</v>
          </cell>
          <cell r="M1395" t="str">
            <v>01-Jul-03</v>
          </cell>
          <cell r="N1395">
            <v>2</v>
          </cell>
          <cell r="O1395" t="str">
            <v>1104</v>
          </cell>
          <cell r="P1395" t="str">
            <v>1104</v>
          </cell>
          <cell r="Q1395" t="str">
            <v>15.110</v>
          </cell>
          <cell r="R1395" t="str">
            <v>V.07.01.02</v>
          </cell>
          <cell r="S1395" t="str">
            <v>QKT04</v>
          </cell>
          <cell r="T1395">
            <v>0</v>
          </cell>
          <cell r="U1395" t="str">
            <v>Tiến sĩ</v>
          </cell>
          <cell r="V1395" t="str">
            <v>034062010343</v>
          </cell>
        </row>
        <row r="1396">
          <cell r="B1396" t="str">
            <v>QKT16</v>
          </cell>
          <cell r="C1396" t="str">
            <v>3120215004343</v>
          </cell>
          <cell r="D1396" t="str">
            <v>Lê Thị Kim</v>
          </cell>
          <cell r="E1396" t="str">
            <v>Oanh</v>
          </cell>
          <cell r="F1396">
            <v>11</v>
          </cell>
          <cell r="G1396" t="str">
            <v>Quản trị kinh doanh</v>
          </cell>
          <cell r="H1396" t="str">
            <v>Khoa Kế toán và Quản trị kinh doanh</v>
          </cell>
          <cell r="I1396" t="str">
            <v>Tiến sĩ, Giảng viên chính</v>
          </cell>
          <cell r="J1396">
            <v>4.74</v>
          </cell>
          <cell r="K1396">
            <v>0</v>
          </cell>
          <cell r="L1396" t="str">
            <v>01-Oct-22</v>
          </cell>
          <cell r="M1396" t="str">
            <v>01-Oct-05</v>
          </cell>
          <cell r="N1396">
            <v>2</v>
          </cell>
          <cell r="O1396" t="str">
            <v>1104</v>
          </cell>
          <cell r="P1396" t="str">
            <v>1104</v>
          </cell>
          <cell r="Q1396" t="str">
            <v>15.110</v>
          </cell>
          <cell r="R1396" t="str">
            <v>V.07.01.02</v>
          </cell>
          <cell r="S1396" t="str">
            <v>QKT16</v>
          </cell>
          <cell r="T1396">
            <v>0</v>
          </cell>
          <cell r="U1396" t="str">
            <v>Tiến sĩ</v>
          </cell>
          <cell r="V1396" t="str">
            <v>001177016575</v>
          </cell>
        </row>
        <row r="1397">
          <cell r="B1397" t="str">
            <v>QKT02</v>
          </cell>
          <cell r="C1397" t="str">
            <v>3120215010057</v>
          </cell>
          <cell r="D1397" t="str">
            <v>Bùi Kim</v>
          </cell>
          <cell r="E1397" t="str">
            <v>Anh</v>
          </cell>
          <cell r="F1397">
            <v>11</v>
          </cell>
          <cell r="G1397" t="str">
            <v>Quản trị kinh doanh</v>
          </cell>
          <cell r="H1397" t="str">
            <v>Khoa Kế toán và Quản trị kinh doanh</v>
          </cell>
          <cell r="I1397" t="str">
            <v>Thạc sĩ, Giảng viên</v>
          </cell>
          <cell r="J1397">
            <v>3.33</v>
          </cell>
          <cell r="K1397">
            <v>0</v>
          </cell>
          <cell r="L1397" t="str">
            <v>01-Oct-16</v>
          </cell>
          <cell r="M1397" t="str">
            <v>01-Oct-07</v>
          </cell>
          <cell r="N1397">
            <v>3</v>
          </cell>
          <cell r="O1397" t="str">
            <v>1104</v>
          </cell>
          <cell r="P1397" t="str">
            <v>1104</v>
          </cell>
          <cell r="Q1397" t="str">
            <v>15.111</v>
          </cell>
          <cell r="R1397" t="str">
            <v>V.07.01.03</v>
          </cell>
          <cell r="S1397" t="str">
            <v>QKT02</v>
          </cell>
          <cell r="T1397">
            <v>0</v>
          </cell>
          <cell r="U1397" t="str">
            <v>Thạc sĩ</v>
          </cell>
          <cell r="V1397" t="str">
            <v>012468487</v>
          </cell>
        </row>
        <row r="1398">
          <cell r="B1398" t="str">
            <v>QKT08</v>
          </cell>
          <cell r="C1398" t="str">
            <v>3120215004366</v>
          </cell>
          <cell r="D1398" t="str">
            <v>Nguyễn Hải</v>
          </cell>
          <cell r="E1398" t="str">
            <v>Núi</v>
          </cell>
          <cell r="F1398">
            <v>11</v>
          </cell>
          <cell r="G1398" t="str">
            <v>Quản trị kinh doanh</v>
          </cell>
          <cell r="H1398" t="str">
            <v>Khoa Kế toán và Quản trị kinh doanh</v>
          </cell>
          <cell r="I1398" t="str">
            <v>Tiến sĩ, Giảng viên chính, Phó Khoa</v>
          </cell>
          <cell r="J1398">
            <v>4.4000000000000004</v>
          </cell>
          <cell r="K1398">
            <v>0</v>
          </cell>
          <cell r="L1398" t="str">
            <v>01-Dec-20</v>
          </cell>
          <cell r="M1398" t="str">
            <v>01-Dec-20</v>
          </cell>
          <cell r="N1398">
            <v>2</v>
          </cell>
          <cell r="O1398" t="str">
            <v>1104</v>
          </cell>
          <cell r="P1398" t="str">
            <v>1104</v>
          </cell>
          <cell r="Q1398" t="str">
            <v>15.110</v>
          </cell>
          <cell r="R1398" t="str">
            <v>V.07.01.02</v>
          </cell>
          <cell r="S1398" t="str">
            <v>QKT08</v>
          </cell>
          <cell r="T1398">
            <v>0</v>
          </cell>
          <cell r="U1398" t="str">
            <v>Tiến sĩ</v>
          </cell>
          <cell r="V1398" t="str">
            <v>031084009041</v>
          </cell>
        </row>
        <row r="1399">
          <cell r="B1399" t="str">
            <v>QKT19</v>
          </cell>
          <cell r="C1399" t="str">
            <v>3120215011145</v>
          </cell>
          <cell r="D1399" t="str">
            <v>Đồng Đạo</v>
          </cell>
          <cell r="E1399" t="str">
            <v>Dũng</v>
          </cell>
          <cell r="F1399">
            <v>11</v>
          </cell>
          <cell r="G1399" t="str">
            <v>Quản trị kinh doanh</v>
          </cell>
          <cell r="H1399" t="str">
            <v>Khoa Kế toán và Quản trị kinh doanh</v>
          </cell>
          <cell r="I1399" t="str">
            <v>Tiến sĩ, Giảng viên, Trưởng BM</v>
          </cell>
          <cell r="J1399">
            <v>3.99</v>
          </cell>
          <cell r="K1399">
            <v>0</v>
          </cell>
          <cell r="L1399" t="str">
            <v>01-Aug-23</v>
          </cell>
          <cell r="M1399" t="str">
            <v>01-Aug-09</v>
          </cell>
          <cell r="N1399">
            <v>2</v>
          </cell>
          <cell r="O1399" t="str">
            <v>1104</v>
          </cell>
          <cell r="P1399" t="str">
            <v>1104</v>
          </cell>
          <cell r="Q1399" t="str">
            <v>15.111</v>
          </cell>
          <cell r="R1399" t="str">
            <v>V.07.01.03</v>
          </cell>
          <cell r="S1399" t="str">
            <v>QKT19</v>
          </cell>
          <cell r="T1399">
            <v>0</v>
          </cell>
          <cell r="U1399" t="str">
            <v>Tiến sĩ</v>
          </cell>
          <cell r="V1399" t="str">
            <v>001084047185</v>
          </cell>
        </row>
        <row r="1400">
          <cell r="B1400" t="str">
            <v>QKT05</v>
          </cell>
          <cell r="C1400" t="str">
            <v>3120215029134</v>
          </cell>
          <cell r="D1400" t="str">
            <v>Lê Thị Thu</v>
          </cell>
          <cell r="E1400" t="str">
            <v>Hương</v>
          </cell>
          <cell r="F1400">
            <v>11</v>
          </cell>
          <cell r="G1400" t="str">
            <v>Quản trị kinh doanh</v>
          </cell>
          <cell r="H1400" t="str">
            <v>Khoa Kế toán và Quản trị kinh doanh</v>
          </cell>
          <cell r="I1400" t="str">
            <v>Tiến sĩ, Giảng viên chính</v>
          </cell>
          <cell r="J1400">
            <v>4.4000000000000004</v>
          </cell>
          <cell r="K1400">
            <v>0</v>
          </cell>
          <cell r="L1400" t="str">
            <v>15-Jun-23</v>
          </cell>
          <cell r="M1400" t="str">
            <v>01-Aug-10</v>
          </cell>
          <cell r="N1400">
            <v>2</v>
          </cell>
          <cell r="O1400" t="str">
            <v>1104</v>
          </cell>
          <cell r="P1400" t="str">
            <v>1104</v>
          </cell>
          <cell r="Q1400" t="str">
            <v>15.110</v>
          </cell>
          <cell r="R1400" t="str">
            <v>V.07.01.02</v>
          </cell>
          <cell r="S1400" t="str">
            <v>QKT05</v>
          </cell>
          <cell r="T1400">
            <v>0</v>
          </cell>
          <cell r="U1400" t="str">
            <v>Tiến sĩ</v>
          </cell>
          <cell r="V1400" t="str">
            <v>001187016505</v>
          </cell>
        </row>
        <row r="1401">
          <cell r="B1401" t="str">
            <v>QKT06</v>
          </cell>
          <cell r="C1401" t="str">
            <v>3120215029265</v>
          </cell>
          <cell r="D1401" t="str">
            <v>Đào Hồng</v>
          </cell>
          <cell r="E1401" t="str">
            <v>Vân</v>
          </cell>
          <cell r="F1401">
            <v>11</v>
          </cell>
          <cell r="G1401" t="str">
            <v>Quản trị kinh doanh</v>
          </cell>
          <cell r="H1401" t="str">
            <v>Khoa Kế toán và Quản trị kinh doanh</v>
          </cell>
          <cell r="I1401" t="str">
            <v>Thạc sĩ, Giảng viên chính, Phó BM phụ trách</v>
          </cell>
          <cell r="J1401">
            <v>4.4000000000000004</v>
          </cell>
          <cell r="K1401">
            <v>0</v>
          </cell>
          <cell r="L1401" t="str">
            <v>15-Jun-23</v>
          </cell>
          <cell r="M1401" t="str">
            <v>01-Aug-10</v>
          </cell>
          <cell r="N1401">
            <v>3</v>
          </cell>
          <cell r="O1401" t="str">
            <v>1104</v>
          </cell>
          <cell r="P1401" t="str">
            <v>1104</v>
          </cell>
          <cell r="Q1401" t="str">
            <v>15.110</v>
          </cell>
          <cell r="R1401" t="str">
            <v>V.07.01.02</v>
          </cell>
          <cell r="S1401" t="str">
            <v>QKT06</v>
          </cell>
          <cell r="T1401">
            <v>0</v>
          </cell>
          <cell r="U1401" t="str">
            <v>Thạc sĩ</v>
          </cell>
          <cell r="V1401" t="str">
            <v>001184004745</v>
          </cell>
        </row>
        <row r="1402">
          <cell r="B1402" t="str">
            <v>QKT15</v>
          </cell>
          <cell r="C1402" t="str">
            <v>3120215033495</v>
          </cell>
          <cell r="D1402" t="str">
            <v>Nguyễn Ngọc</v>
          </cell>
          <cell r="E1402" t="str">
            <v>Mai</v>
          </cell>
          <cell r="F1402">
            <v>11</v>
          </cell>
          <cell r="G1402" t="str">
            <v>Quản trị kinh doanh</v>
          </cell>
          <cell r="H1402" t="str">
            <v>Khoa Kế toán và Quản trị kinh doanh</v>
          </cell>
          <cell r="I1402" t="str">
            <v>Tiễn sĩ, Giảng viên chính</v>
          </cell>
          <cell r="J1402">
            <v>4.4000000000000004</v>
          </cell>
          <cell r="K1402">
            <v>0</v>
          </cell>
          <cell r="L1402" t="str">
            <v>15-Jun-23</v>
          </cell>
          <cell r="M1402" t="str">
            <v>01-Jun-11</v>
          </cell>
          <cell r="N1402">
            <v>2</v>
          </cell>
          <cell r="O1402" t="str">
            <v>1104</v>
          </cell>
          <cell r="P1402" t="str">
            <v>1104</v>
          </cell>
          <cell r="Q1402" t="str">
            <v>15.110</v>
          </cell>
          <cell r="R1402" t="str">
            <v>V.07.01.02</v>
          </cell>
          <cell r="S1402" t="str">
            <v>QKT15</v>
          </cell>
          <cell r="T1402">
            <v>0</v>
          </cell>
          <cell r="U1402" t="str">
            <v>Tiến sĩ</v>
          </cell>
          <cell r="V1402" t="str">
            <v>001187035372</v>
          </cell>
        </row>
        <row r="1403">
          <cell r="B1403" t="str">
            <v>QKT13</v>
          </cell>
          <cell r="C1403" t="str">
            <v>3120215033500</v>
          </cell>
          <cell r="D1403" t="str">
            <v>Trần Thị Thanh</v>
          </cell>
          <cell r="E1403" t="str">
            <v>Huyền</v>
          </cell>
          <cell r="F1403">
            <v>11</v>
          </cell>
          <cell r="G1403" t="str">
            <v>Quản trị kinh doanh</v>
          </cell>
          <cell r="H1403" t="str">
            <v>Khoa Kế toán và Quản trị kinh doanh</v>
          </cell>
          <cell r="I1403" t="str">
            <v>Tiến sĩ, Giảng viên chính</v>
          </cell>
          <cell r="J1403">
            <v>4.4000000000000004</v>
          </cell>
          <cell r="K1403">
            <v>0</v>
          </cell>
          <cell r="L1403" t="str">
            <v>15-Jun-23</v>
          </cell>
          <cell r="M1403" t="str">
            <v>01-Mar-11</v>
          </cell>
          <cell r="N1403">
            <v>2</v>
          </cell>
          <cell r="O1403" t="str">
            <v>1104</v>
          </cell>
          <cell r="P1403" t="str">
            <v>1104</v>
          </cell>
          <cell r="Q1403" t="str">
            <v>15.110</v>
          </cell>
          <cell r="R1403" t="str">
            <v>V.07.01.02</v>
          </cell>
          <cell r="S1403" t="str">
            <v>QKT13</v>
          </cell>
          <cell r="T1403">
            <v>0</v>
          </cell>
          <cell r="U1403" t="str">
            <v>Tiến sĩ</v>
          </cell>
          <cell r="V1403" t="str">
            <v>001186076838</v>
          </cell>
        </row>
        <row r="1404">
          <cell r="B1404" t="str">
            <v>QKT17</v>
          </cell>
          <cell r="C1404" t="str">
            <v>3120215036718</v>
          </cell>
          <cell r="D1404" t="str">
            <v>Nguyễn Thị Thu</v>
          </cell>
          <cell r="E1404" t="str">
            <v>Trang</v>
          </cell>
          <cell r="F1404">
            <v>11</v>
          </cell>
          <cell r="G1404" t="str">
            <v>Quản trị kinh doanh</v>
          </cell>
          <cell r="H1404" t="str">
            <v>Khoa Kế toán và Quản trị kinh doanh</v>
          </cell>
          <cell r="I1404" t="str">
            <v>Tiến sĩ, Giảng viên chính</v>
          </cell>
          <cell r="J1404">
            <v>4.4000000000000004</v>
          </cell>
          <cell r="K1404">
            <v>0</v>
          </cell>
          <cell r="L1404" t="str">
            <v>15-Jun-23</v>
          </cell>
          <cell r="M1404" t="str">
            <v>01-Nov-08</v>
          </cell>
          <cell r="N1404">
            <v>2</v>
          </cell>
          <cell r="O1404" t="str">
            <v>1104</v>
          </cell>
          <cell r="P1404" t="str">
            <v>1104</v>
          </cell>
          <cell r="Q1404" t="str">
            <v>15.110</v>
          </cell>
          <cell r="R1404" t="str">
            <v>V.07.01.02</v>
          </cell>
          <cell r="S1404" t="str">
            <v>QKT17</v>
          </cell>
          <cell r="T1404">
            <v>0</v>
          </cell>
          <cell r="U1404" t="str">
            <v>Tiến sĩ</v>
          </cell>
          <cell r="V1404" t="str">
            <v>030184000336</v>
          </cell>
        </row>
        <row r="1405">
          <cell r="B1405" t="str">
            <v>QKT18</v>
          </cell>
          <cell r="C1405" t="str">
            <v>3120215039348</v>
          </cell>
          <cell r="D1405" t="str">
            <v>Đoàn Thị Ngọc</v>
          </cell>
          <cell r="E1405" t="str">
            <v>Thúy</v>
          </cell>
          <cell r="F1405">
            <v>11</v>
          </cell>
          <cell r="G1405" t="str">
            <v>Quản trị kinh doanh</v>
          </cell>
          <cell r="H1405" t="str">
            <v>Khoa Kế toán và Quản trị kinh doanh</v>
          </cell>
          <cell r="I1405" t="str">
            <v>Thạc sĩ, Giảng viên chính</v>
          </cell>
          <cell r="J1405">
            <v>4.4000000000000004</v>
          </cell>
          <cell r="K1405">
            <v>0</v>
          </cell>
          <cell r="L1405" t="str">
            <v>15-Jun-23</v>
          </cell>
          <cell r="M1405" t="str">
            <v>01-Jan-13</v>
          </cell>
          <cell r="N1405">
            <v>3</v>
          </cell>
          <cell r="O1405" t="str">
            <v>1104</v>
          </cell>
          <cell r="P1405" t="str">
            <v>1104</v>
          </cell>
          <cell r="Q1405" t="str">
            <v>15.110</v>
          </cell>
          <cell r="R1405" t="str">
            <v>V.07.01.02</v>
          </cell>
          <cell r="S1405" t="str">
            <v>QKT18</v>
          </cell>
          <cell r="T1405">
            <v>0</v>
          </cell>
          <cell r="U1405" t="str">
            <v>Thạc sĩ</v>
          </cell>
          <cell r="V1405" t="str">
            <v>019189010157</v>
          </cell>
        </row>
        <row r="1406">
          <cell r="B1406" t="str">
            <v>QKT20</v>
          </cell>
          <cell r="C1406" t="str">
            <v>3120215042030</v>
          </cell>
          <cell r="D1406" t="str">
            <v>Nguyễn Thị Kim</v>
          </cell>
          <cell r="E1406" t="str">
            <v>Oanh</v>
          </cell>
          <cell r="F1406">
            <v>11</v>
          </cell>
          <cell r="G1406" t="str">
            <v>Quản trị kinh doanh</v>
          </cell>
          <cell r="H1406" t="str">
            <v>Khoa Kế toán và Quản trị kinh doanh</v>
          </cell>
          <cell r="I1406" t="str">
            <v>Tiến sĩ, Giảng viên chính</v>
          </cell>
          <cell r="J1406">
            <v>4.4000000000000004</v>
          </cell>
          <cell r="K1406">
            <v>0</v>
          </cell>
          <cell r="L1406" t="str">
            <v>15-Jun-23</v>
          </cell>
          <cell r="M1406" t="str">
            <v>01-Jul-14</v>
          </cell>
          <cell r="N1406">
            <v>2</v>
          </cell>
          <cell r="O1406" t="str">
            <v>1104</v>
          </cell>
          <cell r="P1406" t="str">
            <v>1104</v>
          </cell>
          <cell r="Q1406" t="str">
            <v>15.110</v>
          </cell>
          <cell r="R1406" t="str">
            <v>V.07.01.02</v>
          </cell>
          <cell r="S1406" t="str">
            <v>QKT20</v>
          </cell>
          <cell r="T1406">
            <v>0</v>
          </cell>
          <cell r="U1406" t="str">
            <v>Tiến sĩ</v>
          </cell>
          <cell r="V1406" t="str">
            <v>027187000244</v>
          </cell>
        </row>
        <row r="1407">
          <cell r="B1407" t="str">
            <v>QKT07</v>
          </cell>
          <cell r="C1407" t="str">
            <v>3120215010947</v>
          </cell>
          <cell r="D1407" t="str">
            <v>Nguyễn Công</v>
          </cell>
          <cell r="E1407" t="str">
            <v>Tiệp</v>
          </cell>
          <cell r="F1407">
            <v>11</v>
          </cell>
          <cell r="G1407" t="str">
            <v>Quản trị kinh doanh</v>
          </cell>
          <cell r="H1407" t="str">
            <v>Khoa Kế toán và Quản trị kinh doanh</v>
          </cell>
          <cell r="I1407" t="str">
            <v>PGS.TS. Giảng viên cao cấp, Phó Giám đốc Học viện, Giám đốc Viện NC và PT Vi tảo, Nấm và Dược liệu</v>
          </cell>
          <cell r="J1407">
            <v>5.08</v>
          </cell>
          <cell r="K1407">
            <v>0</v>
          </cell>
          <cell r="L1407" t="str">
            <v>01-Apr-23</v>
          </cell>
          <cell r="M1407" t="str">
            <v>01-Apr-18</v>
          </cell>
          <cell r="N1407">
            <v>2</v>
          </cell>
          <cell r="O1407" t="str">
            <v>1104</v>
          </cell>
          <cell r="P1407" t="str">
            <v>1104</v>
          </cell>
          <cell r="Q1407" t="str">
            <v>15.110</v>
          </cell>
          <cell r="R1407" t="str">
            <v>V.07.01.02</v>
          </cell>
          <cell r="S1407" t="str">
            <v>QKT07</v>
          </cell>
          <cell r="T1407">
            <v>1</v>
          </cell>
          <cell r="U1407" t="str">
            <v>Tiến sĩ</v>
          </cell>
          <cell r="V1407" t="str">
            <v>027077000579</v>
          </cell>
        </row>
        <row r="1408">
          <cell r="B1408" t="str">
            <v>KEQ05</v>
          </cell>
          <cell r="C1408" t="str">
            <v>3120215004553</v>
          </cell>
          <cell r="D1408" t="str">
            <v>Ngô Thị Thu</v>
          </cell>
          <cell r="E1408" t="str">
            <v>Hằng</v>
          </cell>
          <cell r="F1408">
            <v>11</v>
          </cell>
          <cell r="G1408" t="str">
            <v>Kế toán quản trị và Kiểm toán</v>
          </cell>
          <cell r="H1408" t="str">
            <v>Khoa Kế toán và Quản trị kinh doanh</v>
          </cell>
          <cell r="I1408" t="str">
            <v>Tiến sĩ, Giảng viên chính, Trưởng BM</v>
          </cell>
          <cell r="J1408">
            <v>5.08</v>
          </cell>
          <cell r="K1408">
            <v>0</v>
          </cell>
          <cell r="L1408" t="str">
            <v>01-Apr-23</v>
          </cell>
          <cell r="M1408" t="str">
            <v>01-Apr-18</v>
          </cell>
          <cell r="N1408">
            <v>2</v>
          </cell>
          <cell r="O1408" t="str">
            <v>1105</v>
          </cell>
          <cell r="P1408" t="str">
            <v>1105</v>
          </cell>
          <cell r="Q1408" t="str">
            <v>15.110</v>
          </cell>
          <cell r="R1408" t="str">
            <v>V.07.01.02</v>
          </cell>
          <cell r="S1408" t="str">
            <v>KEQ05</v>
          </cell>
          <cell r="T1408">
            <v>0</v>
          </cell>
          <cell r="U1408" t="str">
            <v>Tiến sĩ</v>
          </cell>
          <cell r="V1408" t="str">
            <v>001179033413</v>
          </cell>
        </row>
        <row r="1409">
          <cell r="B1409" t="str">
            <v>KEQ04</v>
          </cell>
          <cell r="C1409" t="str">
            <v>3120215006700</v>
          </cell>
          <cell r="D1409" t="str">
            <v>Bùi Bằng</v>
          </cell>
          <cell r="E1409" t="str">
            <v>Đoàn</v>
          </cell>
          <cell r="F1409">
            <v>11</v>
          </cell>
          <cell r="G1409" t="str">
            <v>Kế toán quản trị và Kiểm toán</v>
          </cell>
          <cell r="H1409" t="str">
            <v>Khoa Kế toán và Quản trị kinh doanh</v>
          </cell>
          <cell r="I1409" t="str">
            <v>PGS.TS. Giảng viên cao cấp, Bảo lưu PCCV</v>
          </cell>
          <cell r="J1409">
            <v>7.28</v>
          </cell>
          <cell r="K1409">
            <v>0</v>
          </cell>
          <cell r="L1409" t="str">
            <v>30-Dec-16</v>
          </cell>
          <cell r="M1409" t="str">
            <v>30-Dec-16</v>
          </cell>
          <cell r="N1409">
            <v>2</v>
          </cell>
          <cell r="O1409" t="str">
            <v>1105</v>
          </cell>
          <cell r="P1409" t="str">
            <v>1105</v>
          </cell>
          <cell r="Q1409" t="str">
            <v>15.109</v>
          </cell>
          <cell r="R1409" t="str">
            <v>V.07.01.01</v>
          </cell>
          <cell r="S1409" t="str">
            <v>TG459</v>
          </cell>
          <cell r="T1409">
            <v>1</v>
          </cell>
          <cell r="U1409" t="str">
            <v>Tiến sĩ</v>
          </cell>
          <cell r="V1409" t="str">
            <v>033051005258</v>
          </cell>
        </row>
        <row r="1410">
          <cell r="B1410" t="str">
            <v>KEQ07</v>
          </cell>
          <cell r="C1410" t="str">
            <v>3120215004524</v>
          </cell>
          <cell r="D1410" t="str">
            <v>Đỗ Quang</v>
          </cell>
          <cell r="E1410" t="str">
            <v>Giám</v>
          </cell>
          <cell r="F1410">
            <v>11</v>
          </cell>
          <cell r="G1410" t="str">
            <v>Kế toán quản trị và Kiểm toán</v>
          </cell>
          <cell r="H1410" t="str">
            <v>Khoa Kế toán và Quản trị kinh doanh</v>
          </cell>
          <cell r="I1410" t="str">
            <v>PGS.TS, Giảng viên cao cấp, Trưởng Khoa</v>
          </cell>
          <cell r="J1410">
            <v>6.92</v>
          </cell>
          <cell r="K1410">
            <v>0</v>
          </cell>
          <cell r="L1410" t="str">
            <v>17-Jul-24</v>
          </cell>
          <cell r="M1410" t="str">
            <v>17-Jul-18</v>
          </cell>
          <cell r="N1410">
            <v>2</v>
          </cell>
          <cell r="O1410" t="str">
            <v>1105</v>
          </cell>
          <cell r="P1410" t="str">
            <v>1105</v>
          </cell>
          <cell r="Q1410" t="str">
            <v>15.109</v>
          </cell>
          <cell r="R1410" t="str">
            <v>V.07.01.01</v>
          </cell>
          <cell r="S1410" t="str">
            <v>KEQ07</v>
          </cell>
          <cell r="T1410">
            <v>1</v>
          </cell>
          <cell r="U1410" t="str">
            <v>Tiến sĩ</v>
          </cell>
          <cell r="V1410" t="str">
            <v>027072000043</v>
          </cell>
        </row>
        <row r="1411">
          <cell r="B1411" t="str">
            <v>KEQ09</v>
          </cell>
          <cell r="C1411" t="str">
            <v>3120215010070</v>
          </cell>
          <cell r="D1411" t="str">
            <v>Lê Thị Kim</v>
          </cell>
          <cell r="E1411" t="str">
            <v>Sơn</v>
          </cell>
          <cell r="F1411">
            <v>11</v>
          </cell>
          <cell r="G1411" t="str">
            <v>Kế toán quản trị và Kiểm toán</v>
          </cell>
          <cell r="H1411" t="str">
            <v>Khoa Kế toán và Quản trị kinh doanh</v>
          </cell>
          <cell r="I1411" t="str">
            <v>Tiến sĩ, Giảng viên</v>
          </cell>
          <cell r="J1411">
            <v>3.33</v>
          </cell>
          <cell r="K1411">
            <v>0</v>
          </cell>
          <cell r="L1411" t="str">
            <v>01-Oct-16</v>
          </cell>
          <cell r="M1411" t="str">
            <v>01-Oct-07</v>
          </cell>
          <cell r="N1411">
            <v>2</v>
          </cell>
          <cell r="O1411" t="str">
            <v>1105</v>
          </cell>
          <cell r="P1411" t="str">
            <v>1105</v>
          </cell>
          <cell r="Q1411" t="str">
            <v>15.111</v>
          </cell>
          <cell r="R1411" t="str">
            <v>V.07.01.03</v>
          </cell>
          <cell r="S1411" t="str">
            <v>KEQ09</v>
          </cell>
          <cell r="T1411">
            <v>0</v>
          </cell>
          <cell r="U1411" t="str">
            <v>Tiến sĩ</v>
          </cell>
          <cell r="V1411" t="str">
            <v>182489283</v>
          </cell>
        </row>
        <row r="1412">
          <cell r="B1412" t="str">
            <v>KEQ10</v>
          </cell>
          <cell r="C1412" t="str">
            <v>3120215004582</v>
          </cell>
          <cell r="D1412" t="str">
            <v>Vũ Thị</v>
          </cell>
          <cell r="E1412" t="str">
            <v>Hải</v>
          </cell>
          <cell r="F1412">
            <v>11</v>
          </cell>
          <cell r="G1412" t="str">
            <v>Kế toán quản trị và Kiểm toán</v>
          </cell>
          <cell r="H1412" t="str">
            <v>Khoa Kế toán và Quản trị kinh doanh</v>
          </cell>
          <cell r="I1412" t="str">
            <v>Tiến sĩ, Giảng viên chính</v>
          </cell>
          <cell r="J1412">
            <v>4.74</v>
          </cell>
          <cell r="K1412">
            <v>0</v>
          </cell>
          <cell r="L1412" t="str">
            <v>01-Dec-22</v>
          </cell>
          <cell r="M1412" t="str">
            <v>01-Dec-20</v>
          </cell>
          <cell r="N1412">
            <v>2</v>
          </cell>
          <cell r="O1412" t="str">
            <v>1105</v>
          </cell>
          <cell r="P1412" t="str">
            <v>1105</v>
          </cell>
          <cell r="Q1412" t="str">
            <v>15.110</v>
          </cell>
          <cell r="R1412" t="str">
            <v>V.07.01.02</v>
          </cell>
          <cell r="S1412" t="str">
            <v>KEQ10</v>
          </cell>
          <cell r="T1412">
            <v>0</v>
          </cell>
          <cell r="U1412" t="str">
            <v>Tiến sĩ</v>
          </cell>
          <cell r="V1412" t="str">
            <v>022185007332</v>
          </cell>
        </row>
        <row r="1413">
          <cell r="B1413" t="str">
            <v>KEQ06</v>
          </cell>
          <cell r="C1413" t="str">
            <v>3120215011100</v>
          </cell>
          <cell r="D1413" t="str">
            <v>Lại Phương</v>
          </cell>
          <cell r="E1413" t="str">
            <v>Thảo</v>
          </cell>
          <cell r="F1413">
            <v>11</v>
          </cell>
          <cell r="G1413" t="str">
            <v>Kế toán quản trị và Kiểm toán</v>
          </cell>
          <cell r="H1413" t="str">
            <v>Khoa Kế toán và Quản trị kinh doanh</v>
          </cell>
          <cell r="I1413" t="str">
            <v>Tiến sĩ, Giảng viên chính, Phó BM phụ trách</v>
          </cell>
          <cell r="J1413">
            <v>4.74</v>
          </cell>
          <cell r="K1413">
            <v>0</v>
          </cell>
          <cell r="L1413" t="str">
            <v>01-Dec-22</v>
          </cell>
          <cell r="M1413" t="str">
            <v>01-Dec-20</v>
          </cell>
          <cell r="N1413">
            <v>2</v>
          </cell>
          <cell r="O1413" t="str">
            <v>1105</v>
          </cell>
          <cell r="P1413" t="str">
            <v>1105</v>
          </cell>
          <cell r="Q1413" t="str">
            <v>15.110</v>
          </cell>
          <cell r="R1413" t="str">
            <v>V.07.01.02</v>
          </cell>
          <cell r="S1413" t="str">
            <v>KEQ06</v>
          </cell>
          <cell r="T1413">
            <v>0</v>
          </cell>
          <cell r="U1413" t="str">
            <v>Tiến sĩ</v>
          </cell>
          <cell r="V1413" t="str">
            <v>034183015724</v>
          </cell>
        </row>
        <row r="1414">
          <cell r="B1414" t="str">
            <v>KEQ01</v>
          </cell>
          <cell r="C1414" t="str">
            <v>3120215036550</v>
          </cell>
          <cell r="D1414" t="str">
            <v>Bùi Thị Mai</v>
          </cell>
          <cell r="E1414" t="str">
            <v>Linh</v>
          </cell>
          <cell r="F1414">
            <v>11</v>
          </cell>
          <cell r="G1414" t="str">
            <v>Kế toán quản trị và Kiểm toán</v>
          </cell>
          <cell r="H1414" t="str">
            <v>Khoa Kế toán và Quản trị kinh doanh</v>
          </cell>
          <cell r="I1414" t="str">
            <v>Thạc sĩ, Giảng viên chính, Phó BM</v>
          </cell>
          <cell r="J1414">
            <v>4.4000000000000004</v>
          </cell>
          <cell r="K1414">
            <v>0</v>
          </cell>
          <cell r="L1414" t="str">
            <v>15-Jun-23</v>
          </cell>
          <cell r="M1414" t="str">
            <v>01-Feb-12</v>
          </cell>
          <cell r="N1414">
            <v>3</v>
          </cell>
          <cell r="O1414" t="str">
            <v>1105</v>
          </cell>
          <cell r="P1414" t="str">
            <v>1105</v>
          </cell>
          <cell r="Q1414" t="str">
            <v>15.110</v>
          </cell>
          <cell r="R1414" t="str">
            <v>V.07.01.02</v>
          </cell>
          <cell r="S1414" t="str">
            <v>KEQ01</v>
          </cell>
          <cell r="T1414">
            <v>0</v>
          </cell>
          <cell r="U1414" t="str">
            <v>Thạc sĩ</v>
          </cell>
          <cell r="V1414" t="str">
            <v>001188027823</v>
          </cell>
        </row>
        <row r="1415">
          <cell r="B1415" t="str">
            <v>KEQ03</v>
          </cell>
          <cell r="C1415" t="str">
            <v>3120215039144</v>
          </cell>
          <cell r="D1415" t="str">
            <v>Nguyễn Thị Thùy</v>
          </cell>
          <cell r="E1415" t="str">
            <v>Dung</v>
          </cell>
          <cell r="F1415">
            <v>11</v>
          </cell>
          <cell r="G1415" t="str">
            <v>Kế toán quản trị và Kiểm toán</v>
          </cell>
          <cell r="H1415" t="str">
            <v>Khoa Kế toán và Quản trị kinh doanh</v>
          </cell>
          <cell r="I1415" t="str">
            <v>Thạc sĩ, Giảng viên chính</v>
          </cell>
          <cell r="J1415">
            <v>4.4000000000000004</v>
          </cell>
          <cell r="K1415">
            <v>0</v>
          </cell>
          <cell r="L1415" t="str">
            <v>15-Jun-23</v>
          </cell>
          <cell r="M1415" t="str">
            <v>01-Jan-13</v>
          </cell>
          <cell r="N1415">
            <v>3</v>
          </cell>
          <cell r="O1415" t="str">
            <v>1105</v>
          </cell>
          <cell r="P1415" t="str">
            <v>1105</v>
          </cell>
          <cell r="Q1415" t="str">
            <v>15.110</v>
          </cell>
          <cell r="R1415" t="str">
            <v>V.07.01.02</v>
          </cell>
          <cell r="S1415" t="str">
            <v>KEQ03</v>
          </cell>
          <cell r="T1415">
            <v>0</v>
          </cell>
          <cell r="U1415" t="str">
            <v>Thạc sĩ</v>
          </cell>
          <cell r="V1415" t="str">
            <v>001189043379</v>
          </cell>
        </row>
        <row r="1416">
          <cell r="B1416" t="str">
            <v>KEQ02</v>
          </cell>
          <cell r="C1416" t="str">
            <v>3120215039138</v>
          </cell>
          <cell r="D1416" t="str">
            <v>Lê Thanh</v>
          </cell>
          <cell r="E1416" t="str">
            <v>Hà</v>
          </cell>
          <cell r="F1416">
            <v>11</v>
          </cell>
          <cell r="G1416" t="str">
            <v>Kế toán quản trị và Kiểm toán</v>
          </cell>
          <cell r="H1416" t="str">
            <v>Khoa Kế toán và Quản trị kinh doanh</v>
          </cell>
          <cell r="I1416" t="str">
            <v>Tiến sĩ, Giảng viên chính</v>
          </cell>
          <cell r="J1416">
            <v>4.4000000000000004</v>
          </cell>
          <cell r="K1416">
            <v>0</v>
          </cell>
          <cell r="L1416" t="str">
            <v>15-Jun-23</v>
          </cell>
          <cell r="M1416" t="str">
            <v>01-Jan-13</v>
          </cell>
          <cell r="N1416">
            <v>2</v>
          </cell>
          <cell r="O1416" t="str">
            <v>1105</v>
          </cell>
          <cell r="P1416" t="str">
            <v>1105</v>
          </cell>
          <cell r="Q1416" t="str">
            <v>15.110</v>
          </cell>
          <cell r="R1416" t="str">
            <v>V.07.01.02</v>
          </cell>
          <cell r="S1416" t="str">
            <v>KEQ02</v>
          </cell>
          <cell r="T1416">
            <v>0</v>
          </cell>
          <cell r="U1416" t="str">
            <v>Tiến sĩ</v>
          </cell>
          <cell r="V1416" t="str">
            <v>001189033863</v>
          </cell>
        </row>
        <row r="1417">
          <cell r="B1417" t="str">
            <v>KEQ08</v>
          </cell>
          <cell r="C1417" t="str">
            <v>3120215004547</v>
          </cell>
          <cell r="D1417" t="str">
            <v>Trần Quang</v>
          </cell>
          <cell r="E1417" t="str">
            <v>Trung</v>
          </cell>
          <cell r="F1417">
            <v>11</v>
          </cell>
          <cell r="G1417" t="str">
            <v>Kế toán quản trị và Kiểm toán</v>
          </cell>
          <cell r="H1417" t="str">
            <v>Ban Tài chính và Kế toán</v>
          </cell>
          <cell r="I1417" t="str">
            <v>PGS.TS. Giảng viên cao cấp, Kế toán trưởng, Trưởng Ban</v>
          </cell>
          <cell r="J1417">
            <v>6.92</v>
          </cell>
          <cell r="K1417">
            <v>0</v>
          </cell>
          <cell r="L1417" t="str">
            <v>17-Oct-23</v>
          </cell>
          <cell r="M1417" t="str">
            <v>17-Jul-18</v>
          </cell>
          <cell r="N1417">
            <v>2</v>
          </cell>
          <cell r="O1417" t="str">
            <v>2100</v>
          </cell>
          <cell r="P1417" t="str">
            <v>1105</v>
          </cell>
          <cell r="Q1417" t="str">
            <v>15.109</v>
          </cell>
          <cell r="R1417" t="str">
            <v>V.07.01.01</v>
          </cell>
          <cell r="S1417" t="str">
            <v>KEQ08</v>
          </cell>
          <cell r="T1417">
            <v>1</v>
          </cell>
          <cell r="U1417" t="str">
            <v>Tiến sĩ</v>
          </cell>
          <cell r="V1417" t="str">
            <v>040074000793</v>
          </cell>
        </row>
        <row r="1418">
          <cell r="B1418" t="str">
            <v/>
          </cell>
          <cell r="C1418" t="str">
            <v>3120215045176</v>
          </cell>
          <cell r="D1418" t="str">
            <v>Nguyễn Thị Thu</v>
          </cell>
          <cell r="E1418" t="str">
            <v>Trang</v>
          </cell>
          <cell r="F1418">
            <v>11</v>
          </cell>
          <cell r="G1418" t="str">
            <v>Văn phòng Khoa KT và QTKD</v>
          </cell>
          <cell r="H1418" t="str">
            <v>Khoa Kế toán và Quản trị kinh doanh</v>
          </cell>
          <cell r="I1418" t="str">
            <v>Thạc sĩ, Chuyên viên</v>
          </cell>
          <cell r="J1418">
            <v>3.66</v>
          </cell>
          <cell r="K1418">
            <v>0</v>
          </cell>
          <cell r="L1418" t="str">
            <v>01-Oct-24</v>
          </cell>
          <cell r="M1418" t="str">
            <v>01-Jan-14</v>
          </cell>
          <cell r="N1418">
            <v>3</v>
          </cell>
          <cell r="O1418" t="str">
            <v>1109</v>
          </cell>
          <cell r="P1418" t="str">
            <v>1109</v>
          </cell>
          <cell r="Q1418" t="str">
            <v>01.003</v>
          </cell>
          <cell r="R1418" t="str">
            <v>01.003</v>
          </cell>
          <cell r="S1418" t="str">
            <v/>
          </cell>
          <cell r="T1418">
            <v>0</v>
          </cell>
          <cell r="U1418" t="str">
            <v>Thạc sĩ</v>
          </cell>
          <cell r="V1418" t="str">
            <v>036181012242</v>
          </cell>
        </row>
        <row r="1419">
          <cell r="B1419" t="str">
            <v/>
          </cell>
          <cell r="C1419" t="str">
            <v>3120215010918</v>
          </cell>
          <cell r="D1419" t="str">
            <v>Đỗ Kim</v>
          </cell>
          <cell r="E1419" t="str">
            <v>Yến</v>
          </cell>
          <cell r="F1419">
            <v>11</v>
          </cell>
          <cell r="G1419" t="str">
            <v>Văn phòng Khoa KT và QTKD</v>
          </cell>
          <cell r="H1419" t="str">
            <v>Khoa Kế toán và Quản trị kinh doanh</v>
          </cell>
          <cell r="I1419" t="str">
            <v>Thạc sĩ, Chuyên viên</v>
          </cell>
          <cell r="J1419">
            <v>3.66</v>
          </cell>
          <cell r="K1419">
            <v>0</v>
          </cell>
          <cell r="L1419" t="str">
            <v>01-Nov-23</v>
          </cell>
          <cell r="M1419" t="str">
            <v>01-Jan-14</v>
          </cell>
          <cell r="N1419">
            <v>3</v>
          </cell>
          <cell r="O1419" t="str">
            <v>1109</v>
          </cell>
          <cell r="P1419" t="str">
            <v>1109</v>
          </cell>
          <cell r="Q1419" t="str">
            <v>01.003</v>
          </cell>
          <cell r="R1419" t="str">
            <v>01.003</v>
          </cell>
          <cell r="S1419" t="str">
            <v/>
          </cell>
          <cell r="T1419">
            <v>0</v>
          </cell>
          <cell r="U1419" t="str">
            <v>Thạc sĩ</v>
          </cell>
          <cell r="V1419" t="str">
            <v>001176052646</v>
          </cell>
        </row>
        <row r="1420">
          <cell r="B1420" t="str">
            <v/>
          </cell>
          <cell r="C1420" t="str">
            <v>3120215044695</v>
          </cell>
          <cell r="D1420" t="str">
            <v>Mai Thị Mỹ</v>
          </cell>
          <cell r="E1420" t="str">
            <v>Hạnh</v>
          </cell>
          <cell r="F1420">
            <v>11</v>
          </cell>
          <cell r="G1420" t="str">
            <v>Văn phòng Khoa KT và QTKD</v>
          </cell>
          <cell r="H1420" t="str">
            <v>Khoa Kế toán và Quản trị kinh doanh</v>
          </cell>
          <cell r="I1420" t="str">
            <v>Chuyên viên</v>
          </cell>
          <cell r="J1420">
            <v>3.33</v>
          </cell>
          <cell r="K1420">
            <v>0</v>
          </cell>
          <cell r="L1420" t="str">
            <v>01-Jan-24</v>
          </cell>
          <cell r="M1420" t="str">
            <v>02-Jan-14</v>
          </cell>
          <cell r="N1420">
            <v>4</v>
          </cell>
          <cell r="O1420" t="str">
            <v>1109</v>
          </cell>
          <cell r="P1420" t="str">
            <v>1109</v>
          </cell>
          <cell r="Q1420" t="str">
            <v>01.003</v>
          </cell>
          <cell r="R1420" t="str">
            <v>01.003</v>
          </cell>
          <cell r="S1420" t="str">
            <v/>
          </cell>
          <cell r="T1420">
            <v>0</v>
          </cell>
          <cell r="U1420" t="str">
            <v>Đại học</v>
          </cell>
          <cell r="V1420" t="str">
            <v>040183009240</v>
          </cell>
        </row>
        <row r="1421">
          <cell r="B1421" t="str">
            <v/>
          </cell>
          <cell r="C1421" t="str">
            <v/>
          </cell>
          <cell r="D1421" t="str">
            <v>Bùi Vĩnh</v>
          </cell>
          <cell r="E1421" t="str">
            <v>Lộc</v>
          </cell>
          <cell r="F1421">
            <v>11</v>
          </cell>
          <cell r="G1421" t="str">
            <v>Văn phòng Khoa KT và QTKD</v>
          </cell>
          <cell r="H1421" t="str">
            <v>Khoa Kế toán và Quản trị kinh doanh</v>
          </cell>
          <cell r="I1421" t="str">
            <v>Thạc sĩ, Chuyên viên</v>
          </cell>
          <cell r="J1421">
            <v>1.99</v>
          </cell>
          <cell r="K1421">
            <v>0</v>
          </cell>
          <cell r="L1421" t="str">
            <v>01-Sep-16</v>
          </cell>
          <cell r="M1421" t="str">
            <v>01-Sep-16</v>
          </cell>
          <cell r="N1421">
            <v>3</v>
          </cell>
          <cell r="O1421" t="str">
            <v>1109</v>
          </cell>
          <cell r="P1421" t="str">
            <v>1109</v>
          </cell>
          <cell r="Q1421" t="str">
            <v>01.003</v>
          </cell>
          <cell r="R1421" t="str">
            <v>01.003</v>
          </cell>
          <cell r="S1421" t="str">
            <v/>
          </cell>
          <cell r="T1421">
            <v>0</v>
          </cell>
          <cell r="U1421" t="str">
            <v>Thạc sĩ</v>
          </cell>
          <cell r="V1421" t="str">
            <v>012332198</v>
          </cell>
        </row>
        <row r="1422">
          <cell r="B1422" t="str">
            <v/>
          </cell>
          <cell r="C1422" t="str">
            <v>3120215053542</v>
          </cell>
          <cell r="D1422" t="str">
            <v>Đỗ Thụy Việt</v>
          </cell>
          <cell r="E1422" t="str">
            <v>Giang</v>
          </cell>
          <cell r="F1422">
            <v>11</v>
          </cell>
          <cell r="G1422" t="str">
            <v>Văn phòng Khoa KT và QTKD</v>
          </cell>
          <cell r="H1422" t="str">
            <v>Khoa Kế toán và Quản trị kinh doanh</v>
          </cell>
          <cell r="I1422" t="str">
            <v>Thạc sĩ, Chuyên viên</v>
          </cell>
          <cell r="J1422">
            <v>1.9890000000000001</v>
          </cell>
          <cell r="K1422">
            <v>0</v>
          </cell>
          <cell r="L1422" t="str">
            <v>01-Apr-17</v>
          </cell>
          <cell r="M1422" t="str">
            <v>01-Apr-17</v>
          </cell>
          <cell r="N1422">
            <v>3</v>
          </cell>
          <cell r="O1422" t="str">
            <v>1109</v>
          </cell>
          <cell r="P1422" t="str">
            <v>1109</v>
          </cell>
          <cell r="Q1422" t="str">
            <v>01.003</v>
          </cell>
          <cell r="R1422" t="str">
            <v>01.003</v>
          </cell>
          <cell r="S1422" t="str">
            <v/>
          </cell>
          <cell r="T1422">
            <v>0</v>
          </cell>
          <cell r="U1422" t="str">
            <v>Thạc sĩ</v>
          </cell>
          <cell r="V1422" t="str">
            <v>012964122</v>
          </cell>
        </row>
        <row r="1423">
          <cell r="B1423" t="str">
            <v/>
          </cell>
          <cell r="C1423" t="str">
            <v>3120215057096</v>
          </cell>
          <cell r="D1423" t="str">
            <v>Trần Mai</v>
          </cell>
          <cell r="E1423" t="str">
            <v>Loan</v>
          </cell>
          <cell r="F1423">
            <v>11</v>
          </cell>
          <cell r="G1423" t="str">
            <v>Văn phòng Khoa KT và QTKD</v>
          </cell>
          <cell r="H1423" t="str">
            <v>Khoa Kế toán và Quản trị kinh doanh</v>
          </cell>
          <cell r="I1423" t="str">
            <v>Thạc sĩ, Chuyên viên</v>
          </cell>
          <cell r="J1423">
            <v>2.67</v>
          </cell>
          <cell r="K1423">
            <v>0</v>
          </cell>
          <cell r="L1423" t="str">
            <v>06-Dec-22</v>
          </cell>
          <cell r="M1423" t="str">
            <v>06-Dec-19</v>
          </cell>
          <cell r="N1423">
            <v>3</v>
          </cell>
          <cell r="O1423" t="str">
            <v>1109</v>
          </cell>
          <cell r="P1423" t="str">
            <v>1109</v>
          </cell>
          <cell r="Q1423" t="str">
            <v>01.003</v>
          </cell>
          <cell r="R1423" t="str">
            <v>01.003</v>
          </cell>
          <cell r="S1423" t="str">
            <v/>
          </cell>
          <cell r="T1423">
            <v>0</v>
          </cell>
          <cell r="U1423" t="str">
            <v>Thạc sĩ</v>
          </cell>
          <cell r="V1423" t="str">
            <v>001186038335</v>
          </cell>
        </row>
        <row r="1424">
          <cell r="B1424" t="str">
            <v>SPT23</v>
          </cell>
          <cell r="C1424" t="str">
            <v>3120215006384</v>
          </cell>
          <cell r="D1424" t="str">
            <v>Vũ Thị</v>
          </cell>
          <cell r="E1424" t="str">
            <v>Đào</v>
          </cell>
          <cell r="F1424">
            <v>12</v>
          </cell>
          <cell r="G1424" t="str">
            <v>SH phân tử và CNSH ứng dụng</v>
          </cell>
          <cell r="H1424" t="str">
            <v>Khoa Công nghệ sinh học</v>
          </cell>
          <cell r="I1424" t="str">
            <v/>
          </cell>
          <cell r="J1424">
            <v>3.66</v>
          </cell>
          <cell r="K1424">
            <v>0</v>
          </cell>
          <cell r="L1424" t="str">
            <v>01-May-08</v>
          </cell>
          <cell r="M1424" t="str">
            <v>01-Nov-94</v>
          </cell>
          <cell r="N1424">
            <v>2</v>
          </cell>
          <cell r="O1424" t="str">
            <v>1201</v>
          </cell>
          <cell r="P1424" t="str">
            <v>1201</v>
          </cell>
          <cell r="Q1424" t="str">
            <v>13.095</v>
          </cell>
          <cell r="R1424" t="str">
            <v>13.095</v>
          </cell>
          <cell r="S1424" t="str">
            <v>SPT23</v>
          </cell>
          <cell r="T1424">
            <v>0</v>
          </cell>
          <cell r="U1424" t="str">
            <v>Tiến sĩ</v>
          </cell>
          <cell r="V1424" t="str">
            <v>012088773</v>
          </cell>
        </row>
        <row r="1425">
          <cell r="B1425" t="str">
            <v>SPT24</v>
          </cell>
          <cell r="C1425" t="str">
            <v>3120215000791</v>
          </cell>
          <cell r="D1425" t="str">
            <v>Nguyễn Đức</v>
          </cell>
          <cell r="E1425" t="str">
            <v>Bách</v>
          </cell>
          <cell r="F1425">
            <v>12</v>
          </cell>
          <cell r="G1425" t="str">
            <v>SH phân tử và CNSH ứng dụng</v>
          </cell>
          <cell r="H1425" t="str">
            <v>Viện Nghiên cứu và Phát triển Vi tảo, Nấm và Dược liệu</v>
          </cell>
          <cell r="I1425" t="str">
            <v>PGS.TS. Giảng viên cao cấp, Phó Giám đốc Viện, Bảo lưu PCCV</v>
          </cell>
          <cell r="J1425">
            <v>6.92</v>
          </cell>
          <cell r="K1425">
            <v>0</v>
          </cell>
          <cell r="L1425" t="str">
            <v>17-Jul-24</v>
          </cell>
          <cell r="M1425" t="str">
            <v>17-Jul-18</v>
          </cell>
          <cell r="N1425">
            <v>2</v>
          </cell>
          <cell r="O1425" t="str">
            <v>4700</v>
          </cell>
          <cell r="P1425" t="str">
            <v>1201</v>
          </cell>
          <cell r="Q1425" t="str">
            <v>15.109</v>
          </cell>
          <cell r="R1425" t="str">
            <v>V.07.01.01</v>
          </cell>
          <cell r="S1425" t="str">
            <v>SPT24</v>
          </cell>
          <cell r="T1425">
            <v>1</v>
          </cell>
          <cell r="U1425" t="str">
            <v>Tiến sĩ</v>
          </cell>
          <cell r="V1425" t="str">
            <v>001079005617</v>
          </cell>
        </row>
        <row r="1426">
          <cell r="B1426" t="str">
            <v>TG369</v>
          </cell>
          <cell r="C1426" t="str">
            <v>3120215000812</v>
          </cell>
          <cell r="D1426" t="str">
            <v>Tống Văn</v>
          </cell>
          <cell r="E1426" t="str">
            <v>Hải</v>
          </cell>
          <cell r="F1426">
            <v>12</v>
          </cell>
          <cell r="G1426" t="str">
            <v>SH phân tử và CNSH ứng dụng</v>
          </cell>
          <cell r="H1426" t="str">
            <v>Khoa Công nghệ sinh học</v>
          </cell>
          <cell r="I1426" t="str">
            <v>Tiến sĩ, Kỹ sư</v>
          </cell>
          <cell r="J1426">
            <v>3.99</v>
          </cell>
          <cell r="K1426">
            <v>0</v>
          </cell>
          <cell r="L1426" t="str">
            <v>01-Jul-23</v>
          </cell>
          <cell r="M1426" t="str">
            <v>01-Jan-14</v>
          </cell>
          <cell r="N1426">
            <v>2</v>
          </cell>
          <cell r="O1426" t="str">
            <v>1201</v>
          </cell>
          <cell r="P1426" t="str">
            <v>1201</v>
          </cell>
          <cell r="Q1426" t="str">
            <v>13.095</v>
          </cell>
          <cell r="R1426" t="str">
            <v>13.095</v>
          </cell>
          <cell r="S1426" t="str">
            <v>TG369</v>
          </cell>
          <cell r="T1426">
            <v>0</v>
          </cell>
          <cell r="U1426" t="str">
            <v>Tiến sĩ</v>
          </cell>
          <cell r="V1426" t="str">
            <v>034079009698</v>
          </cell>
        </row>
        <row r="1427">
          <cell r="B1427" t="str">
            <v>SPT22</v>
          </cell>
          <cell r="C1427" t="str">
            <v>3120215000835</v>
          </cell>
          <cell r="D1427" t="str">
            <v>Nguyễn Quốc</v>
          </cell>
          <cell r="E1427" t="str">
            <v>Trung</v>
          </cell>
          <cell r="F1427">
            <v>12</v>
          </cell>
          <cell r="G1427" t="str">
            <v>SH phân tử và CNSH ứng dụng</v>
          </cell>
          <cell r="H1427" t="str">
            <v>Khoa Công nghệ sinh học</v>
          </cell>
          <cell r="I1427" t="str">
            <v>Thạc sĩ, Giảng viên, Phó BM phụ trách</v>
          </cell>
          <cell r="J1427">
            <v>3.99</v>
          </cell>
          <cell r="K1427">
            <v>0</v>
          </cell>
          <cell r="L1427" t="str">
            <v>01-Oct-23</v>
          </cell>
          <cell r="M1427" t="str">
            <v>01-Oct-07</v>
          </cell>
          <cell r="N1427">
            <v>3</v>
          </cell>
          <cell r="O1427" t="str">
            <v>1201</v>
          </cell>
          <cell r="P1427" t="str">
            <v>1201</v>
          </cell>
          <cell r="Q1427" t="str">
            <v>15.111</v>
          </cell>
          <cell r="R1427" t="str">
            <v>V.07.01.03</v>
          </cell>
          <cell r="S1427" t="str">
            <v>SPT22</v>
          </cell>
          <cell r="T1427">
            <v>0</v>
          </cell>
          <cell r="U1427" t="str">
            <v>Thạc sĩ</v>
          </cell>
          <cell r="V1427" t="str">
            <v>036081003578</v>
          </cell>
        </row>
        <row r="1428">
          <cell r="B1428" t="str">
            <v>MG281</v>
          </cell>
          <cell r="C1428" t="str">
            <v>3120215009852</v>
          </cell>
          <cell r="D1428" t="str">
            <v>Phan Thị</v>
          </cell>
          <cell r="E1428" t="str">
            <v>Hiền</v>
          </cell>
          <cell r="F1428">
            <v>12</v>
          </cell>
          <cell r="G1428" t="str">
            <v>SH phân tử và CNSH ứng dụng</v>
          </cell>
          <cell r="H1428" t="str">
            <v>Khoa Công nghệ sinh học</v>
          </cell>
          <cell r="I1428" t="str">
            <v>Thạc sĩ, Kỹ sư</v>
          </cell>
          <cell r="J1428">
            <v>3.66</v>
          </cell>
          <cell r="K1428">
            <v>0</v>
          </cell>
          <cell r="L1428" t="str">
            <v>01-Oct-23</v>
          </cell>
          <cell r="M1428" t="str">
            <v>01-Mar-14</v>
          </cell>
          <cell r="N1428">
            <v>3</v>
          </cell>
          <cell r="O1428" t="str">
            <v>1201</v>
          </cell>
          <cell r="P1428" t="str">
            <v>1201</v>
          </cell>
          <cell r="Q1428" t="str">
            <v>13.095</v>
          </cell>
          <cell r="R1428" t="str">
            <v>13.095</v>
          </cell>
          <cell r="S1428" t="str">
            <v>MG281</v>
          </cell>
          <cell r="T1428">
            <v>0</v>
          </cell>
          <cell r="U1428" t="str">
            <v>Thạc sĩ</v>
          </cell>
          <cell r="V1428" t="str">
            <v>033182009524</v>
          </cell>
        </row>
        <row r="1429">
          <cell r="B1429" t="str">
            <v>SPT27</v>
          </cell>
          <cell r="C1429" t="str">
            <v>3120215014665</v>
          </cell>
          <cell r="D1429" t="str">
            <v>Nguyễn Bích</v>
          </cell>
          <cell r="E1429" t="str">
            <v>Ngọc</v>
          </cell>
          <cell r="F1429">
            <v>12</v>
          </cell>
          <cell r="G1429" t="str">
            <v>SH phân tử và CNSH ứng dụng</v>
          </cell>
          <cell r="H1429" t="str">
            <v>Khoa Công nghệ sinh học</v>
          </cell>
          <cell r="I1429" t="str">
            <v/>
          </cell>
          <cell r="J1429">
            <v>1.99</v>
          </cell>
          <cell r="K1429">
            <v>0</v>
          </cell>
          <cell r="L1429" t="str">
            <v>02-Feb-09</v>
          </cell>
          <cell r="M1429" t="str">
            <v>02-Feb-09</v>
          </cell>
          <cell r="N1429">
            <v>4</v>
          </cell>
          <cell r="O1429" t="str">
            <v>1201</v>
          </cell>
          <cell r="P1429" t="str">
            <v>1201</v>
          </cell>
          <cell r="Q1429" t="str">
            <v>15.111</v>
          </cell>
          <cell r="R1429" t="str">
            <v>15.111</v>
          </cell>
          <cell r="S1429" t="str">
            <v>SPT27</v>
          </cell>
          <cell r="T1429">
            <v>0</v>
          </cell>
          <cell r="U1429" t="str">
            <v>Đại học</v>
          </cell>
          <cell r="V1429" t="str">
            <v>121444971</v>
          </cell>
        </row>
        <row r="1430">
          <cell r="B1430" t="str">
            <v>SPT21</v>
          </cell>
          <cell r="C1430" t="str">
            <v>3120215059300</v>
          </cell>
          <cell r="D1430" t="str">
            <v>Phạm Thị</v>
          </cell>
          <cell r="E1430" t="str">
            <v>Dung</v>
          </cell>
          <cell r="F1430">
            <v>12</v>
          </cell>
          <cell r="G1430" t="str">
            <v>SH phân tử và CNSH ứng dụng</v>
          </cell>
          <cell r="H1430" t="str">
            <v>Khoa Công nghệ sinh học</v>
          </cell>
          <cell r="I1430" t="str">
            <v>Tiến sĩ, Giảng viên, Phó Trưởng Khoa</v>
          </cell>
          <cell r="J1430">
            <v>3.99</v>
          </cell>
          <cell r="K1430">
            <v>0</v>
          </cell>
          <cell r="L1430" t="str">
            <v>01-Feb-23</v>
          </cell>
          <cell r="M1430" t="str">
            <v>01-Feb-10</v>
          </cell>
          <cell r="N1430">
            <v>2</v>
          </cell>
          <cell r="O1430" t="str">
            <v>1201</v>
          </cell>
          <cell r="P1430" t="str">
            <v>1201</v>
          </cell>
          <cell r="Q1430" t="str">
            <v>15.111</v>
          </cell>
          <cell r="R1430" t="str">
            <v>V.07.01.03</v>
          </cell>
          <cell r="S1430" t="str">
            <v>SPT21</v>
          </cell>
          <cell r="T1430">
            <v>0</v>
          </cell>
          <cell r="U1430" t="str">
            <v>Tiến sĩ</v>
          </cell>
          <cell r="V1430" t="str">
            <v>036186013085</v>
          </cell>
        </row>
        <row r="1431">
          <cell r="B1431" t="str">
            <v>SPT10</v>
          </cell>
          <cell r="C1431" t="str">
            <v>3120215033466</v>
          </cell>
          <cell r="D1431" t="str">
            <v>Nguyễn Thị Cẩm</v>
          </cell>
          <cell r="E1431" t="str">
            <v>Châu</v>
          </cell>
          <cell r="F1431">
            <v>12</v>
          </cell>
          <cell r="G1431" t="str">
            <v>SH phân tử và CNSH ứng dụng</v>
          </cell>
          <cell r="H1431" t="str">
            <v>Khoa Công nghệ sinh học</v>
          </cell>
          <cell r="I1431" t="str">
            <v>Tiến sĩ, Giảng viên</v>
          </cell>
          <cell r="J1431">
            <v>3</v>
          </cell>
          <cell r="K1431">
            <v>0</v>
          </cell>
          <cell r="L1431" t="str">
            <v>01-Mar-17</v>
          </cell>
          <cell r="M1431" t="str">
            <v>01-Mar-11</v>
          </cell>
          <cell r="N1431">
            <v>2</v>
          </cell>
          <cell r="O1431" t="str">
            <v>1201</v>
          </cell>
          <cell r="P1431" t="str">
            <v>1201</v>
          </cell>
          <cell r="Q1431" t="str">
            <v>15.111</v>
          </cell>
          <cell r="R1431" t="str">
            <v>V.07.01.03</v>
          </cell>
          <cell r="S1431" t="str">
            <v>SPT10</v>
          </cell>
          <cell r="T1431">
            <v>0</v>
          </cell>
          <cell r="U1431" t="str">
            <v>Tiến sĩ</v>
          </cell>
          <cell r="V1431" t="str">
            <v>012721368</v>
          </cell>
        </row>
        <row r="1432">
          <cell r="B1432" t="str">
            <v>SPT08</v>
          </cell>
          <cell r="C1432" t="str">
            <v>3120215033539</v>
          </cell>
          <cell r="D1432" t="str">
            <v>Trịnh Thị Thu</v>
          </cell>
          <cell r="E1432" t="str">
            <v>Thủy</v>
          </cell>
          <cell r="F1432">
            <v>12</v>
          </cell>
          <cell r="G1432" t="str">
            <v>SH phân tử và CNSH ứng dụng</v>
          </cell>
          <cell r="H1432" t="str">
            <v>Khoa Công nghệ sinh học</v>
          </cell>
          <cell r="I1432" t="str">
            <v>Thạc sĩ, Giảng viên</v>
          </cell>
          <cell r="J1432">
            <v>3.99</v>
          </cell>
          <cell r="K1432">
            <v>0</v>
          </cell>
          <cell r="L1432" t="str">
            <v>01-Mar-23</v>
          </cell>
          <cell r="M1432" t="str">
            <v>01-Mar-11</v>
          </cell>
          <cell r="N1432">
            <v>3</v>
          </cell>
          <cell r="O1432" t="str">
            <v>1201</v>
          </cell>
          <cell r="P1432" t="str">
            <v>1201</v>
          </cell>
          <cell r="Q1432" t="str">
            <v>15.111</v>
          </cell>
          <cell r="R1432" t="str">
            <v>V.07.01.03</v>
          </cell>
          <cell r="S1432" t="str">
            <v>SPT08</v>
          </cell>
          <cell r="T1432">
            <v>0</v>
          </cell>
          <cell r="U1432" t="str">
            <v>Thạc sĩ</v>
          </cell>
          <cell r="V1432" t="str">
            <v>038183035587</v>
          </cell>
        </row>
        <row r="1433">
          <cell r="B1433" t="str">
            <v>SPT20</v>
          </cell>
          <cell r="C1433" t="str">
            <v>3120215000762</v>
          </cell>
          <cell r="D1433" t="str">
            <v>Phan Hữu</v>
          </cell>
          <cell r="E1433" t="str">
            <v>Tôn</v>
          </cell>
          <cell r="F1433">
            <v>12</v>
          </cell>
          <cell r="G1433" t="str">
            <v>SH phân tử và CNSH ứng dụng</v>
          </cell>
          <cell r="H1433" t="str">
            <v>Khoa Công nghệ sinh học</v>
          </cell>
          <cell r="I1433" t="str">
            <v>GS.TS. Giảng viên cao cấp, Bảo lưu PCCV, Giám đốc Trung tâm thuộc Khoa</v>
          </cell>
          <cell r="J1433">
            <v>8</v>
          </cell>
          <cell r="K1433">
            <v>0.05</v>
          </cell>
          <cell r="L1433" t="str">
            <v>01-Apr-25</v>
          </cell>
          <cell r="M1433" t="str">
            <v>30-Dec-16</v>
          </cell>
          <cell r="N1433">
            <v>2</v>
          </cell>
          <cell r="O1433" t="str">
            <v>1211</v>
          </cell>
          <cell r="P1433" t="str">
            <v>1201</v>
          </cell>
          <cell r="Q1433" t="str">
            <v>15.109</v>
          </cell>
          <cell r="R1433" t="str">
            <v>V.07.01.01</v>
          </cell>
          <cell r="S1433" t="str">
            <v>MG709</v>
          </cell>
          <cell r="T1433">
            <v>2</v>
          </cell>
          <cell r="U1433" t="str">
            <v>Tiến sĩ</v>
          </cell>
          <cell r="V1433" t="str">
            <v>033055002297</v>
          </cell>
        </row>
        <row r="1434">
          <cell r="B1434" t="str">
            <v/>
          </cell>
          <cell r="C1434" t="str">
            <v/>
          </cell>
          <cell r="D1434" t="str">
            <v>Đỗ Quang</v>
          </cell>
          <cell r="E1434" t="str">
            <v>Sơn</v>
          </cell>
          <cell r="F1434">
            <v>12</v>
          </cell>
          <cell r="G1434" t="str">
            <v>SH phân tử và CNSH ứng dụng</v>
          </cell>
          <cell r="H1434" t="str">
            <v>Khoa Công nghệ sinh học</v>
          </cell>
          <cell r="I1434" t="str">
            <v>Nghiên cứu viên</v>
          </cell>
          <cell r="J1434">
            <v>2.34</v>
          </cell>
          <cell r="K1434">
            <v>0</v>
          </cell>
          <cell r="L1434" t="str">
            <v>01-Apr-19</v>
          </cell>
          <cell r="M1434" t="str">
            <v>01-Apr-19</v>
          </cell>
          <cell r="N1434">
            <v>4</v>
          </cell>
          <cell r="O1434" t="str">
            <v>1201</v>
          </cell>
          <cell r="P1434" t="str">
            <v>1201</v>
          </cell>
          <cell r="Q1434" t="str">
            <v>13.092</v>
          </cell>
          <cell r="R1434" t="str">
            <v>13.092</v>
          </cell>
          <cell r="S1434" t="str">
            <v/>
          </cell>
          <cell r="T1434">
            <v>0</v>
          </cell>
          <cell r="U1434" t="str">
            <v>Đại học</v>
          </cell>
          <cell r="V1434" t="str">
            <v>125611185</v>
          </cell>
        </row>
        <row r="1435">
          <cell r="B1435" t="str">
            <v>STV04</v>
          </cell>
          <cell r="C1435" t="str">
            <v>3120215000785</v>
          </cell>
          <cell r="D1435" t="str">
            <v>Nguyễn Thị Phương</v>
          </cell>
          <cell r="E1435" t="str">
            <v>Thảo</v>
          </cell>
          <cell r="F1435">
            <v>12</v>
          </cell>
          <cell r="G1435" t="str">
            <v>Công nghệ sinh học thực vật</v>
          </cell>
          <cell r="H1435" t="str">
            <v>Khoa Công nghệ sinh học</v>
          </cell>
          <cell r="I1435" t="str">
            <v>PGS.TS. Giảng viên chính, Trưởng Khoa, Viện phó</v>
          </cell>
          <cell r="J1435">
            <v>4.4000000000000004</v>
          </cell>
          <cell r="K1435">
            <v>0</v>
          </cell>
          <cell r="L1435" t="str">
            <v>01-Mar-13</v>
          </cell>
          <cell r="M1435" t="str">
            <v>01-Mar-13</v>
          </cell>
          <cell r="N1435">
            <v>2</v>
          </cell>
          <cell r="O1435" t="str">
            <v>1202</v>
          </cell>
          <cell r="P1435" t="str">
            <v>1202</v>
          </cell>
          <cell r="Q1435" t="str">
            <v>15.110</v>
          </cell>
          <cell r="R1435" t="str">
            <v>15.110</v>
          </cell>
          <cell r="S1435" t="str">
            <v>MG310</v>
          </cell>
          <cell r="T1435">
            <v>1</v>
          </cell>
          <cell r="U1435" t="str">
            <v>Tiến sĩ</v>
          </cell>
          <cell r="V1435" t="str">
            <v>011919654</v>
          </cell>
        </row>
        <row r="1436">
          <cell r="B1436" t="str">
            <v>STV06</v>
          </cell>
          <cell r="C1436" t="str">
            <v>3120215000806</v>
          </cell>
          <cell r="D1436" t="str">
            <v>Nguyễn Thị Lâm</v>
          </cell>
          <cell r="E1436" t="str">
            <v>Hải</v>
          </cell>
          <cell r="F1436">
            <v>12</v>
          </cell>
          <cell r="G1436" t="str">
            <v>Công nghệ sinh học thực vật</v>
          </cell>
          <cell r="H1436" t="str">
            <v>Khoa Công nghệ sinh học</v>
          </cell>
          <cell r="I1436" t="str">
            <v>Tiến sĩ, Giảng viên chính</v>
          </cell>
          <cell r="J1436">
            <v>5.08</v>
          </cell>
          <cell r="K1436">
            <v>0</v>
          </cell>
          <cell r="L1436" t="str">
            <v>01-Apr-24</v>
          </cell>
          <cell r="M1436" t="str">
            <v>01-Apr-18</v>
          </cell>
          <cell r="N1436">
            <v>2</v>
          </cell>
          <cell r="O1436" t="str">
            <v>1202</v>
          </cell>
          <cell r="P1436" t="str">
            <v>1202</v>
          </cell>
          <cell r="Q1436" t="str">
            <v>15.110</v>
          </cell>
          <cell r="R1436" t="str">
            <v>V.07.01.02</v>
          </cell>
          <cell r="S1436" t="str">
            <v>STV06</v>
          </cell>
          <cell r="T1436">
            <v>0</v>
          </cell>
          <cell r="U1436" t="str">
            <v>Tiến sĩ</v>
          </cell>
          <cell r="V1436" t="str">
            <v>001179033421</v>
          </cell>
        </row>
        <row r="1437">
          <cell r="B1437" t="str">
            <v>STV08</v>
          </cell>
          <cell r="C1437" t="str">
            <v>3120215009800</v>
          </cell>
          <cell r="D1437" t="str">
            <v>Ninh Thị</v>
          </cell>
          <cell r="E1437" t="str">
            <v>Thảo</v>
          </cell>
          <cell r="F1437">
            <v>12</v>
          </cell>
          <cell r="G1437" t="str">
            <v>Công nghệ sinh học thực vật</v>
          </cell>
          <cell r="H1437" t="str">
            <v>Khoa Công nghệ sinh học</v>
          </cell>
          <cell r="I1437" t="str">
            <v>Tiến sĩ, Giảng viên</v>
          </cell>
          <cell r="J1437">
            <v>3.66</v>
          </cell>
          <cell r="K1437">
            <v>0</v>
          </cell>
          <cell r="L1437" t="str">
            <v>01-Aug-21</v>
          </cell>
          <cell r="M1437" t="str">
            <v>01-Aug-09</v>
          </cell>
          <cell r="N1437">
            <v>2</v>
          </cell>
          <cell r="O1437" t="str">
            <v>1202</v>
          </cell>
          <cell r="P1437" t="str">
            <v>1202</v>
          </cell>
          <cell r="Q1437" t="str">
            <v>15.111</v>
          </cell>
          <cell r="R1437" t="str">
            <v>V.07.01.03</v>
          </cell>
          <cell r="S1437" t="str">
            <v>STV08</v>
          </cell>
          <cell r="T1437">
            <v>0</v>
          </cell>
          <cell r="U1437" t="str">
            <v>Tiến sĩ</v>
          </cell>
          <cell r="V1437" t="str">
            <v>038185000680</v>
          </cell>
        </row>
        <row r="1438">
          <cell r="B1438" t="str">
            <v>STV01</v>
          </cell>
          <cell r="C1438" t="str">
            <v>3120215011043</v>
          </cell>
          <cell r="D1438" t="str">
            <v>Đặng Thị Thanh</v>
          </cell>
          <cell r="E1438" t="str">
            <v>Tâm</v>
          </cell>
          <cell r="F1438">
            <v>12</v>
          </cell>
          <cell r="G1438" t="str">
            <v>Công nghệ sinh học thực vật</v>
          </cell>
          <cell r="H1438" t="str">
            <v>Khoa Công nghệ sinh học</v>
          </cell>
          <cell r="I1438" t="str">
            <v>Tiến sĩ, Giảng viên</v>
          </cell>
          <cell r="J1438">
            <v>3.99</v>
          </cell>
          <cell r="K1438">
            <v>0</v>
          </cell>
          <cell r="L1438" t="str">
            <v>01-Aug-23</v>
          </cell>
          <cell r="M1438" t="str">
            <v>01-Aug-09</v>
          </cell>
          <cell r="N1438">
            <v>2</v>
          </cell>
          <cell r="O1438" t="str">
            <v>1202</v>
          </cell>
          <cell r="P1438" t="str">
            <v>1202</v>
          </cell>
          <cell r="Q1438" t="str">
            <v>15.111</v>
          </cell>
          <cell r="R1438" t="str">
            <v>V.07.01.03</v>
          </cell>
          <cell r="S1438" t="str">
            <v>STV01</v>
          </cell>
          <cell r="T1438">
            <v>0</v>
          </cell>
          <cell r="U1438" t="str">
            <v>Tiến sĩ</v>
          </cell>
          <cell r="V1438" t="str">
            <v>040185002275</v>
          </cell>
        </row>
        <row r="1439">
          <cell r="B1439" t="str">
            <v>STV09</v>
          </cell>
          <cell r="C1439" t="str">
            <v>3120215014620</v>
          </cell>
          <cell r="D1439" t="str">
            <v>Nông Thị</v>
          </cell>
          <cell r="E1439" t="str">
            <v>Huệ</v>
          </cell>
          <cell r="F1439">
            <v>12</v>
          </cell>
          <cell r="G1439" t="str">
            <v>Công nghệ sinh học thực vật</v>
          </cell>
          <cell r="H1439" t="str">
            <v>Khoa Công nghệ sinh học</v>
          </cell>
          <cell r="I1439" t="str">
            <v>Tiến sĩ, Giảng viên</v>
          </cell>
          <cell r="J1439">
            <v>3.99</v>
          </cell>
          <cell r="K1439">
            <v>0</v>
          </cell>
          <cell r="L1439" t="str">
            <v>01-Feb-25</v>
          </cell>
          <cell r="M1439" t="str">
            <v>01-Feb-10</v>
          </cell>
          <cell r="N1439">
            <v>2</v>
          </cell>
          <cell r="O1439" t="str">
            <v>1202</v>
          </cell>
          <cell r="P1439" t="str">
            <v>1202</v>
          </cell>
          <cell r="Q1439" t="str">
            <v>15.111</v>
          </cell>
          <cell r="R1439" t="str">
            <v>V.07.01.03</v>
          </cell>
          <cell r="S1439" t="str">
            <v>STV09</v>
          </cell>
          <cell r="T1439">
            <v>0</v>
          </cell>
          <cell r="U1439" t="str">
            <v>Tiến sĩ</v>
          </cell>
          <cell r="V1439" t="str">
            <v>004186000153</v>
          </cell>
        </row>
        <row r="1440">
          <cell r="B1440" t="str">
            <v>TG471</v>
          </cell>
          <cell r="C1440" t="str">
            <v>3120215016444</v>
          </cell>
          <cell r="D1440" t="str">
            <v>Phạm Thị Thu</v>
          </cell>
          <cell r="E1440" t="str">
            <v>Hằng</v>
          </cell>
          <cell r="F1440">
            <v>12</v>
          </cell>
          <cell r="G1440" t="str">
            <v>Công nghệ sinh học thực vật</v>
          </cell>
          <cell r="H1440" t="str">
            <v>Khoa Công nghệ sinh học</v>
          </cell>
          <cell r="I1440" t="str">
            <v>Thạc sĩ, Kỹ sư</v>
          </cell>
          <cell r="J1440">
            <v>3.99</v>
          </cell>
          <cell r="K1440">
            <v>0</v>
          </cell>
          <cell r="L1440" t="str">
            <v>01-Feb-24</v>
          </cell>
          <cell r="M1440" t="str">
            <v>01-Feb-10</v>
          </cell>
          <cell r="N1440">
            <v>3</v>
          </cell>
          <cell r="O1440" t="str">
            <v>1202</v>
          </cell>
          <cell r="P1440" t="str">
            <v>1202</v>
          </cell>
          <cell r="Q1440" t="str">
            <v>13.095</v>
          </cell>
          <cell r="R1440" t="str">
            <v>V.05.02.07</v>
          </cell>
          <cell r="S1440" t="str">
            <v>TG471</v>
          </cell>
          <cell r="T1440">
            <v>0</v>
          </cell>
          <cell r="U1440" t="str">
            <v>Thạc sĩ</v>
          </cell>
          <cell r="V1440" t="str">
            <v>030184009117</v>
          </cell>
        </row>
        <row r="1441">
          <cell r="B1441" t="str">
            <v>STV02</v>
          </cell>
          <cell r="C1441" t="str">
            <v>3120215036782</v>
          </cell>
          <cell r="D1441" t="str">
            <v>Nguyễn Thị Thùy</v>
          </cell>
          <cell r="E1441" t="str">
            <v>Linh</v>
          </cell>
          <cell r="F1441">
            <v>12</v>
          </cell>
          <cell r="G1441" t="str">
            <v>Công nghệ sinh học thực vật</v>
          </cell>
          <cell r="H1441" t="str">
            <v>Khoa Công nghệ sinh học</v>
          </cell>
          <cell r="I1441" t="str">
            <v>Tiến sĩ, Giảng viên</v>
          </cell>
          <cell r="J1441">
            <v>3.66</v>
          </cell>
          <cell r="K1441">
            <v>0</v>
          </cell>
          <cell r="L1441" t="str">
            <v>01-Feb-24</v>
          </cell>
          <cell r="M1441" t="str">
            <v>01-Feb-12</v>
          </cell>
          <cell r="N1441">
            <v>2</v>
          </cell>
          <cell r="O1441" t="str">
            <v>1202</v>
          </cell>
          <cell r="P1441" t="str">
            <v>1202</v>
          </cell>
          <cell r="Q1441" t="str">
            <v>15.111</v>
          </cell>
          <cell r="R1441" t="str">
            <v>V.07.01.03</v>
          </cell>
          <cell r="S1441" t="str">
            <v>STV02</v>
          </cell>
          <cell r="T1441">
            <v>0</v>
          </cell>
          <cell r="U1441" t="str">
            <v>Tiến sĩ</v>
          </cell>
          <cell r="V1441" t="str">
            <v>001188010835</v>
          </cell>
        </row>
        <row r="1442">
          <cell r="B1442" t="str">
            <v/>
          </cell>
          <cell r="C1442" t="str">
            <v/>
          </cell>
          <cell r="D1442" t="str">
            <v>Nguyễn Thị</v>
          </cell>
          <cell r="E1442" t="str">
            <v>Thủy</v>
          </cell>
          <cell r="F1442">
            <v>12</v>
          </cell>
          <cell r="G1442" t="str">
            <v>Công nghệ sinh học thực vật</v>
          </cell>
          <cell r="H1442" t="str">
            <v>Khoa Công nghệ sinh học</v>
          </cell>
          <cell r="I1442" t="str">
            <v>Nghiên cứu viên</v>
          </cell>
          <cell r="J1442">
            <v>2.34</v>
          </cell>
          <cell r="K1442">
            <v>0</v>
          </cell>
          <cell r="L1442" t="str">
            <v>01-Apr-12</v>
          </cell>
          <cell r="M1442" t="str">
            <v>01-Apr-12</v>
          </cell>
          <cell r="N1442">
            <v>4</v>
          </cell>
          <cell r="O1442" t="str">
            <v>1202</v>
          </cell>
          <cell r="P1442" t="str">
            <v>1202</v>
          </cell>
          <cell r="Q1442" t="str">
            <v>13.092</v>
          </cell>
          <cell r="R1442" t="str">
            <v>13.092</v>
          </cell>
          <cell r="S1442" t="str">
            <v/>
          </cell>
          <cell r="T1442">
            <v>0</v>
          </cell>
          <cell r="U1442" t="str">
            <v>Đại học</v>
          </cell>
          <cell r="V1442" t="str">
            <v>031416611</v>
          </cell>
        </row>
        <row r="1443">
          <cell r="B1443" t="str">
            <v/>
          </cell>
          <cell r="C1443" t="str">
            <v/>
          </cell>
          <cell r="D1443" t="str">
            <v>Nguyễn Hoàng</v>
          </cell>
          <cell r="E1443" t="str">
            <v>Ngân</v>
          </cell>
          <cell r="F1443">
            <v>12</v>
          </cell>
          <cell r="G1443" t="str">
            <v>Công nghệ sinh học thực vật</v>
          </cell>
          <cell r="H1443" t="str">
            <v>Khoa Công nghệ sinh học</v>
          </cell>
          <cell r="I1443" t="str">
            <v/>
          </cell>
          <cell r="J1443">
            <v>2.34</v>
          </cell>
          <cell r="K1443">
            <v>0</v>
          </cell>
          <cell r="L1443" t="str">
            <v>01-May-12</v>
          </cell>
          <cell r="M1443" t="str">
            <v>01-May-12</v>
          </cell>
          <cell r="N1443">
            <v>4</v>
          </cell>
          <cell r="O1443" t="str">
            <v>1202</v>
          </cell>
          <cell r="P1443" t="str">
            <v>1202</v>
          </cell>
          <cell r="Q1443" t="str">
            <v>13.092</v>
          </cell>
          <cell r="R1443" t="str">
            <v>13.092</v>
          </cell>
          <cell r="S1443" t="str">
            <v/>
          </cell>
          <cell r="T1443">
            <v>0</v>
          </cell>
          <cell r="U1443" t="str">
            <v>Đại học</v>
          </cell>
          <cell r="V1443" t="str">
            <v>121770441</v>
          </cell>
        </row>
        <row r="1444">
          <cell r="B1444" t="str">
            <v/>
          </cell>
          <cell r="C1444" t="str">
            <v/>
          </cell>
          <cell r="D1444" t="str">
            <v>Phan Thị</v>
          </cell>
          <cell r="E1444" t="str">
            <v>Hương</v>
          </cell>
          <cell r="F1444">
            <v>12</v>
          </cell>
          <cell r="G1444" t="str">
            <v>Công nghệ sinh học thực vật</v>
          </cell>
          <cell r="H1444" t="str">
            <v>Khoa Công nghệ sinh học</v>
          </cell>
          <cell r="I1444" t="str">
            <v/>
          </cell>
          <cell r="J1444">
            <v>1.99</v>
          </cell>
          <cell r="K1444">
            <v>0</v>
          </cell>
          <cell r="L1444" t="str">
            <v>01-May-12</v>
          </cell>
          <cell r="M1444" t="str">
            <v>01-May-12</v>
          </cell>
          <cell r="N1444">
            <v>4</v>
          </cell>
          <cell r="O1444" t="str">
            <v>1202</v>
          </cell>
          <cell r="P1444" t="str">
            <v>1202</v>
          </cell>
          <cell r="Q1444" t="str">
            <v>13.092</v>
          </cell>
          <cell r="R1444" t="str">
            <v>13.092</v>
          </cell>
          <cell r="S1444" t="str">
            <v/>
          </cell>
          <cell r="T1444">
            <v>0</v>
          </cell>
          <cell r="U1444" t="str">
            <v>Đại học</v>
          </cell>
          <cell r="V1444" t="str">
            <v>151763505</v>
          </cell>
        </row>
        <row r="1445">
          <cell r="B1445" t="str">
            <v/>
          </cell>
          <cell r="C1445" t="str">
            <v/>
          </cell>
          <cell r="D1445" t="str">
            <v>Lưu Thị</v>
          </cell>
          <cell r="E1445" t="str">
            <v>Trang</v>
          </cell>
          <cell r="F1445">
            <v>12</v>
          </cell>
          <cell r="G1445" t="str">
            <v>Công nghệ sinh học thực vật</v>
          </cell>
          <cell r="H1445" t="str">
            <v>Khoa Công nghệ sinh học</v>
          </cell>
          <cell r="I1445" t="str">
            <v>Nghiên cứu viên</v>
          </cell>
          <cell r="J1445">
            <v>1.99</v>
          </cell>
          <cell r="K1445">
            <v>0</v>
          </cell>
          <cell r="L1445" t="str">
            <v>01-Oct-12</v>
          </cell>
          <cell r="M1445" t="str">
            <v>01-Oct-12</v>
          </cell>
          <cell r="N1445">
            <v>4</v>
          </cell>
          <cell r="O1445" t="str">
            <v>1202</v>
          </cell>
          <cell r="P1445" t="str">
            <v>1202</v>
          </cell>
          <cell r="Q1445" t="str">
            <v>13.092</v>
          </cell>
          <cell r="R1445" t="str">
            <v>13.092</v>
          </cell>
          <cell r="S1445" t="str">
            <v/>
          </cell>
          <cell r="T1445">
            <v>0</v>
          </cell>
          <cell r="U1445" t="str">
            <v>Đại học</v>
          </cell>
          <cell r="V1445" t="str">
            <v>125322090</v>
          </cell>
        </row>
        <row r="1446">
          <cell r="B1446" t="str">
            <v/>
          </cell>
          <cell r="C1446" t="str">
            <v/>
          </cell>
          <cell r="D1446" t="str">
            <v>Nguyễn Tràng</v>
          </cell>
          <cell r="E1446" t="str">
            <v>Hiếu</v>
          </cell>
          <cell r="F1446">
            <v>12</v>
          </cell>
          <cell r="G1446" t="str">
            <v>Công nghệ sinh học thực vật</v>
          </cell>
          <cell r="H1446" t="str">
            <v>Khoa Công nghệ sinh học</v>
          </cell>
          <cell r="I1446" t="str">
            <v>Nghiên cứu viên</v>
          </cell>
          <cell r="J1446">
            <v>1.99</v>
          </cell>
          <cell r="K1446">
            <v>0</v>
          </cell>
          <cell r="L1446" t="str">
            <v>01-Oct-12</v>
          </cell>
          <cell r="M1446" t="str">
            <v>01-Oct-12</v>
          </cell>
          <cell r="N1446">
            <v>4</v>
          </cell>
          <cell r="O1446" t="str">
            <v>1202</v>
          </cell>
          <cell r="P1446" t="str">
            <v>1202</v>
          </cell>
          <cell r="Q1446" t="str">
            <v>13.092</v>
          </cell>
          <cell r="R1446" t="str">
            <v>13.092</v>
          </cell>
          <cell r="S1446" t="str">
            <v/>
          </cell>
          <cell r="T1446">
            <v>0</v>
          </cell>
          <cell r="U1446" t="str">
            <v>Đại học</v>
          </cell>
          <cell r="V1446" t="str">
            <v>012715693</v>
          </cell>
        </row>
        <row r="1447">
          <cell r="B1447" t="str">
            <v/>
          </cell>
          <cell r="C1447" t="str">
            <v/>
          </cell>
          <cell r="D1447" t="str">
            <v>Lã Hoàng</v>
          </cell>
          <cell r="E1447" t="str">
            <v>Anh</v>
          </cell>
          <cell r="F1447">
            <v>12</v>
          </cell>
          <cell r="G1447" t="str">
            <v>Công nghệ sinh học thực vật</v>
          </cell>
          <cell r="H1447" t="str">
            <v>Khoa Công nghệ sinh học</v>
          </cell>
          <cell r="I1447" t="str">
            <v>Nghiên cứu viên</v>
          </cell>
          <cell r="J1447">
            <v>1.99</v>
          </cell>
          <cell r="K1447">
            <v>0</v>
          </cell>
          <cell r="L1447" t="str">
            <v>01-Jan-14</v>
          </cell>
          <cell r="M1447" t="str">
            <v>01-Jan-14</v>
          </cell>
          <cell r="N1447">
            <v>4</v>
          </cell>
          <cell r="O1447" t="str">
            <v>1202</v>
          </cell>
          <cell r="P1447" t="str">
            <v>1202</v>
          </cell>
          <cell r="Q1447" t="str">
            <v>13.092</v>
          </cell>
          <cell r="R1447" t="str">
            <v>13.092</v>
          </cell>
          <cell r="S1447" t="str">
            <v/>
          </cell>
          <cell r="T1447">
            <v>0</v>
          </cell>
          <cell r="U1447" t="str">
            <v>Đại học</v>
          </cell>
          <cell r="V1447" t="str">
            <v>012804878</v>
          </cell>
        </row>
        <row r="1448">
          <cell r="B1448" t="str">
            <v>STV12</v>
          </cell>
          <cell r="C1448" t="str">
            <v>3120215048588</v>
          </cell>
          <cell r="D1448" t="str">
            <v>Đinh Trường</v>
          </cell>
          <cell r="E1448" t="str">
            <v>Sơn</v>
          </cell>
          <cell r="F1448">
            <v>12</v>
          </cell>
          <cell r="G1448" t="str">
            <v>Công nghệ sinh học thực vật</v>
          </cell>
          <cell r="H1448" t="str">
            <v>Khoa Công nghệ sinh học</v>
          </cell>
          <cell r="I1448" t="str">
            <v>PGS.TS, Giảng viên cao cấp, Trưởng BM, Bảo lưu PCCV</v>
          </cell>
          <cell r="J1448">
            <v>6.2</v>
          </cell>
          <cell r="K1448">
            <v>0</v>
          </cell>
          <cell r="L1448" t="str">
            <v>11-Jan-24</v>
          </cell>
          <cell r="M1448" t="str">
            <v>11-Jan-24</v>
          </cell>
          <cell r="N1448">
            <v>2</v>
          </cell>
          <cell r="O1448" t="str">
            <v>1202</v>
          </cell>
          <cell r="P1448" t="str">
            <v>1202</v>
          </cell>
          <cell r="Q1448" t="str">
            <v>15.109</v>
          </cell>
          <cell r="R1448" t="str">
            <v>V.07.01.01</v>
          </cell>
          <cell r="S1448" t="str">
            <v>STV12</v>
          </cell>
          <cell r="T1448">
            <v>1</v>
          </cell>
          <cell r="U1448" t="str">
            <v>Tiến sĩ</v>
          </cell>
          <cell r="V1448" t="str">
            <v>037077009753</v>
          </cell>
        </row>
        <row r="1449">
          <cell r="B1449" t="str">
            <v/>
          </cell>
          <cell r="C1449" t="str">
            <v/>
          </cell>
          <cell r="D1449" t="str">
            <v>Nguyễn Thị</v>
          </cell>
          <cell r="E1449" t="str">
            <v>Khanh</v>
          </cell>
          <cell r="F1449">
            <v>12</v>
          </cell>
          <cell r="G1449" t="str">
            <v>Công nghệ sinh học thực vật</v>
          </cell>
          <cell r="H1449" t="str">
            <v>Khoa Công nghệ sinh học</v>
          </cell>
          <cell r="I1449" t="str">
            <v>Nghiên cứu viên</v>
          </cell>
          <cell r="J1449">
            <v>2.34</v>
          </cell>
          <cell r="K1449">
            <v>0</v>
          </cell>
          <cell r="L1449" t="str">
            <v>01-Mar-15</v>
          </cell>
          <cell r="M1449" t="str">
            <v>01-Mar-15</v>
          </cell>
          <cell r="N1449">
            <v>4</v>
          </cell>
          <cell r="O1449" t="str">
            <v>1202</v>
          </cell>
          <cell r="P1449" t="str">
            <v>1202</v>
          </cell>
          <cell r="Q1449" t="str">
            <v>13.092</v>
          </cell>
          <cell r="R1449" t="str">
            <v>13.092</v>
          </cell>
          <cell r="S1449" t="str">
            <v/>
          </cell>
          <cell r="T1449">
            <v>0</v>
          </cell>
          <cell r="U1449" t="str">
            <v>Đại học</v>
          </cell>
          <cell r="V1449" t="str">
            <v>125400992</v>
          </cell>
        </row>
        <row r="1450">
          <cell r="B1450" t="str">
            <v/>
          </cell>
          <cell r="C1450" t="str">
            <v>2201000073780</v>
          </cell>
          <cell r="D1450" t="str">
            <v>Đặng Thị</v>
          </cell>
          <cell r="E1450" t="str">
            <v>Tình</v>
          </cell>
          <cell r="F1450">
            <v>12</v>
          </cell>
          <cell r="G1450" t="str">
            <v>Công nghệ sinh học thực vật</v>
          </cell>
          <cell r="H1450" t="str">
            <v>Khoa Công nghệ sinh học</v>
          </cell>
          <cell r="I1450" t="str">
            <v>Nghiên cứu viên</v>
          </cell>
          <cell r="J1450">
            <v>2.67</v>
          </cell>
          <cell r="K1450">
            <v>0</v>
          </cell>
          <cell r="L1450" t="str">
            <v>01-Mar-19</v>
          </cell>
          <cell r="M1450" t="str">
            <v>01-Mar-15</v>
          </cell>
          <cell r="N1450">
            <v>4</v>
          </cell>
          <cell r="O1450" t="str">
            <v>1202</v>
          </cell>
          <cell r="P1450" t="str">
            <v>1202</v>
          </cell>
          <cell r="Q1450" t="str">
            <v>13.092</v>
          </cell>
          <cell r="R1450" t="str">
            <v>13.092</v>
          </cell>
          <cell r="S1450" t="str">
            <v/>
          </cell>
          <cell r="T1450">
            <v>0</v>
          </cell>
          <cell r="U1450" t="str">
            <v>Đại học</v>
          </cell>
          <cell r="V1450" t="str">
            <v>135637947</v>
          </cell>
        </row>
        <row r="1451">
          <cell r="B1451" t="str">
            <v/>
          </cell>
          <cell r="C1451" t="str">
            <v/>
          </cell>
          <cell r="D1451" t="str">
            <v>Nguyễn Tuấn</v>
          </cell>
          <cell r="E1451" t="str">
            <v>Minh</v>
          </cell>
          <cell r="F1451">
            <v>12</v>
          </cell>
          <cell r="G1451" t="str">
            <v>Công nghệ sinh học thực vật</v>
          </cell>
          <cell r="H1451" t="str">
            <v>Khoa Công nghệ sinh học</v>
          </cell>
          <cell r="I1451" t="str">
            <v>Nghiên cứu viên</v>
          </cell>
          <cell r="J1451">
            <v>2.34</v>
          </cell>
          <cell r="K1451">
            <v>0</v>
          </cell>
          <cell r="L1451" t="str">
            <v>01-Mar-15</v>
          </cell>
          <cell r="M1451" t="str">
            <v>01-Mar-15</v>
          </cell>
          <cell r="N1451">
            <v>4</v>
          </cell>
          <cell r="O1451" t="str">
            <v>1202</v>
          </cell>
          <cell r="P1451" t="str">
            <v>1202</v>
          </cell>
          <cell r="Q1451" t="str">
            <v>13.092</v>
          </cell>
          <cell r="R1451" t="str">
            <v>13.092</v>
          </cell>
          <cell r="S1451" t="str">
            <v/>
          </cell>
          <cell r="T1451">
            <v>0</v>
          </cell>
          <cell r="U1451" t="str">
            <v>Đại học</v>
          </cell>
          <cell r="V1451" t="str">
            <v>012840524</v>
          </cell>
        </row>
        <row r="1452">
          <cell r="B1452" t="str">
            <v/>
          </cell>
          <cell r="C1452" t="str">
            <v/>
          </cell>
          <cell r="D1452" t="str">
            <v>Ngô Thị</v>
          </cell>
          <cell r="E1452" t="str">
            <v>Hải</v>
          </cell>
          <cell r="F1452">
            <v>12</v>
          </cell>
          <cell r="G1452" t="str">
            <v>Công nghệ sinh học thực vật</v>
          </cell>
          <cell r="H1452" t="str">
            <v>Khoa Công nghệ sinh học</v>
          </cell>
          <cell r="I1452" t="str">
            <v>Nghiên cứu viên</v>
          </cell>
          <cell r="J1452">
            <v>1.9890000000000001</v>
          </cell>
          <cell r="K1452">
            <v>0</v>
          </cell>
          <cell r="L1452" t="str">
            <v>01-Apr-15</v>
          </cell>
          <cell r="M1452" t="str">
            <v>08-Apr-15</v>
          </cell>
          <cell r="N1452">
            <v>4</v>
          </cell>
          <cell r="O1452" t="str">
            <v>1202</v>
          </cell>
          <cell r="P1452" t="str">
            <v>1202</v>
          </cell>
          <cell r="Q1452" t="str">
            <v>13.092</v>
          </cell>
          <cell r="R1452" t="str">
            <v>13.092</v>
          </cell>
          <cell r="S1452" t="str">
            <v/>
          </cell>
          <cell r="T1452">
            <v>0</v>
          </cell>
          <cell r="U1452" t="str">
            <v>Đại học</v>
          </cell>
          <cell r="V1452" t="str">
            <v>151898942</v>
          </cell>
        </row>
        <row r="1453">
          <cell r="B1453" t="str">
            <v/>
          </cell>
          <cell r="C1453" t="str">
            <v/>
          </cell>
          <cell r="D1453" t="str">
            <v>Nguyễn Thị</v>
          </cell>
          <cell r="E1453" t="str">
            <v>Oanh</v>
          </cell>
          <cell r="F1453">
            <v>12</v>
          </cell>
          <cell r="G1453" t="str">
            <v>Công nghệ sinh học thực vật</v>
          </cell>
          <cell r="H1453" t="str">
            <v>Khoa Công nghệ sinh học</v>
          </cell>
          <cell r="I1453" t="str">
            <v>Nghiên cứu viên</v>
          </cell>
          <cell r="J1453">
            <v>2.34</v>
          </cell>
          <cell r="K1453">
            <v>0</v>
          </cell>
          <cell r="L1453" t="str">
            <v>01-Jun-15</v>
          </cell>
          <cell r="M1453" t="str">
            <v>01-Jun-15</v>
          </cell>
          <cell r="N1453">
            <v>4</v>
          </cell>
          <cell r="O1453" t="str">
            <v>1202</v>
          </cell>
          <cell r="P1453" t="str">
            <v>1202</v>
          </cell>
          <cell r="Q1453" t="str">
            <v>13.092</v>
          </cell>
          <cell r="R1453" t="str">
            <v>13.092</v>
          </cell>
          <cell r="S1453" t="str">
            <v/>
          </cell>
          <cell r="T1453">
            <v>0</v>
          </cell>
          <cell r="U1453" t="str">
            <v>Đại học</v>
          </cell>
          <cell r="V1453" t="str">
            <v>017028056</v>
          </cell>
        </row>
        <row r="1454">
          <cell r="B1454" t="str">
            <v>STV10</v>
          </cell>
          <cell r="C1454" t="str">
            <v>3120215014642</v>
          </cell>
          <cell r="D1454" t="str">
            <v>Nguyễn Thanh</v>
          </cell>
          <cell r="E1454" t="str">
            <v>Hải</v>
          </cell>
          <cell r="F1454">
            <v>12</v>
          </cell>
          <cell r="G1454" t="str">
            <v>Công nghệ sinh học thực vật</v>
          </cell>
          <cell r="H1454" t="str">
            <v>Trung tâm Dịch vụ trường học, Văn phòng Học viện</v>
          </cell>
          <cell r="I1454" t="str">
            <v>PGS.TS, Giảng viên cao cấp, Phó Chánh Văn phòng Học viện, Phó BM, GĐ Trung tâm</v>
          </cell>
          <cell r="J1454">
            <v>7.28</v>
          </cell>
          <cell r="K1454">
            <v>0</v>
          </cell>
          <cell r="L1454" t="str">
            <v>24-Mar-24</v>
          </cell>
          <cell r="M1454" t="str">
            <v>24-Mar-17</v>
          </cell>
          <cell r="N1454">
            <v>2</v>
          </cell>
          <cell r="O1454" t="str">
            <v>3800</v>
          </cell>
          <cell r="P1454" t="str">
            <v>1202</v>
          </cell>
          <cell r="Q1454" t="str">
            <v>15.109</v>
          </cell>
          <cell r="R1454" t="str">
            <v>V.07.01.01</v>
          </cell>
          <cell r="S1454" t="str">
            <v>STV10</v>
          </cell>
          <cell r="T1454">
            <v>1</v>
          </cell>
          <cell r="U1454" t="str">
            <v>Tiến sĩ</v>
          </cell>
          <cell r="V1454" t="str">
            <v>001080004477</v>
          </cell>
        </row>
        <row r="1455">
          <cell r="B1455" t="str">
            <v>STV03</v>
          </cell>
          <cell r="C1455" t="str">
            <v>3120215000779</v>
          </cell>
          <cell r="D1455" t="str">
            <v>Nguyễn Thị Lý</v>
          </cell>
          <cell r="E1455" t="str">
            <v>Anh</v>
          </cell>
          <cell r="F1455">
            <v>12</v>
          </cell>
          <cell r="G1455" t="str">
            <v>Công nghệ sinh học thực vật</v>
          </cell>
          <cell r="H1455" t="str">
            <v>Khoa Công nghệ sinh học</v>
          </cell>
          <cell r="I1455" t="str">
            <v>PGS.TS. Giảng viên cao cấp, Bảo lưu PCCV</v>
          </cell>
          <cell r="J1455">
            <v>7.28</v>
          </cell>
          <cell r="K1455">
            <v>0</v>
          </cell>
          <cell r="L1455" t="str">
            <v>01-Apr-18</v>
          </cell>
          <cell r="M1455" t="str">
            <v>30-Dec-16</v>
          </cell>
          <cell r="N1455">
            <v>2</v>
          </cell>
          <cell r="O1455" t="str">
            <v>1202</v>
          </cell>
          <cell r="P1455" t="str">
            <v>1202</v>
          </cell>
          <cell r="Q1455" t="str">
            <v>15.109</v>
          </cell>
          <cell r="R1455" t="str">
            <v>V.07.01.01</v>
          </cell>
          <cell r="S1455" t="str">
            <v>TG512</v>
          </cell>
          <cell r="T1455">
            <v>1</v>
          </cell>
          <cell r="U1455" t="str">
            <v>Tiến sĩ</v>
          </cell>
          <cell r="V1455" t="str">
            <v>011077795</v>
          </cell>
        </row>
        <row r="1456">
          <cell r="B1456" t="str">
            <v/>
          </cell>
          <cell r="C1456" t="str">
            <v/>
          </cell>
          <cell r="D1456" t="str">
            <v>Nguyễn Thu</v>
          </cell>
          <cell r="E1456" t="str">
            <v>Hương</v>
          </cell>
          <cell r="F1456">
            <v>12</v>
          </cell>
          <cell r="G1456" t="str">
            <v>Công nghệ sinh học thực vật</v>
          </cell>
          <cell r="H1456" t="str">
            <v>Khoa Công nghệ sinh học</v>
          </cell>
          <cell r="I1456" t="str">
            <v>Nghiên cứu viên</v>
          </cell>
          <cell r="J1456">
            <v>2.34</v>
          </cell>
          <cell r="K1456">
            <v>0</v>
          </cell>
          <cell r="L1456" t="str">
            <v>01-Oct-18</v>
          </cell>
          <cell r="M1456" t="str">
            <v>01-Oct-18</v>
          </cell>
          <cell r="N1456">
            <v>4</v>
          </cell>
          <cell r="O1456" t="str">
            <v>1202</v>
          </cell>
          <cell r="P1456" t="str">
            <v>1202</v>
          </cell>
          <cell r="Q1456" t="str">
            <v>13.092</v>
          </cell>
          <cell r="R1456" t="str">
            <v>13.092</v>
          </cell>
          <cell r="S1456" t="str">
            <v/>
          </cell>
          <cell r="T1456">
            <v>0</v>
          </cell>
          <cell r="U1456" t="str">
            <v>Đại học</v>
          </cell>
          <cell r="V1456" t="str">
            <v>013077889</v>
          </cell>
        </row>
        <row r="1457">
          <cell r="B1457" t="str">
            <v>KST08</v>
          </cell>
          <cell r="C1457" t="str">
            <v>3120215041986</v>
          </cell>
          <cell r="D1457" t="str">
            <v>Nguyễn Thị</v>
          </cell>
          <cell r="E1457" t="str">
            <v>Nhiên</v>
          </cell>
          <cell r="F1457">
            <v>12</v>
          </cell>
          <cell r="G1457" t="str">
            <v>Công nghệ sinh học động vật</v>
          </cell>
          <cell r="H1457" t="str">
            <v>Khoa Công nghệ sinh học</v>
          </cell>
          <cell r="I1457" t="str">
            <v>Tiến sĩ, Giảng viên, Phó BM</v>
          </cell>
          <cell r="J1457">
            <v>3.66</v>
          </cell>
          <cell r="K1457">
            <v>0</v>
          </cell>
          <cell r="L1457" t="str">
            <v>01-May-25</v>
          </cell>
          <cell r="M1457" t="str">
            <v>01-May-14</v>
          </cell>
          <cell r="N1457">
            <v>2</v>
          </cell>
          <cell r="O1457" t="str">
            <v>1203</v>
          </cell>
          <cell r="P1457" t="str">
            <v>1203</v>
          </cell>
          <cell r="Q1457" t="str">
            <v>15.111</v>
          </cell>
          <cell r="R1457" t="str">
            <v>V.07.01.03</v>
          </cell>
          <cell r="S1457" t="str">
            <v>KST08</v>
          </cell>
          <cell r="T1457">
            <v>0</v>
          </cell>
          <cell r="U1457" t="str">
            <v>Tiến sĩ</v>
          </cell>
          <cell r="V1457" t="str">
            <v>030189000221</v>
          </cell>
        </row>
        <row r="1458">
          <cell r="B1458" t="str">
            <v>SDV03</v>
          </cell>
          <cell r="C1458" t="str">
            <v>3120215011434</v>
          </cell>
          <cell r="D1458" t="str">
            <v>Nguyễn Hữu</v>
          </cell>
          <cell r="E1458" t="str">
            <v>Đức</v>
          </cell>
          <cell r="F1458">
            <v>12</v>
          </cell>
          <cell r="G1458" t="str">
            <v>Công nghệ sinh học động vật</v>
          </cell>
          <cell r="H1458" t="str">
            <v>Khoa Công nghệ sinh học</v>
          </cell>
          <cell r="I1458" t="str">
            <v>Tiến sĩ, Giảng viên</v>
          </cell>
          <cell r="J1458">
            <v>4.9800000000000004</v>
          </cell>
          <cell r="K1458">
            <v>0.13</v>
          </cell>
          <cell r="L1458" t="str">
            <v>01-Jun-25</v>
          </cell>
          <cell r="M1458" t="str">
            <v>01-Jun-09</v>
          </cell>
          <cell r="N1458">
            <v>2</v>
          </cell>
          <cell r="O1458" t="str">
            <v>1203</v>
          </cell>
          <cell r="P1458" t="str">
            <v>1203</v>
          </cell>
          <cell r="Q1458" t="str">
            <v>15.111</v>
          </cell>
          <cell r="R1458" t="str">
            <v>V.07.01.03</v>
          </cell>
          <cell r="S1458" t="str">
            <v>SDV03</v>
          </cell>
          <cell r="T1458">
            <v>0</v>
          </cell>
          <cell r="U1458" t="str">
            <v>Tiến sĩ</v>
          </cell>
          <cell r="V1458" t="str">
            <v>068066000099</v>
          </cell>
        </row>
        <row r="1459">
          <cell r="B1459" t="str">
            <v>SDV02</v>
          </cell>
          <cell r="C1459" t="str">
            <v>3120215014607</v>
          </cell>
          <cell r="D1459" t="str">
            <v>Ngô Thu</v>
          </cell>
          <cell r="E1459" t="str">
            <v>Hà</v>
          </cell>
          <cell r="F1459">
            <v>12</v>
          </cell>
          <cell r="G1459" t="str">
            <v>Công nghệ sinh học động vật</v>
          </cell>
          <cell r="H1459" t="str">
            <v>Khoa Công nghệ sinh học</v>
          </cell>
          <cell r="I1459" t="str">
            <v>Thạc sĩ, Giảng viên</v>
          </cell>
          <cell r="J1459">
            <v>3.33</v>
          </cell>
          <cell r="K1459">
            <v>0</v>
          </cell>
          <cell r="L1459" t="str">
            <v>01-Apr-20</v>
          </cell>
          <cell r="M1459" t="str">
            <v>01-Feb-10</v>
          </cell>
          <cell r="N1459">
            <v>3</v>
          </cell>
          <cell r="O1459" t="str">
            <v>1203</v>
          </cell>
          <cell r="P1459" t="str">
            <v>1203</v>
          </cell>
          <cell r="Q1459" t="str">
            <v>15.111</v>
          </cell>
          <cell r="R1459" t="str">
            <v>V.07.01.03</v>
          </cell>
          <cell r="S1459" t="str">
            <v>SDV02</v>
          </cell>
          <cell r="T1459">
            <v>0</v>
          </cell>
          <cell r="U1459" t="str">
            <v>Thạc sĩ</v>
          </cell>
          <cell r="V1459" t="str">
            <v>012455417</v>
          </cell>
        </row>
        <row r="1460">
          <cell r="B1460" t="str">
            <v>SDV04</v>
          </cell>
          <cell r="C1460" t="str">
            <v>3120215014636</v>
          </cell>
          <cell r="D1460" t="str">
            <v>Trần Thị Bình</v>
          </cell>
          <cell r="E1460" t="str">
            <v>Nguyên</v>
          </cell>
          <cell r="F1460">
            <v>12</v>
          </cell>
          <cell r="G1460" t="str">
            <v>Công nghệ sinh học động vật</v>
          </cell>
          <cell r="H1460" t="str">
            <v>Khoa Công nghệ sinh học</v>
          </cell>
          <cell r="I1460" t="str">
            <v>Tiến sĩ, Giảng viên, Trưởng BM</v>
          </cell>
          <cell r="J1460">
            <v>4.32</v>
          </cell>
          <cell r="K1460">
            <v>0</v>
          </cell>
          <cell r="L1460" t="str">
            <v>01-Feb-24</v>
          </cell>
          <cell r="M1460" t="str">
            <v>01-Feb-10</v>
          </cell>
          <cell r="N1460">
            <v>2</v>
          </cell>
          <cell r="O1460" t="str">
            <v>1203</v>
          </cell>
          <cell r="P1460" t="str">
            <v>1203</v>
          </cell>
          <cell r="Q1460" t="str">
            <v>15.111</v>
          </cell>
          <cell r="R1460" t="str">
            <v>V.07.01.03</v>
          </cell>
          <cell r="S1460" t="str">
            <v>SDV04</v>
          </cell>
          <cell r="T1460">
            <v>0</v>
          </cell>
          <cell r="U1460" t="str">
            <v>Tiến sĩ</v>
          </cell>
          <cell r="V1460" t="str">
            <v>042182000051</v>
          </cell>
        </row>
        <row r="1461">
          <cell r="B1461" t="str">
            <v>SDV01</v>
          </cell>
          <cell r="C1461" t="str">
            <v>3120215014613</v>
          </cell>
          <cell r="D1461" t="str">
            <v>Nguyễn Tố</v>
          </cell>
          <cell r="E1461" t="str">
            <v>Loan</v>
          </cell>
          <cell r="F1461">
            <v>12</v>
          </cell>
          <cell r="G1461" t="str">
            <v>Công nghệ sinh học động vật</v>
          </cell>
          <cell r="H1461" t="str">
            <v>Khoa Công nghệ sinh học</v>
          </cell>
          <cell r="I1461" t="str">
            <v>Tiến sĩ, Giảng viên</v>
          </cell>
          <cell r="J1461">
            <v>3.33</v>
          </cell>
          <cell r="K1461">
            <v>0</v>
          </cell>
          <cell r="L1461" t="str">
            <v>01-Feb-19</v>
          </cell>
          <cell r="M1461" t="str">
            <v>01-Feb-10</v>
          </cell>
          <cell r="N1461">
            <v>2</v>
          </cell>
          <cell r="O1461" t="str">
            <v>1203</v>
          </cell>
          <cell r="P1461" t="str">
            <v>1203</v>
          </cell>
          <cell r="Q1461" t="str">
            <v>15.111</v>
          </cell>
          <cell r="R1461" t="str">
            <v>V.07.01.03</v>
          </cell>
          <cell r="S1461" t="str">
            <v>SDV01</v>
          </cell>
          <cell r="T1461">
            <v>0</v>
          </cell>
          <cell r="U1461" t="str">
            <v>Tiến sĩ</v>
          </cell>
          <cell r="V1461" t="str">
            <v>183552031</v>
          </cell>
        </row>
        <row r="1462">
          <cell r="B1462" t="str">
            <v>SDV06</v>
          </cell>
          <cell r="C1462" t="str">
            <v>3120215018984</v>
          </cell>
          <cell r="D1462" t="str">
            <v>Phạm Thu</v>
          </cell>
          <cell r="E1462" t="str">
            <v>Giang</v>
          </cell>
          <cell r="F1462">
            <v>12</v>
          </cell>
          <cell r="G1462" t="str">
            <v>Công nghệ sinh học động vật</v>
          </cell>
          <cell r="H1462" t="str">
            <v>Khoa Công nghệ sinh học</v>
          </cell>
          <cell r="I1462" t="str">
            <v>Kỹ sư</v>
          </cell>
          <cell r="J1462">
            <v>4.32</v>
          </cell>
          <cell r="K1462">
            <v>0</v>
          </cell>
          <cell r="L1462" t="str">
            <v>01-May-24</v>
          </cell>
          <cell r="M1462" t="str">
            <v>01-Nov-10</v>
          </cell>
          <cell r="N1462">
            <v>4</v>
          </cell>
          <cell r="O1462" t="str">
            <v>1203</v>
          </cell>
          <cell r="P1462" t="str">
            <v>1203</v>
          </cell>
          <cell r="Q1462" t="str">
            <v>13.095</v>
          </cell>
          <cell r="R1462" t="str">
            <v>V.05.02.07</v>
          </cell>
          <cell r="S1462" t="str">
            <v>SDV06</v>
          </cell>
          <cell r="T1462">
            <v>0</v>
          </cell>
          <cell r="U1462" t="str">
            <v>Đại học</v>
          </cell>
          <cell r="V1462" t="str">
            <v>019176002096</v>
          </cell>
        </row>
        <row r="1463">
          <cell r="B1463" t="str">
            <v/>
          </cell>
          <cell r="C1463" t="str">
            <v/>
          </cell>
          <cell r="D1463" t="str">
            <v>Nguyễn Mai</v>
          </cell>
          <cell r="E1463" t="str">
            <v>Liên</v>
          </cell>
          <cell r="F1463">
            <v>12</v>
          </cell>
          <cell r="G1463" t="str">
            <v>Công nghệ sinh học động vật</v>
          </cell>
          <cell r="H1463" t="str">
            <v>Khoa Công nghệ sinh học</v>
          </cell>
          <cell r="I1463" t="str">
            <v>Nghiên cứu viên</v>
          </cell>
          <cell r="J1463">
            <v>2.34</v>
          </cell>
          <cell r="K1463">
            <v>0</v>
          </cell>
          <cell r="L1463" t="str">
            <v>01-Mar-22</v>
          </cell>
          <cell r="M1463" t="str">
            <v>01-Mar-22</v>
          </cell>
          <cell r="N1463">
            <v>4</v>
          </cell>
          <cell r="O1463" t="str">
            <v>1203</v>
          </cell>
          <cell r="P1463" t="str">
            <v>1203</v>
          </cell>
          <cell r="Q1463" t="str">
            <v>13.092</v>
          </cell>
          <cell r="R1463" t="str">
            <v>V.05.01.03</v>
          </cell>
          <cell r="S1463" t="str">
            <v/>
          </cell>
          <cell r="T1463">
            <v>0</v>
          </cell>
          <cell r="U1463" t="str">
            <v>Đại học</v>
          </cell>
          <cell r="V1463" t="str">
            <v>030198005634</v>
          </cell>
        </row>
        <row r="1464">
          <cell r="B1464" t="str">
            <v>CVS07</v>
          </cell>
          <cell r="C1464" t="str">
            <v>3120215000829</v>
          </cell>
          <cell r="D1464" t="str">
            <v>Phan Trọng</v>
          </cell>
          <cell r="E1464" t="str">
            <v>Nhật</v>
          </cell>
          <cell r="F1464">
            <v>12</v>
          </cell>
          <cell r="G1464" t="str">
            <v>Công nghệ vi sinh</v>
          </cell>
          <cell r="H1464" t="str">
            <v>Khoa Công nghệ sinh học</v>
          </cell>
          <cell r="I1464" t="str">
            <v>Thạc sĩ, Giảng viên</v>
          </cell>
          <cell r="J1464">
            <v>3.33</v>
          </cell>
          <cell r="K1464">
            <v>0</v>
          </cell>
          <cell r="L1464" t="str">
            <v>01-Oct-13</v>
          </cell>
          <cell r="M1464" t="str">
            <v>01-Oct-07</v>
          </cell>
          <cell r="N1464">
            <v>3</v>
          </cell>
          <cell r="O1464" t="str">
            <v>1204</v>
          </cell>
          <cell r="P1464" t="str">
            <v>1204</v>
          </cell>
          <cell r="Q1464" t="str">
            <v>15.111</v>
          </cell>
          <cell r="R1464" t="str">
            <v>15.111</v>
          </cell>
          <cell r="S1464" t="str">
            <v>CVS07</v>
          </cell>
          <cell r="T1464">
            <v>0</v>
          </cell>
          <cell r="U1464" t="str">
            <v>Thạc sĩ</v>
          </cell>
          <cell r="V1464" t="str">
            <v>111366661</v>
          </cell>
        </row>
        <row r="1465">
          <cell r="B1465" t="str">
            <v>CVS08</v>
          </cell>
          <cell r="C1465" t="str">
            <v>3120215009773</v>
          </cell>
          <cell r="D1465" t="str">
            <v>Nguyễn Thị Thanh</v>
          </cell>
          <cell r="E1465" t="str">
            <v>Dung</v>
          </cell>
          <cell r="F1465">
            <v>12</v>
          </cell>
          <cell r="G1465" t="str">
            <v>Công nghệ vi sinh</v>
          </cell>
          <cell r="H1465" t="str">
            <v>Khoa Công nghệ sinh học</v>
          </cell>
          <cell r="I1465" t="str">
            <v/>
          </cell>
          <cell r="J1465">
            <v>2.34</v>
          </cell>
          <cell r="K1465">
            <v>0</v>
          </cell>
          <cell r="L1465" t="str">
            <v>01-Aug-09</v>
          </cell>
          <cell r="M1465" t="str">
            <v>01-Aug-09</v>
          </cell>
          <cell r="N1465">
            <v>3</v>
          </cell>
          <cell r="O1465" t="str">
            <v>1204</v>
          </cell>
          <cell r="P1465" t="str">
            <v>1204</v>
          </cell>
          <cell r="Q1465" t="str">
            <v>15.111</v>
          </cell>
          <cell r="R1465" t="str">
            <v>15.111</v>
          </cell>
          <cell r="S1465" t="str">
            <v>CVS08</v>
          </cell>
          <cell r="T1465">
            <v>0</v>
          </cell>
          <cell r="U1465" t="str">
            <v>Thạc sĩ</v>
          </cell>
          <cell r="V1465" t="str">
            <v>125189789</v>
          </cell>
        </row>
        <row r="1466">
          <cell r="B1466" t="str">
            <v>CVS02</v>
          </cell>
          <cell r="C1466" t="str">
            <v>3120215010953</v>
          </cell>
          <cell r="D1466" t="str">
            <v>Nguyễn Văn</v>
          </cell>
          <cell r="E1466" t="str">
            <v>Giang</v>
          </cell>
          <cell r="F1466">
            <v>12</v>
          </cell>
          <cell r="G1466" t="str">
            <v>Công nghệ vi sinh</v>
          </cell>
          <cell r="H1466" t="str">
            <v>Khoa Công nghệ sinh học</v>
          </cell>
          <cell r="I1466" t="str">
            <v>PGS.TS. Giảng viên cao cấp, Trưởng BM</v>
          </cell>
          <cell r="J1466">
            <v>6.92</v>
          </cell>
          <cell r="K1466">
            <v>0</v>
          </cell>
          <cell r="L1466" t="str">
            <v>17-Jul-23</v>
          </cell>
          <cell r="M1466" t="str">
            <v>17-Jul-18</v>
          </cell>
          <cell r="N1466">
            <v>2</v>
          </cell>
          <cell r="O1466" t="str">
            <v>1204</v>
          </cell>
          <cell r="P1466" t="str">
            <v>1204</v>
          </cell>
          <cell r="Q1466" t="str">
            <v>15.109</v>
          </cell>
          <cell r="R1466" t="str">
            <v>V.07.01.01</v>
          </cell>
          <cell r="S1466" t="str">
            <v>CVS02</v>
          </cell>
          <cell r="T1466">
            <v>1</v>
          </cell>
          <cell r="U1466" t="str">
            <v>Tiến sĩ</v>
          </cell>
          <cell r="V1466" t="str">
            <v>034069012451</v>
          </cell>
        </row>
        <row r="1467">
          <cell r="B1467" t="str">
            <v>CVS10</v>
          </cell>
          <cell r="C1467" t="str">
            <v>3120215014902</v>
          </cell>
          <cell r="D1467" t="str">
            <v>Nguyễn Thị Minh</v>
          </cell>
          <cell r="E1467" t="str">
            <v>Việt</v>
          </cell>
          <cell r="F1467">
            <v>12</v>
          </cell>
          <cell r="G1467" t="str">
            <v>Công nghệ vi sinh</v>
          </cell>
          <cell r="H1467" t="str">
            <v>Khoa Công nghệ sinh học</v>
          </cell>
          <cell r="I1467" t="str">
            <v>Thạc sĩ, Giảng viên</v>
          </cell>
          <cell r="J1467">
            <v>3.33</v>
          </cell>
          <cell r="K1467">
            <v>0</v>
          </cell>
          <cell r="L1467" t="str">
            <v>01-Feb-19</v>
          </cell>
          <cell r="M1467" t="str">
            <v>01-Feb-10</v>
          </cell>
          <cell r="N1467">
            <v>3</v>
          </cell>
          <cell r="O1467" t="str">
            <v>1204</v>
          </cell>
          <cell r="P1467" t="str">
            <v>1204</v>
          </cell>
          <cell r="Q1467" t="str">
            <v>15.111</v>
          </cell>
          <cell r="R1467" t="str">
            <v>V.07.01.03</v>
          </cell>
          <cell r="S1467" t="str">
            <v>CVS10</v>
          </cell>
          <cell r="T1467">
            <v>0</v>
          </cell>
          <cell r="U1467" t="str">
            <v>Thạc sĩ</v>
          </cell>
          <cell r="V1467" t="str">
            <v>012674871</v>
          </cell>
        </row>
        <row r="1468">
          <cell r="B1468" t="str">
            <v>CVS09</v>
          </cell>
          <cell r="C1468" t="str">
            <v>3120215015067</v>
          </cell>
          <cell r="D1468" t="str">
            <v>Trần Thị Hồng</v>
          </cell>
          <cell r="E1468" t="str">
            <v>Hạnh</v>
          </cell>
          <cell r="F1468">
            <v>12</v>
          </cell>
          <cell r="G1468" t="str">
            <v>Công nghệ vi sinh</v>
          </cell>
          <cell r="H1468" t="str">
            <v>Khoa Công nghệ sinh học</v>
          </cell>
          <cell r="I1468" t="str">
            <v>Thạc sĩ, Giảng viên chính</v>
          </cell>
          <cell r="J1468">
            <v>4.4000000000000004</v>
          </cell>
          <cell r="K1468">
            <v>0</v>
          </cell>
          <cell r="L1468" t="str">
            <v>15-Jun-23</v>
          </cell>
          <cell r="M1468" t="str">
            <v>01-Feb-10</v>
          </cell>
          <cell r="N1468">
            <v>3</v>
          </cell>
          <cell r="O1468" t="str">
            <v>1204</v>
          </cell>
          <cell r="P1468" t="str">
            <v>1204</v>
          </cell>
          <cell r="Q1468" t="str">
            <v>15.110</v>
          </cell>
          <cell r="R1468" t="str">
            <v>V.07.01.02</v>
          </cell>
          <cell r="S1468" t="str">
            <v>CVS09</v>
          </cell>
          <cell r="T1468">
            <v>0</v>
          </cell>
          <cell r="U1468" t="str">
            <v>Thạc sĩ</v>
          </cell>
          <cell r="V1468" t="str">
            <v>001183014849</v>
          </cell>
        </row>
        <row r="1469">
          <cell r="B1469" t="str">
            <v>CVS04</v>
          </cell>
          <cell r="C1469" t="str">
            <v>3120215031477</v>
          </cell>
          <cell r="D1469" t="str">
            <v>Đặng Xuân</v>
          </cell>
          <cell r="E1469" t="str">
            <v>Nghiêm</v>
          </cell>
          <cell r="F1469">
            <v>12</v>
          </cell>
          <cell r="G1469" t="str">
            <v>Công nghệ vi sinh</v>
          </cell>
          <cell r="H1469" t="str">
            <v>Khoa Công nghệ sinh học</v>
          </cell>
          <cell r="I1469" t="str">
            <v>Tiến sĩ, Giảng viên</v>
          </cell>
          <cell r="J1469">
            <v>3.99</v>
          </cell>
          <cell r="K1469">
            <v>0</v>
          </cell>
          <cell r="L1469" t="str">
            <v>01-Jan-12</v>
          </cell>
          <cell r="M1469" t="str">
            <v>01-Jan-98</v>
          </cell>
          <cell r="N1469">
            <v>2</v>
          </cell>
          <cell r="O1469" t="str">
            <v>1204</v>
          </cell>
          <cell r="P1469" t="str">
            <v>1204</v>
          </cell>
          <cell r="Q1469" t="str">
            <v>15.111</v>
          </cell>
          <cell r="R1469" t="str">
            <v>15.111</v>
          </cell>
          <cell r="S1469" t="str">
            <v>CVS04</v>
          </cell>
          <cell r="T1469">
            <v>0</v>
          </cell>
          <cell r="U1469" t="str">
            <v>Tiến sĩ</v>
          </cell>
          <cell r="V1469" t="str">
            <v>011873839</v>
          </cell>
        </row>
        <row r="1470">
          <cell r="B1470" t="str">
            <v>CVS03</v>
          </cell>
          <cell r="C1470" t="str">
            <v>3120215033279</v>
          </cell>
          <cell r="D1470" t="str">
            <v>Nguyễn Thanh</v>
          </cell>
          <cell r="E1470" t="str">
            <v>Huyền</v>
          </cell>
          <cell r="F1470">
            <v>12</v>
          </cell>
          <cell r="G1470" t="str">
            <v>Công nghệ vi sinh</v>
          </cell>
          <cell r="H1470" t="str">
            <v>Khoa Công nghệ sinh học</v>
          </cell>
          <cell r="I1470" t="str">
            <v>Tiến sĩ, Giảng viên</v>
          </cell>
          <cell r="J1470">
            <v>3.99</v>
          </cell>
          <cell r="K1470">
            <v>0</v>
          </cell>
          <cell r="L1470" t="str">
            <v>01-Mar-25</v>
          </cell>
          <cell r="M1470" t="str">
            <v>01-Mar-11</v>
          </cell>
          <cell r="N1470">
            <v>2</v>
          </cell>
          <cell r="O1470" t="str">
            <v>1204</v>
          </cell>
          <cell r="P1470" t="str">
            <v>1204</v>
          </cell>
          <cell r="Q1470" t="str">
            <v>15.111</v>
          </cell>
          <cell r="R1470" t="str">
            <v>V.07.01.03</v>
          </cell>
          <cell r="S1470" t="str">
            <v>CVS03</v>
          </cell>
          <cell r="T1470">
            <v>0</v>
          </cell>
          <cell r="U1470" t="str">
            <v>Tiến sĩ</v>
          </cell>
          <cell r="V1470" t="str">
            <v>033184001707</v>
          </cell>
        </row>
        <row r="1471">
          <cell r="B1471" t="str">
            <v>CVS01</v>
          </cell>
          <cell r="C1471" t="str">
            <v/>
          </cell>
          <cell r="D1471" t="str">
            <v>Nguyễn Thành</v>
          </cell>
          <cell r="E1471" t="str">
            <v>Trung</v>
          </cell>
          <cell r="F1471">
            <v>12</v>
          </cell>
          <cell r="G1471" t="str">
            <v>Công nghệ vi sinh</v>
          </cell>
          <cell r="H1471" t="str">
            <v>Khoa Công nghệ sinh học</v>
          </cell>
          <cell r="I1471" t="str">
            <v/>
          </cell>
          <cell r="J1471">
            <v>3</v>
          </cell>
          <cell r="K1471">
            <v>0</v>
          </cell>
          <cell r="L1471" t="str">
            <v>01-May-12</v>
          </cell>
          <cell r="M1471" t="str">
            <v>01-May-12</v>
          </cell>
          <cell r="N1471">
            <v>2</v>
          </cell>
          <cell r="O1471" t="str">
            <v>1204</v>
          </cell>
          <cell r="P1471" t="str">
            <v>1204</v>
          </cell>
          <cell r="Q1471" t="str">
            <v>15.111</v>
          </cell>
          <cell r="R1471" t="str">
            <v>15.111</v>
          </cell>
          <cell r="S1471" t="str">
            <v>CVS01</v>
          </cell>
          <cell r="T1471">
            <v>0</v>
          </cell>
          <cell r="U1471" t="str">
            <v>Tiến sĩ</v>
          </cell>
          <cell r="V1471" t="str">
            <v>012750665</v>
          </cell>
        </row>
        <row r="1472">
          <cell r="B1472" t="str">
            <v/>
          </cell>
          <cell r="C1472" t="str">
            <v/>
          </cell>
          <cell r="D1472" t="str">
            <v>Nguyễn Ngọc</v>
          </cell>
          <cell r="E1472" t="str">
            <v>Chỉnh</v>
          </cell>
          <cell r="F1472">
            <v>12</v>
          </cell>
          <cell r="G1472" t="str">
            <v>Công nghệ vi sinh</v>
          </cell>
          <cell r="H1472" t="str">
            <v>Khoa Công nghệ sinh học</v>
          </cell>
          <cell r="I1472" t="str">
            <v/>
          </cell>
          <cell r="J1472">
            <v>2.34</v>
          </cell>
          <cell r="K1472">
            <v>0</v>
          </cell>
          <cell r="L1472" t="str">
            <v>01-Sep-12</v>
          </cell>
          <cell r="M1472" t="str">
            <v>15-Sep-11</v>
          </cell>
          <cell r="N1472">
            <v>3</v>
          </cell>
          <cell r="O1472" t="str">
            <v>1204</v>
          </cell>
          <cell r="P1472" t="str">
            <v>1204</v>
          </cell>
          <cell r="Q1472" t="str">
            <v>13.092</v>
          </cell>
          <cell r="R1472" t="str">
            <v>13.092</v>
          </cell>
          <cell r="S1472" t="str">
            <v/>
          </cell>
          <cell r="T1472">
            <v>0</v>
          </cell>
          <cell r="U1472" t="str">
            <v>Thạc sĩ</v>
          </cell>
          <cell r="V1472" t="str">
            <v>121868767</v>
          </cell>
        </row>
        <row r="1473">
          <cell r="B1473" t="str">
            <v>TG523</v>
          </cell>
          <cell r="C1473" t="str">
            <v>3120215042704</v>
          </cell>
          <cell r="D1473" t="str">
            <v>Trần Thị</v>
          </cell>
          <cell r="E1473" t="str">
            <v>Đào</v>
          </cell>
          <cell r="F1473">
            <v>12</v>
          </cell>
          <cell r="G1473" t="str">
            <v>Công nghệ vi sinh</v>
          </cell>
          <cell r="H1473" t="str">
            <v>Khoa Công nghệ sinh học</v>
          </cell>
          <cell r="I1473" t="str">
            <v>Thạc sĩ, Kỹ sư</v>
          </cell>
          <cell r="J1473">
            <v>3.66</v>
          </cell>
          <cell r="K1473">
            <v>0</v>
          </cell>
          <cell r="L1473" t="str">
            <v>01-Jul-23</v>
          </cell>
          <cell r="M1473" t="str">
            <v>01-Jul-15</v>
          </cell>
          <cell r="N1473">
            <v>3</v>
          </cell>
          <cell r="O1473" t="str">
            <v>1204</v>
          </cell>
          <cell r="P1473" t="str">
            <v>1204</v>
          </cell>
          <cell r="Q1473" t="str">
            <v>13.095</v>
          </cell>
          <cell r="R1473" t="str">
            <v>V.05.02.07</v>
          </cell>
          <cell r="S1473" t="str">
            <v>TG523</v>
          </cell>
          <cell r="T1473">
            <v>0</v>
          </cell>
          <cell r="U1473" t="str">
            <v>Thạc sĩ</v>
          </cell>
          <cell r="V1473" t="str">
            <v>001186039860</v>
          </cell>
        </row>
        <row r="1474">
          <cell r="B1474" t="str">
            <v>CVS06</v>
          </cell>
          <cell r="C1474" t="str">
            <v>3120215041198</v>
          </cell>
          <cell r="D1474" t="str">
            <v>Nguyễn Xuân</v>
          </cell>
          <cell r="E1474" t="str">
            <v>Cảnh</v>
          </cell>
          <cell r="F1474">
            <v>12</v>
          </cell>
          <cell r="G1474" t="str">
            <v>Công nghệ vi sinh</v>
          </cell>
          <cell r="H1474" t="str">
            <v>Khoa Công nghệ sinh học</v>
          </cell>
          <cell r="I1474" t="str">
            <v>PGS.TS, Giảng viên cao cấp, Trưởng Khoa, GĐ Trung tâm thuộc Khoa</v>
          </cell>
          <cell r="J1474">
            <v>6.56</v>
          </cell>
          <cell r="K1474">
            <v>0</v>
          </cell>
          <cell r="L1474" t="str">
            <v>06-Jul-23</v>
          </cell>
          <cell r="M1474" t="str">
            <v>06-Jul-20</v>
          </cell>
          <cell r="N1474">
            <v>2</v>
          </cell>
          <cell r="O1474" t="str">
            <v>1204</v>
          </cell>
          <cell r="P1474" t="str">
            <v>1204</v>
          </cell>
          <cell r="Q1474" t="str">
            <v>15.109</v>
          </cell>
          <cell r="R1474" t="str">
            <v>V.07.01.01</v>
          </cell>
          <cell r="S1474" t="str">
            <v>CVS06</v>
          </cell>
          <cell r="T1474">
            <v>1</v>
          </cell>
          <cell r="U1474" t="str">
            <v>Tiến sĩ</v>
          </cell>
          <cell r="V1474" t="str">
            <v>017079001977</v>
          </cell>
        </row>
        <row r="1475">
          <cell r="B1475" t="str">
            <v/>
          </cell>
          <cell r="C1475" t="str">
            <v>3120205780864</v>
          </cell>
          <cell r="D1475" t="str">
            <v>Nguyễn Văn</v>
          </cell>
          <cell r="E1475" t="str">
            <v>Hùng</v>
          </cell>
          <cell r="F1475">
            <v>12</v>
          </cell>
          <cell r="G1475" t="str">
            <v>Công nghệ vi sinh</v>
          </cell>
          <cell r="H1475" t="str">
            <v>Khoa Công nghệ sinh học</v>
          </cell>
          <cell r="I1475" t="str">
            <v>Nghiên cứu viên</v>
          </cell>
          <cell r="J1475">
            <v>2.34</v>
          </cell>
          <cell r="K1475">
            <v>0</v>
          </cell>
          <cell r="L1475" t="str">
            <v>01-Apr-12</v>
          </cell>
          <cell r="M1475" t="str">
            <v>01-Apr-12</v>
          </cell>
          <cell r="N1475">
            <v>4</v>
          </cell>
          <cell r="O1475" t="str">
            <v>1204</v>
          </cell>
          <cell r="P1475" t="str">
            <v>1204</v>
          </cell>
          <cell r="Q1475" t="str">
            <v>13.092</v>
          </cell>
          <cell r="R1475" t="str">
            <v>13.092</v>
          </cell>
          <cell r="S1475" t="str">
            <v/>
          </cell>
          <cell r="T1475">
            <v>0</v>
          </cell>
          <cell r="U1475" t="str">
            <v>Đại học</v>
          </cell>
          <cell r="V1475" t="str">
            <v>145124643</v>
          </cell>
        </row>
        <row r="1476">
          <cell r="B1476" t="str">
            <v>CVS11</v>
          </cell>
          <cell r="C1476" t="str">
            <v>3120215048230</v>
          </cell>
          <cell r="D1476" t="str">
            <v>Ngô Xuân</v>
          </cell>
          <cell r="E1476" t="str">
            <v>Nghiễn</v>
          </cell>
          <cell r="F1476">
            <v>12</v>
          </cell>
          <cell r="G1476" t="str">
            <v>Công nghệ vi sinh</v>
          </cell>
          <cell r="H1476" t="str">
            <v>Viện Nghiên cứu và Phát triển Vi tảo, Nấm và Dược liệu</v>
          </cell>
          <cell r="I1476" t="str">
            <v>Tiến sĩ, Giảng viên, Phó Giám đốc Viện, Bảo lưu PCCV</v>
          </cell>
          <cell r="J1476">
            <v>4.9800000000000004</v>
          </cell>
          <cell r="K1476">
            <v>0.05</v>
          </cell>
          <cell r="L1476" t="str">
            <v>01-Apr-25</v>
          </cell>
          <cell r="M1476" t="str">
            <v>01-Jan-98</v>
          </cell>
          <cell r="N1476">
            <v>2</v>
          </cell>
          <cell r="O1476" t="str">
            <v>4700</v>
          </cell>
          <cell r="P1476" t="str">
            <v>1204</v>
          </cell>
          <cell r="Q1476" t="str">
            <v>15.111</v>
          </cell>
          <cell r="R1476" t="str">
            <v>V.07.01.03</v>
          </cell>
          <cell r="S1476" t="str">
            <v>MOI35</v>
          </cell>
          <cell r="T1476">
            <v>0</v>
          </cell>
          <cell r="U1476" t="str">
            <v>Tiến sĩ</v>
          </cell>
          <cell r="V1476" t="str">
            <v>027071000047</v>
          </cell>
        </row>
        <row r="1477">
          <cell r="B1477" t="str">
            <v>CVS12</v>
          </cell>
          <cell r="C1477" t="str">
            <v>3120215048224</v>
          </cell>
          <cell r="D1477" t="str">
            <v>Nguyễn Thị Bích</v>
          </cell>
          <cell r="E1477" t="str">
            <v>Thùy</v>
          </cell>
          <cell r="F1477">
            <v>12</v>
          </cell>
          <cell r="G1477" t="str">
            <v>Công nghệ vi sinh</v>
          </cell>
          <cell r="H1477" t="str">
            <v>Khoa Công nghệ sinh học</v>
          </cell>
          <cell r="I1477" t="str">
            <v>PGS.TS. Giảng viên cao cấp, Bảo lưu PCCV</v>
          </cell>
          <cell r="J1477">
            <v>4.9800000000000004</v>
          </cell>
          <cell r="K1477">
            <v>0.06</v>
          </cell>
          <cell r="L1477" t="str">
            <v>01-Apr-25</v>
          </cell>
          <cell r="M1477" t="str">
            <v>01-Oct-15</v>
          </cell>
          <cell r="N1477">
            <v>2</v>
          </cell>
          <cell r="O1477" t="str">
            <v>1204</v>
          </cell>
          <cell r="P1477" t="str">
            <v>1204</v>
          </cell>
          <cell r="Q1477" t="str">
            <v>15.111</v>
          </cell>
          <cell r="R1477" t="str">
            <v>V.07.01.03</v>
          </cell>
          <cell r="S1477" t="str">
            <v>CVS12</v>
          </cell>
          <cell r="T1477">
            <v>1</v>
          </cell>
          <cell r="U1477" t="str">
            <v>Tiến sĩ</v>
          </cell>
          <cell r="V1477" t="str">
            <v>036172000149</v>
          </cell>
        </row>
        <row r="1478">
          <cell r="B1478" t="str">
            <v>CVS05</v>
          </cell>
          <cell r="C1478" t="str">
            <v>3120215048542</v>
          </cell>
          <cell r="D1478" t="str">
            <v>Trần Đông</v>
          </cell>
          <cell r="E1478" t="str">
            <v>Anh</v>
          </cell>
          <cell r="F1478">
            <v>12</v>
          </cell>
          <cell r="G1478" t="str">
            <v>Công nghệ vi sinh</v>
          </cell>
          <cell r="H1478" t="str">
            <v>Khoa Công nghệ sinh học</v>
          </cell>
          <cell r="I1478" t="str">
            <v>Thạc sĩ, Giảng viên</v>
          </cell>
          <cell r="J1478">
            <v>3.33</v>
          </cell>
          <cell r="K1478">
            <v>0</v>
          </cell>
          <cell r="L1478" t="str">
            <v>01-Jul-22</v>
          </cell>
          <cell r="M1478" t="str">
            <v>01-Jul-16</v>
          </cell>
          <cell r="N1478">
            <v>3</v>
          </cell>
          <cell r="O1478" t="str">
            <v>1204</v>
          </cell>
          <cell r="P1478" t="str">
            <v>1204</v>
          </cell>
          <cell r="Q1478" t="str">
            <v>15.111</v>
          </cell>
          <cell r="R1478" t="str">
            <v>V.07.01.03</v>
          </cell>
          <cell r="S1478" t="str">
            <v>CVS05</v>
          </cell>
          <cell r="T1478">
            <v>0</v>
          </cell>
          <cell r="U1478" t="str">
            <v>Thạc sĩ</v>
          </cell>
          <cell r="V1478" t="str">
            <v>027083001356</v>
          </cell>
        </row>
        <row r="1479">
          <cell r="B1479" t="str">
            <v>TG541</v>
          </cell>
          <cell r="C1479" t="str">
            <v>3120215050580</v>
          </cell>
          <cell r="D1479" t="str">
            <v>Nguyễn Thị</v>
          </cell>
          <cell r="E1479" t="str">
            <v>Luyện</v>
          </cell>
          <cell r="F1479">
            <v>12</v>
          </cell>
          <cell r="G1479" t="str">
            <v>Công nghệ vi sinh</v>
          </cell>
          <cell r="H1479" t="str">
            <v>Khoa Công nghệ sinh học</v>
          </cell>
          <cell r="I1479" t="str">
            <v>Thạc sĩ, Kỹ sư</v>
          </cell>
          <cell r="J1479">
            <v>3.33</v>
          </cell>
          <cell r="K1479">
            <v>0</v>
          </cell>
          <cell r="L1479" t="str">
            <v>01-Mar-25</v>
          </cell>
          <cell r="M1479" t="str">
            <v>01-Dec-15</v>
          </cell>
          <cell r="N1479">
            <v>3</v>
          </cell>
          <cell r="O1479" t="str">
            <v>1204</v>
          </cell>
          <cell r="P1479" t="str">
            <v>1204</v>
          </cell>
          <cell r="Q1479" t="str">
            <v>13.095</v>
          </cell>
          <cell r="R1479" t="str">
            <v>V.05.02.07</v>
          </cell>
          <cell r="S1479" t="str">
            <v>TG541</v>
          </cell>
          <cell r="T1479">
            <v>0</v>
          </cell>
          <cell r="U1479" t="str">
            <v>Thạc sĩ</v>
          </cell>
          <cell r="V1479" t="str">
            <v>033184001933</v>
          </cell>
        </row>
        <row r="1480">
          <cell r="B1480" t="str">
            <v>MOI07</v>
          </cell>
          <cell r="C1480" t="str">
            <v>3120215006378</v>
          </cell>
          <cell r="D1480" t="str">
            <v>Nguyễn Quang</v>
          </cell>
          <cell r="E1480" t="str">
            <v>Thạch</v>
          </cell>
          <cell r="F1480">
            <v>12</v>
          </cell>
          <cell r="G1480" t="str">
            <v>Công nghệ vi sinh</v>
          </cell>
          <cell r="H1480" t="str">
            <v>Viện Sinh học Nông nghiệp</v>
          </cell>
          <cell r="I1480" t="str">
            <v>GS.TS. Giảng viên cao cấp, Viện trưởng</v>
          </cell>
          <cell r="J1480">
            <v>8</v>
          </cell>
          <cell r="K1480">
            <v>0</v>
          </cell>
          <cell r="L1480" t="str">
            <v>01-May-08</v>
          </cell>
          <cell r="M1480" t="str">
            <v>01-Aug-65</v>
          </cell>
          <cell r="N1480">
            <v>2</v>
          </cell>
          <cell r="O1480" t="str">
            <v>4100</v>
          </cell>
          <cell r="P1480" t="str">
            <v>1204</v>
          </cell>
          <cell r="Q1480" t="str">
            <v>15.109</v>
          </cell>
          <cell r="R1480" t="str">
            <v>15.109</v>
          </cell>
          <cell r="S1480" t="str">
            <v>MOI07</v>
          </cell>
          <cell r="T1480">
            <v>2</v>
          </cell>
          <cell r="U1480" t="str">
            <v>Tiến sĩ</v>
          </cell>
          <cell r="V1480" t="str">
            <v>011027857</v>
          </cell>
        </row>
        <row r="1481">
          <cell r="B1481" t="str">
            <v/>
          </cell>
          <cell r="C1481" t="str">
            <v>3120205093830</v>
          </cell>
          <cell r="D1481" t="str">
            <v>Nguyễn Thị</v>
          </cell>
          <cell r="E1481" t="str">
            <v>Thu</v>
          </cell>
          <cell r="F1481">
            <v>12</v>
          </cell>
          <cell r="G1481" t="str">
            <v>Công nghệ vi sinh</v>
          </cell>
          <cell r="H1481" t="str">
            <v>Khoa Công nghệ sinh học</v>
          </cell>
          <cell r="I1481" t="str">
            <v>Nghiên cứu viên</v>
          </cell>
          <cell r="J1481">
            <v>2.67</v>
          </cell>
          <cell r="K1481">
            <v>0</v>
          </cell>
          <cell r="L1481" t="str">
            <v>01-Jul-23</v>
          </cell>
          <cell r="M1481" t="str">
            <v>01-Jul-20</v>
          </cell>
          <cell r="N1481">
            <v>4</v>
          </cell>
          <cell r="O1481" t="str">
            <v>1204</v>
          </cell>
          <cell r="P1481" t="str">
            <v>1204</v>
          </cell>
          <cell r="Q1481" t="str">
            <v>13.092</v>
          </cell>
          <cell r="R1481" t="str">
            <v>V.05.01.03</v>
          </cell>
          <cell r="S1481" t="str">
            <v/>
          </cell>
          <cell r="T1481">
            <v>0</v>
          </cell>
          <cell r="U1481" t="str">
            <v>Đại học</v>
          </cell>
          <cell r="V1481" t="str">
            <v>034195002695</v>
          </cell>
        </row>
        <row r="1482">
          <cell r="B1482" t="str">
            <v>CVS13</v>
          </cell>
          <cell r="C1482" t="str">
            <v>3120215059129</v>
          </cell>
          <cell r="D1482" t="str">
            <v>Phạm Lê Anh</v>
          </cell>
          <cell r="E1482" t="str">
            <v>Minh</v>
          </cell>
          <cell r="F1482">
            <v>12</v>
          </cell>
          <cell r="G1482" t="str">
            <v>Công nghệ vi sinh</v>
          </cell>
          <cell r="H1482" t="str">
            <v>Khoa Công nghệ sinh học</v>
          </cell>
          <cell r="I1482" t="str">
            <v>Thạc sĩ, Giảng viên</v>
          </cell>
          <cell r="J1482">
            <v>2.67</v>
          </cell>
          <cell r="K1482">
            <v>0</v>
          </cell>
          <cell r="L1482" t="str">
            <v>01-Feb-25</v>
          </cell>
          <cell r="M1482" t="str">
            <v>01-Nov-23</v>
          </cell>
          <cell r="N1482">
            <v>3</v>
          </cell>
          <cell r="O1482" t="str">
            <v>1204</v>
          </cell>
          <cell r="P1482" t="str">
            <v>1204</v>
          </cell>
          <cell r="Q1482" t="str">
            <v>15.111</v>
          </cell>
          <cell r="R1482" t="str">
            <v>V.07.01.03</v>
          </cell>
          <cell r="S1482" t="str">
            <v>CVS13</v>
          </cell>
          <cell r="T1482">
            <v>0</v>
          </cell>
          <cell r="U1482" t="str">
            <v>Thạc sĩ</v>
          </cell>
          <cell r="V1482" t="str">
            <v>001098021335</v>
          </cell>
        </row>
        <row r="1483">
          <cell r="B1483" t="str">
            <v/>
          </cell>
          <cell r="C1483" t="str">
            <v>3120281004962</v>
          </cell>
          <cell r="D1483" t="str">
            <v>Dương Văn</v>
          </cell>
          <cell r="E1483" t="str">
            <v>Hoàn</v>
          </cell>
          <cell r="F1483">
            <v>12</v>
          </cell>
          <cell r="G1483" t="str">
            <v>Công nghệ vi sinh</v>
          </cell>
          <cell r="H1483" t="str">
            <v>Khoa Công nghệ sinh học</v>
          </cell>
          <cell r="I1483" t="str">
            <v>Thạc sĩ, Nghiên cứu viên</v>
          </cell>
          <cell r="J1483">
            <v>2.67</v>
          </cell>
          <cell r="K1483">
            <v>0</v>
          </cell>
          <cell r="L1483" t="str">
            <v>01-Jul-24</v>
          </cell>
          <cell r="M1483" t="str">
            <v>01-Jul-21</v>
          </cell>
          <cell r="N1483">
            <v>3</v>
          </cell>
          <cell r="O1483" t="str">
            <v>1204</v>
          </cell>
          <cell r="P1483" t="str">
            <v>1204</v>
          </cell>
          <cell r="Q1483" t="str">
            <v>13.092</v>
          </cell>
          <cell r="R1483" t="str">
            <v>V.05.01.03</v>
          </cell>
          <cell r="S1483" t="str">
            <v/>
          </cell>
          <cell r="T1483">
            <v>0</v>
          </cell>
          <cell r="U1483" t="str">
            <v>Thạc sĩ</v>
          </cell>
          <cell r="V1483" t="str">
            <v>019099002801</v>
          </cell>
        </row>
        <row r="1484">
          <cell r="B1484" t="str">
            <v/>
          </cell>
          <cell r="C1484" t="str">
            <v/>
          </cell>
          <cell r="D1484" t="str">
            <v>Tạ Hà</v>
          </cell>
          <cell r="E1484" t="str">
            <v>Trang</v>
          </cell>
          <cell r="F1484">
            <v>12</v>
          </cell>
          <cell r="G1484" t="str">
            <v>Công nghệ vi sinh</v>
          </cell>
          <cell r="H1484" t="str">
            <v>Khoa Công nghệ sinh học</v>
          </cell>
          <cell r="I1484" t="str">
            <v>Nghiên cứu viên</v>
          </cell>
          <cell r="J1484">
            <v>2.34</v>
          </cell>
          <cell r="K1484">
            <v>0</v>
          </cell>
          <cell r="L1484" t="str">
            <v>01-Sep-22</v>
          </cell>
          <cell r="M1484" t="str">
            <v>01-Sep-22</v>
          </cell>
          <cell r="N1484">
            <v>4</v>
          </cell>
          <cell r="O1484" t="str">
            <v>1204</v>
          </cell>
          <cell r="P1484" t="str">
            <v>1204</v>
          </cell>
          <cell r="Q1484" t="str">
            <v>13.092</v>
          </cell>
          <cell r="R1484" t="str">
            <v>V.05.01.03</v>
          </cell>
          <cell r="S1484" t="str">
            <v/>
          </cell>
          <cell r="T1484">
            <v>0</v>
          </cell>
          <cell r="U1484" t="str">
            <v>Đại học</v>
          </cell>
          <cell r="V1484" t="str">
            <v>034300007744</v>
          </cell>
        </row>
        <row r="1485">
          <cell r="B1485" t="str">
            <v/>
          </cell>
          <cell r="C1485" t="str">
            <v>105867935273</v>
          </cell>
          <cell r="D1485" t="str">
            <v>Vũ Hiền</v>
          </cell>
          <cell r="E1485" t="str">
            <v>Anh</v>
          </cell>
          <cell r="F1485">
            <v>12</v>
          </cell>
          <cell r="G1485" t="str">
            <v>Công nghệ vi sinh</v>
          </cell>
          <cell r="H1485" t="str">
            <v>Khoa Công nghệ sinh học</v>
          </cell>
          <cell r="I1485" t="str">
            <v>Nghiên cứu viên</v>
          </cell>
          <cell r="J1485">
            <v>2.34</v>
          </cell>
          <cell r="K1485">
            <v>0</v>
          </cell>
          <cell r="L1485" t="str">
            <v>01-Nov-23</v>
          </cell>
          <cell r="M1485" t="str">
            <v>01-Nov-23</v>
          </cell>
          <cell r="N1485">
            <v>4</v>
          </cell>
          <cell r="O1485" t="str">
            <v>1204</v>
          </cell>
          <cell r="P1485" t="str">
            <v>1204</v>
          </cell>
          <cell r="Q1485" t="str">
            <v>13.092</v>
          </cell>
          <cell r="R1485" t="str">
            <v>V.05.01.03</v>
          </cell>
          <cell r="S1485" t="str">
            <v/>
          </cell>
          <cell r="T1485">
            <v>0</v>
          </cell>
          <cell r="U1485" t="str">
            <v>Đại học</v>
          </cell>
          <cell r="V1485" t="str">
            <v>001189005398</v>
          </cell>
        </row>
        <row r="1486">
          <cell r="B1486" t="str">
            <v/>
          </cell>
          <cell r="C1486" t="str">
            <v>101874731079</v>
          </cell>
          <cell r="D1486" t="str">
            <v>Nguyễn Vũ Phương</v>
          </cell>
          <cell r="E1486" t="str">
            <v>Thảo</v>
          </cell>
          <cell r="F1486">
            <v>12</v>
          </cell>
          <cell r="G1486" t="str">
            <v>Công nghệ vi sinh</v>
          </cell>
          <cell r="H1486" t="str">
            <v>Khoa Công nghệ sinh học</v>
          </cell>
          <cell r="I1486" t="str">
            <v>Nghiên cứu viên</v>
          </cell>
          <cell r="J1486">
            <v>2.34</v>
          </cell>
          <cell r="K1486">
            <v>0</v>
          </cell>
          <cell r="L1486" t="str">
            <v>01-Oct-25</v>
          </cell>
          <cell r="M1486" t="str">
            <v>01-Oct-25</v>
          </cell>
          <cell r="N1486">
            <v>4</v>
          </cell>
          <cell r="O1486" t="str">
            <v>1204</v>
          </cell>
          <cell r="P1486" t="str">
            <v>1204</v>
          </cell>
          <cell r="Q1486" t="str">
            <v>13.092</v>
          </cell>
          <cell r="R1486" t="str">
            <v>V.05.01.03</v>
          </cell>
          <cell r="S1486" t="str">
            <v/>
          </cell>
          <cell r="T1486">
            <v>0</v>
          </cell>
          <cell r="U1486" t="str">
            <v>Đại học</v>
          </cell>
          <cell r="V1486" t="str">
            <v>001303014622</v>
          </cell>
        </row>
        <row r="1487">
          <cell r="B1487" t="str">
            <v>SH004</v>
          </cell>
          <cell r="C1487" t="str">
            <v>3120215000908</v>
          </cell>
          <cell r="D1487" t="str">
            <v>Nguyễn Thị Thúy</v>
          </cell>
          <cell r="E1487" t="str">
            <v>Hạnh</v>
          </cell>
          <cell r="F1487">
            <v>12</v>
          </cell>
          <cell r="G1487" t="str">
            <v>Sinh học</v>
          </cell>
          <cell r="H1487" t="str">
            <v>Khoa Công nghệ sinh học</v>
          </cell>
          <cell r="I1487" t="str">
            <v>Tiến sĩ, Giảng viên chính, Phó Trưởng Khoa</v>
          </cell>
          <cell r="J1487">
            <v>5.08</v>
          </cell>
          <cell r="K1487">
            <v>0</v>
          </cell>
          <cell r="L1487" t="str">
            <v>01-Sep-24</v>
          </cell>
          <cell r="M1487" t="str">
            <v>01-Sep-02</v>
          </cell>
          <cell r="N1487">
            <v>2</v>
          </cell>
          <cell r="O1487" t="str">
            <v>1205</v>
          </cell>
          <cell r="P1487" t="str">
            <v>1205</v>
          </cell>
          <cell r="Q1487" t="str">
            <v>15.110</v>
          </cell>
          <cell r="R1487" t="str">
            <v>V.07.01.02</v>
          </cell>
          <cell r="S1487" t="str">
            <v>SH004</v>
          </cell>
          <cell r="T1487">
            <v>0</v>
          </cell>
          <cell r="U1487" t="str">
            <v>Tiến sĩ</v>
          </cell>
          <cell r="V1487" t="str">
            <v>001173023888</v>
          </cell>
        </row>
        <row r="1488">
          <cell r="B1488" t="str">
            <v>SH001</v>
          </cell>
          <cell r="C1488" t="str">
            <v>3120215000870</v>
          </cell>
          <cell r="D1488" t="str">
            <v>Đồng Huy</v>
          </cell>
          <cell r="E1488" t="str">
            <v>Giới</v>
          </cell>
          <cell r="F1488">
            <v>12</v>
          </cell>
          <cell r="G1488" t="str">
            <v>Sinh học</v>
          </cell>
          <cell r="H1488" t="str">
            <v>Khoa Công nghệ sinh học</v>
          </cell>
          <cell r="I1488" t="str">
            <v>PGS.TS. Giảng viên cao cấp, Trưởng BM</v>
          </cell>
          <cell r="J1488">
            <v>6.92</v>
          </cell>
          <cell r="K1488">
            <v>0</v>
          </cell>
          <cell r="L1488" t="str">
            <v>17-Jul-23</v>
          </cell>
          <cell r="M1488" t="str">
            <v>17-Jul-18</v>
          </cell>
          <cell r="N1488">
            <v>2</v>
          </cell>
          <cell r="O1488" t="str">
            <v>1205</v>
          </cell>
          <cell r="P1488" t="str">
            <v>1205</v>
          </cell>
          <cell r="Q1488" t="str">
            <v>15.109</v>
          </cell>
          <cell r="R1488" t="str">
            <v>V.07.01.01</v>
          </cell>
          <cell r="S1488" t="str">
            <v>SH001</v>
          </cell>
          <cell r="T1488">
            <v>1</v>
          </cell>
          <cell r="U1488" t="str">
            <v>Tiến sĩ</v>
          </cell>
          <cell r="V1488" t="str">
            <v>038072001154</v>
          </cell>
        </row>
        <row r="1489">
          <cell r="B1489" t="str">
            <v>SH002</v>
          </cell>
          <cell r="C1489" t="str">
            <v>3120215000920</v>
          </cell>
          <cell r="D1489" t="str">
            <v>Bùi Thị Thu</v>
          </cell>
          <cell r="E1489" t="str">
            <v>Hương</v>
          </cell>
          <cell r="F1489">
            <v>12</v>
          </cell>
          <cell r="G1489" t="str">
            <v>Sinh học</v>
          </cell>
          <cell r="H1489" t="str">
            <v>Khoa Công nghệ sinh học</v>
          </cell>
          <cell r="I1489" t="str">
            <v>PGS.TS, Giảng viên cao cấp, Phó BM</v>
          </cell>
          <cell r="J1489">
            <v>6.2</v>
          </cell>
          <cell r="K1489">
            <v>0</v>
          </cell>
          <cell r="L1489" t="str">
            <v>28-Feb-23</v>
          </cell>
          <cell r="M1489" t="str">
            <v>28-Feb-23</v>
          </cell>
          <cell r="N1489">
            <v>2</v>
          </cell>
          <cell r="O1489" t="str">
            <v>1205</v>
          </cell>
          <cell r="P1489" t="str">
            <v>1205</v>
          </cell>
          <cell r="Q1489" t="str">
            <v>15.109</v>
          </cell>
          <cell r="R1489" t="str">
            <v>V.07.01.01</v>
          </cell>
          <cell r="S1489" t="str">
            <v>SH002</v>
          </cell>
          <cell r="T1489">
            <v>1</v>
          </cell>
          <cell r="U1489" t="str">
            <v>Tiến sĩ</v>
          </cell>
          <cell r="V1489" t="str">
            <v>031177008595</v>
          </cell>
        </row>
        <row r="1490">
          <cell r="B1490" t="str">
            <v>SH005</v>
          </cell>
          <cell r="C1490" t="str">
            <v>3120215016450</v>
          </cell>
          <cell r="D1490" t="str">
            <v>Nguyễn Thị Bích</v>
          </cell>
          <cell r="E1490" t="str">
            <v>Lưu</v>
          </cell>
          <cell r="F1490">
            <v>12</v>
          </cell>
          <cell r="G1490" t="str">
            <v>Sinh học</v>
          </cell>
          <cell r="H1490" t="str">
            <v>Khoa Công nghệ sinh học</v>
          </cell>
          <cell r="I1490" t="str">
            <v>Thạc sĩ, Kỹ sư</v>
          </cell>
          <cell r="J1490">
            <v>3.99</v>
          </cell>
          <cell r="K1490">
            <v>0</v>
          </cell>
          <cell r="L1490" t="str">
            <v>01-Feb-24</v>
          </cell>
          <cell r="M1490" t="str">
            <v>01-Feb-10</v>
          </cell>
          <cell r="N1490">
            <v>3</v>
          </cell>
          <cell r="O1490" t="str">
            <v>1205</v>
          </cell>
          <cell r="P1490" t="str">
            <v>1205</v>
          </cell>
          <cell r="Q1490" t="str">
            <v>13.095</v>
          </cell>
          <cell r="R1490" t="str">
            <v>V.05.02.07</v>
          </cell>
          <cell r="S1490" t="str">
            <v>SH005</v>
          </cell>
          <cell r="T1490">
            <v>0</v>
          </cell>
          <cell r="U1490" t="str">
            <v>Thạc sĩ</v>
          </cell>
          <cell r="V1490" t="str">
            <v>031183008450</v>
          </cell>
        </row>
        <row r="1491">
          <cell r="B1491" t="str">
            <v>SH003</v>
          </cell>
          <cell r="C1491" t="str">
            <v>3120215033959</v>
          </cell>
          <cell r="D1491" t="str">
            <v>Phí Thị Cẩm</v>
          </cell>
          <cell r="E1491" t="str">
            <v>Miện</v>
          </cell>
          <cell r="F1491">
            <v>12</v>
          </cell>
          <cell r="G1491" t="str">
            <v>Sinh học</v>
          </cell>
          <cell r="H1491" t="str">
            <v>Khoa Công nghệ sinh học</v>
          </cell>
          <cell r="I1491" t="str">
            <v>Tiến sĩ, Giảng viên, Bảo lưu PCCV</v>
          </cell>
          <cell r="J1491">
            <v>3.66</v>
          </cell>
          <cell r="K1491">
            <v>0</v>
          </cell>
          <cell r="L1491" t="str">
            <v>01-Mar-23</v>
          </cell>
          <cell r="M1491" t="str">
            <v>01-Mar-11</v>
          </cell>
          <cell r="N1491">
            <v>2</v>
          </cell>
          <cell r="O1491" t="str">
            <v>1205</v>
          </cell>
          <cell r="P1491" t="str">
            <v>1205</v>
          </cell>
          <cell r="Q1491" t="str">
            <v>15.111</v>
          </cell>
          <cell r="R1491" t="str">
            <v>V.07.01.03</v>
          </cell>
          <cell r="S1491" t="str">
            <v>SH003</v>
          </cell>
          <cell r="T1491">
            <v>0</v>
          </cell>
          <cell r="U1491" t="str">
            <v>Tiến sĩ</v>
          </cell>
          <cell r="V1491" t="str">
            <v>025184000605</v>
          </cell>
        </row>
        <row r="1492">
          <cell r="B1492" t="str">
            <v>SH006</v>
          </cell>
          <cell r="C1492" t="str">
            <v>3120215041992</v>
          </cell>
          <cell r="D1492" t="str">
            <v>Nguyễn Thanh</v>
          </cell>
          <cell r="E1492" t="str">
            <v>Hảo</v>
          </cell>
          <cell r="F1492">
            <v>12</v>
          </cell>
          <cell r="G1492" t="str">
            <v>Sinh học</v>
          </cell>
          <cell r="H1492" t="str">
            <v>Khoa Công nghệ sinh học</v>
          </cell>
          <cell r="I1492" t="str">
            <v>Tiến sĩ, Giảng viên</v>
          </cell>
          <cell r="J1492">
            <v>3.99</v>
          </cell>
          <cell r="K1492">
            <v>0</v>
          </cell>
          <cell r="L1492" t="str">
            <v>01-Jan-25</v>
          </cell>
          <cell r="M1492" t="str">
            <v>01-Jan-14</v>
          </cell>
          <cell r="N1492">
            <v>2</v>
          </cell>
          <cell r="O1492" t="str">
            <v>1205</v>
          </cell>
          <cell r="P1492" t="str">
            <v>1205</v>
          </cell>
          <cell r="Q1492" t="str">
            <v>15.111</v>
          </cell>
          <cell r="R1492" t="str">
            <v>V.07.01.03</v>
          </cell>
          <cell r="S1492" t="str">
            <v>SH006</v>
          </cell>
          <cell r="T1492">
            <v>0</v>
          </cell>
          <cell r="U1492" t="str">
            <v>Tiến sĩ</v>
          </cell>
          <cell r="V1492" t="str">
            <v>033086006472</v>
          </cell>
        </row>
        <row r="1493">
          <cell r="B1493" t="str">
            <v/>
          </cell>
          <cell r="C1493" t="str">
            <v>3120215043794</v>
          </cell>
          <cell r="D1493" t="str">
            <v>Trần Hiền</v>
          </cell>
          <cell r="E1493" t="str">
            <v>Linh</v>
          </cell>
          <cell r="F1493">
            <v>12</v>
          </cell>
          <cell r="G1493" t="str">
            <v>Sinh học</v>
          </cell>
          <cell r="H1493" t="str">
            <v>Khoa Công nghệ sinh học</v>
          </cell>
          <cell r="I1493" t="str">
            <v>Thạc sĩ, Nghiên cứu viên</v>
          </cell>
          <cell r="J1493">
            <v>2.67</v>
          </cell>
          <cell r="K1493">
            <v>0</v>
          </cell>
          <cell r="L1493" t="str">
            <v>01-Sep-19</v>
          </cell>
          <cell r="M1493" t="str">
            <v>01-Sep-16</v>
          </cell>
          <cell r="N1493">
            <v>3</v>
          </cell>
          <cell r="O1493" t="str">
            <v>1205</v>
          </cell>
          <cell r="P1493" t="str">
            <v>1205</v>
          </cell>
          <cell r="Q1493" t="str">
            <v>13.092</v>
          </cell>
          <cell r="R1493" t="str">
            <v>13.092</v>
          </cell>
          <cell r="S1493" t="str">
            <v/>
          </cell>
          <cell r="T1493">
            <v>0</v>
          </cell>
          <cell r="U1493" t="str">
            <v>Thạc sĩ</v>
          </cell>
          <cell r="V1493" t="str">
            <v>012847731</v>
          </cell>
        </row>
        <row r="1494">
          <cell r="B1494" t="str">
            <v/>
          </cell>
          <cell r="C1494" t="str">
            <v>3120215039115</v>
          </cell>
          <cell r="D1494" t="str">
            <v>Trần Thị Thu</v>
          </cell>
          <cell r="E1494" t="str">
            <v>Huyền</v>
          </cell>
          <cell r="F1494">
            <v>12</v>
          </cell>
          <cell r="G1494" t="str">
            <v>Văn phòng Khoa CNSH</v>
          </cell>
          <cell r="H1494" t="str">
            <v>Khoa Công nghệ sinh học</v>
          </cell>
          <cell r="I1494" t="str">
            <v>Thạc sĩ, Cán sự</v>
          </cell>
          <cell r="J1494">
            <v>2.46</v>
          </cell>
          <cell r="K1494">
            <v>0</v>
          </cell>
          <cell r="L1494" t="str">
            <v>01-Jul-17</v>
          </cell>
          <cell r="M1494" t="str">
            <v>01-Jul-12</v>
          </cell>
          <cell r="N1494">
            <v>3</v>
          </cell>
          <cell r="O1494" t="str">
            <v>1210</v>
          </cell>
          <cell r="P1494" t="str">
            <v>1210</v>
          </cell>
          <cell r="Q1494" t="str">
            <v>01.004</v>
          </cell>
          <cell r="R1494" t="str">
            <v>01.004</v>
          </cell>
          <cell r="S1494" t="str">
            <v/>
          </cell>
          <cell r="T1494">
            <v>0</v>
          </cell>
          <cell r="U1494" t="str">
            <v>Thạc sĩ</v>
          </cell>
          <cell r="V1494" t="str">
            <v>013540200</v>
          </cell>
        </row>
        <row r="1495">
          <cell r="B1495" t="str">
            <v/>
          </cell>
          <cell r="C1495" t="str">
            <v>3120215042893</v>
          </cell>
          <cell r="D1495" t="str">
            <v>Phạm Thị Thu</v>
          </cell>
          <cell r="E1495" t="str">
            <v>Trang</v>
          </cell>
          <cell r="F1495">
            <v>12</v>
          </cell>
          <cell r="G1495" t="str">
            <v>Văn phòng Khoa CNSH</v>
          </cell>
          <cell r="H1495" t="str">
            <v>Khoa Công nghệ sinh học</v>
          </cell>
          <cell r="I1495" t="str">
            <v>Thạc sĩ, Chuyên viên</v>
          </cell>
          <cell r="J1495">
            <v>3.33</v>
          </cell>
          <cell r="K1495">
            <v>0</v>
          </cell>
          <cell r="L1495" t="str">
            <v>09-Jan-23</v>
          </cell>
          <cell r="M1495" t="str">
            <v>01-Jan-15</v>
          </cell>
          <cell r="N1495">
            <v>3</v>
          </cell>
          <cell r="O1495" t="str">
            <v>1210</v>
          </cell>
          <cell r="P1495" t="str">
            <v>1210</v>
          </cell>
          <cell r="Q1495" t="str">
            <v>01.003</v>
          </cell>
          <cell r="R1495" t="str">
            <v>01.003</v>
          </cell>
          <cell r="S1495" t="str">
            <v/>
          </cell>
          <cell r="T1495">
            <v>0</v>
          </cell>
          <cell r="U1495" t="str">
            <v>Thạc sĩ</v>
          </cell>
          <cell r="V1495" t="str">
            <v>034184008843</v>
          </cell>
        </row>
        <row r="1496">
          <cell r="B1496" t="str">
            <v/>
          </cell>
          <cell r="C1496" t="str">
            <v>3120215026381</v>
          </cell>
          <cell r="D1496" t="str">
            <v>Vũ Thị</v>
          </cell>
          <cell r="E1496" t="str">
            <v>Ly</v>
          </cell>
          <cell r="F1496">
            <v>12</v>
          </cell>
          <cell r="G1496" t="str">
            <v>Văn phòng Khoa CNSH</v>
          </cell>
          <cell r="H1496" t="str">
            <v>Khoa Công nghệ sinh học</v>
          </cell>
          <cell r="I1496" t="str">
            <v>Thạc sĩ, Chuyên viên</v>
          </cell>
          <cell r="J1496">
            <v>3.99</v>
          </cell>
          <cell r="K1496">
            <v>0</v>
          </cell>
          <cell r="L1496" t="str">
            <v>01-Aug-23</v>
          </cell>
          <cell r="M1496" t="str">
            <v>01-Aug-10</v>
          </cell>
          <cell r="N1496">
            <v>3</v>
          </cell>
          <cell r="O1496" t="str">
            <v>1210</v>
          </cell>
          <cell r="P1496" t="str">
            <v>1210</v>
          </cell>
          <cell r="Q1496" t="str">
            <v>01.003</v>
          </cell>
          <cell r="R1496" t="str">
            <v>01.003</v>
          </cell>
          <cell r="S1496" t="str">
            <v/>
          </cell>
          <cell r="T1496">
            <v>0</v>
          </cell>
          <cell r="U1496" t="str">
            <v>Thạc sĩ</v>
          </cell>
          <cell r="V1496" t="str">
            <v>022181002943</v>
          </cell>
        </row>
        <row r="1497">
          <cell r="B1497" t="str">
            <v/>
          </cell>
          <cell r="C1497" t="str">
            <v>3120215048513</v>
          </cell>
          <cell r="D1497" t="str">
            <v>Nguyễn Bằng</v>
          </cell>
          <cell r="E1497" t="str">
            <v>Tuyên</v>
          </cell>
          <cell r="F1497">
            <v>12</v>
          </cell>
          <cell r="G1497" t="str">
            <v>Văn phòng Khoa CNSH</v>
          </cell>
          <cell r="H1497" t="str">
            <v>Khoa Công nghệ sinh học</v>
          </cell>
          <cell r="I1497" t="str">
            <v>Thạc sĩ, Kỹ sư</v>
          </cell>
          <cell r="J1497">
            <v>3.66</v>
          </cell>
          <cell r="K1497">
            <v>0</v>
          </cell>
          <cell r="L1497" t="str">
            <v>01-Jan-25</v>
          </cell>
          <cell r="M1497" t="str">
            <v>01-Jan-16</v>
          </cell>
          <cell r="N1497">
            <v>3</v>
          </cell>
          <cell r="O1497" t="str">
            <v>1210</v>
          </cell>
          <cell r="P1497" t="str">
            <v>1210</v>
          </cell>
          <cell r="Q1497" t="str">
            <v>13.095</v>
          </cell>
          <cell r="R1497" t="str">
            <v>V.05.02.07</v>
          </cell>
          <cell r="S1497" t="str">
            <v/>
          </cell>
          <cell r="T1497">
            <v>0</v>
          </cell>
          <cell r="U1497" t="str">
            <v>Thạc sĩ</v>
          </cell>
          <cell r="V1497" t="str">
            <v>001078137828</v>
          </cell>
        </row>
        <row r="1498">
          <cell r="B1498" t="str">
            <v/>
          </cell>
          <cell r="C1498" t="str">
            <v/>
          </cell>
          <cell r="D1498" t="str">
            <v>Đặng Phú</v>
          </cell>
          <cell r="E1498" t="str">
            <v>Hoàng</v>
          </cell>
          <cell r="F1498">
            <v>12</v>
          </cell>
          <cell r="G1498" t="str">
            <v>Văn phòng Khoa CNSH</v>
          </cell>
          <cell r="H1498" t="str">
            <v>Khoa Công nghệ sinh học</v>
          </cell>
          <cell r="I1498" t="str">
            <v>Kỹ sư</v>
          </cell>
          <cell r="J1498">
            <v>1.9890000000000001</v>
          </cell>
          <cell r="K1498">
            <v>0</v>
          </cell>
          <cell r="L1498" t="str">
            <v>01-Sep-17</v>
          </cell>
          <cell r="M1498" t="str">
            <v>01-Sep-17</v>
          </cell>
          <cell r="N1498">
            <v>4</v>
          </cell>
          <cell r="O1498" t="str">
            <v>1210</v>
          </cell>
          <cell r="P1498" t="str">
            <v>1210</v>
          </cell>
          <cell r="Q1498" t="str">
            <v>13.095</v>
          </cell>
          <cell r="R1498" t="str">
            <v>13.095</v>
          </cell>
          <cell r="S1498" t="str">
            <v/>
          </cell>
          <cell r="T1498">
            <v>0</v>
          </cell>
          <cell r="U1498" t="str">
            <v>Đại học</v>
          </cell>
          <cell r="V1498" t="str">
            <v>184016922</v>
          </cell>
        </row>
        <row r="1499">
          <cell r="B1499" t="str">
            <v/>
          </cell>
          <cell r="C1499" t="str">
            <v/>
          </cell>
          <cell r="D1499" t="str">
            <v>Phạm Khắc</v>
          </cell>
          <cell r="E1499" t="str">
            <v>Tâm</v>
          </cell>
          <cell r="F1499">
            <v>12</v>
          </cell>
          <cell r="G1499" t="str">
            <v>Văn phòng Khoa CNSH</v>
          </cell>
          <cell r="H1499" t="str">
            <v>Khoa Công nghệ sinh học</v>
          </cell>
          <cell r="I1499" t="str">
            <v>Kỹ sư</v>
          </cell>
          <cell r="J1499">
            <v>1.9890000000000001</v>
          </cell>
          <cell r="K1499">
            <v>0</v>
          </cell>
          <cell r="L1499" t="str">
            <v>01-Sep-17</v>
          </cell>
          <cell r="M1499" t="str">
            <v>01-Sep-17</v>
          </cell>
          <cell r="N1499">
            <v>4</v>
          </cell>
          <cell r="O1499" t="str">
            <v>1210</v>
          </cell>
          <cell r="P1499" t="str">
            <v>1210</v>
          </cell>
          <cell r="Q1499" t="str">
            <v>13.095</v>
          </cell>
          <cell r="R1499" t="str">
            <v>13.095</v>
          </cell>
          <cell r="S1499" t="str">
            <v/>
          </cell>
          <cell r="T1499">
            <v>0</v>
          </cell>
          <cell r="U1499" t="str">
            <v>Đại học</v>
          </cell>
          <cell r="V1499" t="str">
            <v>013161367</v>
          </cell>
        </row>
        <row r="1500">
          <cell r="B1500" t="str">
            <v/>
          </cell>
          <cell r="C1500" t="str">
            <v>3120215057100</v>
          </cell>
          <cell r="D1500" t="str">
            <v>Phùng Thị</v>
          </cell>
          <cell r="E1500" t="str">
            <v>Duyên</v>
          </cell>
          <cell r="F1500">
            <v>12</v>
          </cell>
          <cell r="G1500" t="str">
            <v>Văn phòng Khoa CNSH</v>
          </cell>
          <cell r="H1500" t="str">
            <v>Khoa Công nghệ sinh học</v>
          </cell>
          <cell r="I1500" t="str">
            <v>Thạc sĩ, Chuyên viên</v>
          </cell>
          <cell r="J1500">
            <v>2.67</v>
          </cell>
          <cell r="K1500">
            <v>0</v>
          </cell>
          <cell r="L1500" t="str">
            <v>01-Feb-23</v>
          </cell>
          <cell r="M1500" t="str">
            <v>01-Feb-20</v>
          </cell>
          <cell r="N1500">
            <v>3</v>
          </cell>
          <cell r="O1500" t="str">
            <v>1210</v>
          </cell>
          <cell r="P1500" t="str">
            <v>1210</v>
          </cell>
          <cell r="Q1500" t="str">
            <v>01.003</v>
          </cell>
          <cell r="R1500" t="str">
            <v>01.003</v>
          </cell>
          <cell r="S1500" t="str">
            <v/>
          </cell>
          <cell r="T1500">
            <v>0</v>
          </cell>
          <cell r="U1500" t="str">
            <v>Thạc sĩ</v>
          </cell>
          <cell r="V1500" t="str">
            <v>034196004049</v>
          </cell>
        </row>
        <row r="1501">
          <cell r="B1501" t="str">
            <v/>
          </cell>
          <cell r="C1501" t="str">
            <v>3611205052273</v>
          </cell>
          <cell r="D1501" t="str">
            <v>Nguyễn Thị</v>
          </cell>
          <cell r="E1501" t="str">
            <v>Hiền</v>
          </cell>
          <cell r="F1501">
            <v>12</v>
          </cell>
          <cell r="G1501" t="str">
            <v>Văn phòng Khoa CNSH</v>
          </cell>
          <cell r="H1501" t="str">
            <v>Khoa Công nghệ sinh học</v>
          </cell>
          <cell r="I1501" t="str">
            <v>Nghiên cứu viên</v>
          </cell>
          <cell r="J1501">
            <v>2.34</v>
          </cell>
          <cell r="K1501">
            <v>0</v>
          </cell>
          <cell r="L1501" t="str">
            <v>01-Mar-20</v>
          </cell>
          <cell r="M1501" t="str">
            <v>01-Mar-20</v>
          </cell>
          <cell r="N1501">
            <v>4</v>
          </cell>
          <cell r="O1501" t="str">
            <v>1210</v>
          </cell>
          <cell r="P1501" t="str">
            <v>1210</v>
          </cell>
          <cell r="Q1501" t="str">
            <v>13.092</v>
          </cell>
          <cell r="R1501" t="str">
            <v>13.092</v>
          </cell>
          <cell r="S1501" t="str">
            <v/>
          </cell>
          <cell r="T1501">
            <v>0</v>
          </cell>
          <cell r="U1501" t="str">
            <v>Đại học</v>
          </cell>
          <cell r="V1501" t="str">
            <v>187162374</v>
          </cell>
        </row>
        <row r="1502">
          <cell r="B1502" t="str">
            <v/>
          </cell>
          <cell r="C1502" t="str">
            <v/>
          </cell>
          <cell r="D1502" t="str">
            <v>Kim Anh</v>
          </cell>
          <cell r="E1502" t="str">
            <v>Tuấn</v>
          </cell>
          <cell r="F1502">
            <v>12</v>
          </cell>
          <cell r="G1502" t="str">
            <v>Văn phòng Khoa CNSH</v>
          </cell>
          <cell r="H1502" t="str">
            <v>Khoa Công nghệ sinh học</v>
          </cell>
          <cell r="I1502" t="str">
            <v>Nghiên cứu viên</v>
          </cell>
          <cell r="J1502">
            <v>2.34</v>
          </cell>
          <cell r="K1502">
            <v>0</v>
          </cell>
          <cell r="L1502" t="str">
            <v>01-Mar-20</v>
          </cell>
          <cell r="M1502" t="str">
            <v>01-Mar-20</v>
          </cell>
          <cell r="N1502">
            <v>4</v>
          </cell>
          <cell r="O1502" t="str">
            <v>1210</v>
          </cell>
          <cell r="P1502" t="str">
            <v>1210</v>
          </cell>
          <cell r="Q1502" t="str">
            <v>13.092</v>
          </cell>
          <cell r="R1502" t="str">
            <v>13.092</v>
          </cell>
          <cell r="S1502" t="str">
            <v/>
          </cell>
          <cell r="T1502">
            <v>0</v>
          </cell>
          <cell r="U1502" t="str">
            <v>Đại học</v>
          </cell>
          <cell r="V1502" t="str">
            <v>040468594</v>
          </cell>
        </row>
        <row r="1503">
          <cell r="B1503" t="str">
            <v/>
          </cell>
          <cell r="C1503" t="str">
            <v/>
          </cell>
          <cell r="D1503" t="str">
            <v>Phan Thị</v>
          </cell>
          <cell r="E1503" t="str">
            <v>Lan</v>
          </cell>
          <cell r="F1503">
            <v>12</v>
          </cell>
          <cell r="G1503" t="str">
            <v>TT Bảo tồn và Phát triển nguồn gen cây trồng</v>
          </cell>
          <cell r="H1503" t="str">
            <v>Khoa Công nghệ sinh học</v>
          </cell>
          <cell r="I1503" t="str">
            <v>Kế toán viên trung cấp</v>
          </cell>
          <cell r="J1503">
            <v>1.86</v>
          </cell>
          <cell r="K1503">
            <v>0</v>
          </cell>
          <cell r="L1503" t="str">
            <v>01-May-13</v>
          </cell>
          <cell r="M1503" t="str">
            <v>01-May-13</v>
          </cell>
          <cell r="N1503">
            <v>5</v>
          </cell>
          <cell r="O1503" t="str">
            <v>1211</v>
          </cell>
          <cell r="P1503" t="str">
            <v>1211</v>
          </cell>
          <cell r="Q1503" t="str">
            <v>06.032</v>
          </cell>
          <cell r="R1503" t="str">
            <v>06.032</v>
          </cell>
          <cell r="S1503" t="str">
            <v/>
          </cell>
          <cell r="T1503">
            <v>0</v>
          </cell>
          <cell r="U1503" t="str">
            <v>Cao đẳng</v>
          </cell>
          <cell r="V1503" t="str">
            <v>145367619</v>
          </cell>
        </row>
        <row r="1504">
          <cell r="B1504" t="str">
            <v/>
          </cell>
          <cell r="C1504" t="str">
            <v/>
          </cell>
          <cell r="D1504" t="str">
            <v>Khúc Ngọc</v>
          </cell>
          <cell r="E1504" t="str">
            <v>Tuyên</v>
          </cell>
          <cell r="F1504">
            <v>12</v>
          </cell>
          <cell r="G1504" t="str">
            <v>TT Bảo tồn và Phát triển nguồn gen cây trồng</v>
          </cell>
          <cell r="H1504" t="str">
            <v>Khoa Công nghệ sinh học</v>
          </cell>
          <cell r="I1504" t="str">
            <v>Nghiên cứu viên</v>
          </cell>
          <cell r="J1504">
            <v>2.34</v>
          </cell>
          <cell r="K1504">
            <v>0</v>
          </cell>
          <cell r="L1504" t="str">
            <v>01-Apr-12</v>
          </cell>
          <cell r="M1504" t="str">
            <v>01-Apr-12</v>
          </cell>
          <cell r="N1504">
            <v>4</v>
          </cell>
          <cell r="O1504" t="str">
            <v>1211</v>
          </cell>
          <cell r="P1504" t="str">
            <v>1211</v>
          </cell>
          <cell r="Q1504" t="str">
            <v>13.092</v>
          </cell>
          <cell r="R1504" t="str">
            <v>13.092</v>
          </cell>
          <cell r="S1504" t="str">
            <v/>
          </cell>
          <cell r="T1504">
            <v>0</v>
          </cell>
          <cell r="U1504" t="str">
            <v>Đại học</v>
          </cell>
          <cell r="V1504" t="str">
            <v>031437271</v>
          </cell>
        </row>
        <row r="1505">
          <cell r="B1505" t="str">
            <v/>
          </cell>
          <cell r="C1505" t="str">
            <v/>
          </cell>
          <cell r="D1505" t="str">
            <v>Nguyễn Xuân</v>
          </cell>
          <cell r="E1505" t="str">
            <v>Cao</v>
          </cell>
          <cell r="F1505">
            <v>12</v>
          </cell>
          <cell r="G1505" t="str">
            <v>TT Bảo tồn và Phát triển nguồn gen cây trồng</v>
          </cell>
          <cell r="H1505" t="str">
            <v>Khoa Công nghệ sinh học</v>
          </cell>
          <cell r="I1505" t="str">
            <v>Thạc sĩ, Nghiên cứu viên</v>
          </cell>
          <cell r="J1505">
            <v>2.34</v>
          </cell>
          <cell r="K1505">
            <v>0</v>
          </cell>
          <cell r="L1505" t="str">
            <v>01-Apr-12</v>
          </cell>
          <cell r="M1505" t="str">
            <v>01-Apr-12</v>
          </cell>
          <cell r="N1505">
            <v>3</v>
          </cell>
          <cell r="O1505" t="str">
            <v>1211</v>
          </cell>
          <cell r="P1505" t="str">
            <v>1211</v>
          </cell>
          <cell r="Q1505" t="str">
            <v>13.092</v>
          </cell>
          <cell r="R1505" t="str">
            <v>13.092</v>
          </cell>
          <cell r="S1505" t="str">
            <v/>
          </cell>
          <cell r="T1505">
            <v>0</v>
          </cell>
          <cell r="U1505" t="str">
            <v>Thạc sĩ</v>
          </cell>
          <cell r="V1505" t="str">
            <v>172790442</v>
          </cell>
        </row>
        <row r="1506">
          <cell r="B1506" t="str">
            <v/>
          </cell>
          <cell r="C1506" t="str">
            <v/>
          </cell>
          <cell r="D1506" t="str">
            <v>Nguyễn Kim</v>
          </cell>
          <cell r="E1506" t="str">
            <v>Oanh</v>
          </cell>
          <cell r="F1506">
            <v>12</v>
          </cell>
          <cell r="G1506" t="str">
            <v>TT Bảo tồn và Phát triển nguồn gen cây trồng</v>
          </cell>
          <cell r="H1506" t="str">
            <v>Khoa Công nghệ sinh học</v>
          </cell>
          <cell r="I1506" t="str">
            <v>Nghiên cứu viên</v>
          </cell>
          <cell r="J1506">
            <v>2.34</v>
          </cell>
          <cell r="K1506">
            <v>0</v>
          </cell>
          <cell r="L1506" t="str">
            <v>01-Apr-12</v>
          </cell>
          <cell r="M1506" t="str">
            <v>01-Apr-12</v>
          </cell>
          <cell r="N1506">
            <v>4</v>
          </cell>
          <cell r="O1506" t="str">
            <v>1211</v>
          </cell>
          <cell r="P1506" t="str">
            <v>1211</v>
          </cell>
          <cell r="Q1506" t="str">
            <v>13.092</v>
          </cell>
          <cell r="R1506" t="str">
            <v>13.092</v>
          </cell>
          <cell r="S1506" t="str">
            <v/>
          </cell>
          <cell r="T1506">
            <v>0</v>
          </cell>
          <cell r="U1506" t="str">
            <v>Đại học</v>
          </cell>
          <cell r="V1506" t="str">
            <v>121746500</v>
          </cell>
        </row>
        <row r="1507">
          <cell r="B1507" t="str">
            <v/>
          </cell>
          <cell r="C1507" t="str">
            <v>3120205452153</v>
          </cell>
          <cell r="D1507" t="str">
            <v>Phan Hữu</v>
          </cell>
          <cell r="E1507" t="str">
            <v>Hiển</v>
          </cell>
          <cell r="F1507">
            <v>12</v>
          </cell>
          <cell r="G1507" t="str">
            <v>TT Bảo tồn và Phát triển nguồn gen cây trồng</v>
          </cell>
          <cell r="H1507" t="str">
            <v>Khoa Công nghệ sinh học</v>
          </cell>
          <cell r="I1507" t="str">
            <v>Nghiên cứu viên</v>
          </cell>
          <cell r="J1507">
            <v>3</v>
          </cell>
          <cell r="K1507">
            <v>0</v>
          </cell>
          <cell r="L1507" t="str">
            <v>01-Jan-24</v>
          </cell>
          <cell r="M1507" t="str">
            <v>01-Apr-12</v>
          </cell>
          <cell r="N1507">
            <v>4</v>
          </cell>
          <cell r="O1507" t="str">
            <v>1211</v>
          </cell>
          <cell r="P1507" t="str">
            <v>1211</v>
          </cell>
          <cell r="Q1507" t="str">
            <v>13.092</v>
          </cell>
          <cell r="R1507" t="str">
            <v>V.05.01.03</v>
          </cell>
          <cell r="S1507" t="str">
            <v/>
          </cell>
          <cell r="T1507">
            <v>0</v>
          </cell>
          <cell r="U1507" t="str">
            <v>Đại học</v>
          </cell>
          <cell r="V1507" t="str">
            <v>033083006127</v>
          </cell>
        </row>
        <row r="1508">
          <cell r="B1508" t="str">
            <v/>
          </cell>
          <cell r="C1508" t="str">
            <v>0541000334415</v>
          </cell>
          <cell r="D1508" t="str">
            <v>Phan Thanh</v>
          </cell>
          <cell r="E1508" t="str">
            <v>Tùng</v>
          </cell>
          <cell r="F1508">
            <v>12</v>
          </cell>
          <cell r="G1508" t="str">
            <v>TT Bảo tồn và Phát triển nguồn gen cây trồng</v>
          </cell>
          <cell r="H1508" t="str">
            <v>Khoa Công nghệ sinh học</v>
          </cell>
          <cell r="I1508" t="str">
            <v>Thạc sĩ, Nghiên cứu viên</v>
          </cell>
          <cell r="J1508">
            <v>3</v>
          </cell>
          <cell r="K1508">
            <v>0</v>
          </cell>
          <cell r="L1508" t="str">
            <v>01-Jan-24</v>
          </cell>
          <cell r="M1508" t="str">
            <v>01-Aug-12</v>
          </cell>
          <cell r="N1508">
            <v>3</v>
          </cell>
          <cell r="O1508" t="str">
            <v>1211</v>
          </cell>
          <cell r="P1508" t="str">
            <v>1211</v>
          </cell>
          <cell r="Q1508" t="str">
            <v>13.092</v>
          </cell>
          <cell r="R1508" t="str">
            <v>V.05.01.03</v>
          </cell>
          <cell r="S1508" t="str">
            <v/>
          </cell>
          <cell r="T1508">
            <v>0</v>
          </cell>
          <cell r="U1508" t="str">
            <v>Thạc sĩ</v>
          </cell>
          <cell r="V1508" t="str">
            <v>001087010863</v>
          </cell>
        </row>
        <row r="1509">
          <cell r="B1509" t="str">
            <v/>
          </cell>
          <cell r="C1509" t="str">
            <v/>
          </cell>
          <cell r="D1509" t="str">
            <v>Ngô Thị</v>
          </cell>
          <cell r="E1509" t="str">
            <v>Hiến</v>
          </cell>
          <cell r="F1509">
            <v>12</v>
          </cell>
          <cell r="G1509" t="str">
            <v>TT Bảo tồn và Phát triển nguồn gen cây trồng</v>
          </cell>
          <cell r="H1509" t="str">
            <v>Khoa Công nghệ sinh học</v>
          </cell>
          <cell r="I1509" t="str">
            <v>Nghiên cứu viên</v>
          </cell>
          <cell r="J1509">
            <v>2.34</v>
          </cell>
          <cell r="K1509">
            <v>0</v>
          </cell>
          <cell r="L1509" t="str">
            <v>01-Jan-13</v>
          </cell>
          <cell r="M1509" t="str">
            <v>01-Jan-13</v>
          </cell>
          <cell r="N1509">
            <v>4</v>
          </cell>
          <cell r="O1509" t="str">
            <v>1211</v>
          </cell>
          <cell r="P1509" t="str">
            <v>1211</v>
          </cell>
          <cell r="Q1509" t="str">
            <v>13.092</v>
          </cell>
          <cell r="R1509" t="str">
            <v>13.092</v>
          </cell>
          <cell r="S1509" t="str">
            <v/>
          </cell>
          <cell r="T1509">
            <v>0</v>
          </cell>
          <cell r="U1509" t="str">
            <v>Đại học</v>
          </cell>
          <cell r="V1509" t="str">
            <v>031430493</v>
          </cell>
        </row>
        <row r="1510">
          <cell r="B1510" t="str">
            <v/>
          </cell>
          <cell r="C1510" t="str">
            <v/>
          </cell>
          <cell r="D1510" t="str">
            <v>Nguyễn Thị</v>
          </cell>
          <cell r="E1510" t="str">
            <v>Lương</v>
          </cell>
          <cell r="F1510">
            <v>12</v>
          </cell>
          <cell r="G1510" t="str">
            <v>TT Bảo tồn và Phát triển nguồn gen cây trồng</v>
          </cell>
          <cell r="H1510" t="str">
            <v>Khoa Công nghệ sinh học</v>
          </cell>
          <cell r="I1510" t="str">
            <v>Nghiên cứu viên</v>
          </cell>
          <cell r="J1510">
            <v>2.34</v>
          </cell>
          <cell r="K1510">
            <v>0</v>
          </cell>
          <cell r="L1510" t="str">
            <v>01-May-13</v>
          </cell>
          <cell r="M1510" t="str">
            <v>01-May-13</v>
          </cell>
          <cell r="N1510">
            <v>4</v>
          </cell>
          <cell r="O1510" t="str">
            <v>1211</v>
          </cell>
          <cell r="P1510" t="str">
            <v>1211</v>
          </cell>
          <cell r="Q1510" t="str">
            <v>13.092</v>
          </cell>
          <cell r="R1510" t="str">
            <v>13.092</v>
          </cell>
          <cell r="S1510" t="str">
            <v/>
          </cell>
          <cell r="T1510">
            <v>0</v>
          </cell>
          <cell r="U1510" t="str">
            <v>Đại học</v>
          </cell>
          <cell r="V1510" t="str">
            <v>163026491</v>
          </cell>
        </row>
        <row r="1511">
          <cell r="B1511" t="str">
            <v/>
          </cell>
          <cell r="C1511" t="str">
            <v/>
          </cell>
          <cell r="D1511" t="str">
            <v>Lại Thị</v>
          </cell>
          <cell r="E1511" t="str">
            <v>Phượng</v>
          </cell>
          <cell r="F1511">
            <v>12</v>
          </cell>
          <cell r="G1511" t="str">
            <v>TT Bảo tồn và Phát triển nguồn gen cây trồng</v>
          </cell>
          <cell r="H1511" t="str">
            <v>Khoa Công nghệ sinh học</v>
          </cell>
          <cell r="I1511" t="str">
            <v/>
          </cell>
          <cell r="J1511">
            <v>2.34</v>
          </cell>
          <cell r="K1511">
            <v>0</v>
          </cell>
          <cell r="L1511" t="str">
            <v>01-May-13</v>
          </cell>
          <cell r="M1511" t="str">
            <v>01-May-13</v>
          </cell>
          <cell r="N1511">
            <v>4</v>
          </cell>
          <cell r="O1511" t="str">
            <v>1211</v>
          </cell>
          <cell r="P1511" t="str">
            <v>1211</v>
          </cell>
          <cell r="Q1511" t="str">
            <v>13.092</v>
          </cell>
          <cell r="R1511" t="str">
            <v>13.092</v>
          </cell>
          <cell r="S1511" t="str">
            <v/>
          </cell>
          <cell r="T1511">
            <v>0</v>
          </cell>
          <cell r="U1511" t="str">
            <v>Đại học</v>
          </cell>
          <cell r="V1511" t="str">
            <v>172943084</v>
          </cell>
        </row>
        <row r="1512">
          <cell r="B1512" t="str">
            <v/>
          </cell>
          <cell r="C1512" t="str">
            <v/>
          </cell>
          <cell r="D1512" t="str">
            <v>Nguyễn Ngọc</v>
          </cell>
          <cell r="E1512" t="str">
            <v>Hòa</v>
          </cell>
          <cell r="F1512">
            <v>12</v>
          </cell>
          <cell r="G1512" t="str">
            <v>TT Bảo tồn và Phát triển nguồn gen cây trồng</v>
          </cell>
          <cell r="H1512" t="str">
            <v>Khoa Công nghệ sinh học</v>
          </cell>
          <cell r="I1512" t="str">
            <v>Nghiên cứu viên</v>
          </cell>
          <cell r="J1512">
            <v>2.67</v>
          </cell>
          <cell r="K1512">
            <v>0</v>
          </cell>
          <cell r="L1512" t="str">
            <v>01-Sep-14</v>
          </cell>
          <cell r="M1512" t="str">
            <v>15-Sep-11</v>
          </cell>
          <cell r="N1512">
            <v>4</v>
          </cell>
          <cell r="O1512" t="str">
            <v>1211</v>
          </cell>
          <cell r="P1512" t="str">
            <v>1211</v>
          </cell>
          <cell r="Q1512" t="str">
            <v>13.092</v>
          </cell>
          <cell r="R1512" t="str">
            <v>13.092</v>
          </cell>
          <cell r="S1512" t="str">
            <v/>
          </cell>
          <cell r="T1512">
            <v>0</v>
          </cell>
          <cell r="U1512" t="str">
            <v>Đại học</v>
          </cell>
          <cell r="V1512" t="str">
            <v>186844157</v>
          </cell>
        </row>
        <row r="1513">
          <cell r="B1513" t="str">
            <v/>
          </cell>
          <cell r="C1513" t="str">
            <v/>
          </cell>
          <cell r="D1513" t="str">
            <v>Nguyễn Thị Hồng</v>
          </cell>
          <cell r="E1513" t="str">
            <v>Nhung</v>
          </cell>
          <cell r="F1513">
            <v>12</v>
          </cell>
          <cell r="G1513" t="str">
            <v>TT Bảo tồn và Phát triển nguồn gen cây trồng</v>
          </cell>
          <cell r="H1513" t="str">
            <v>Khoa Công nghệ sinh học</v>
          </cell>
          <cell r="I1513" t="str">
            <v>Nghiên cứu viên</v>
          </cell>
          <cell r="J1513">
            <v>2.34</v>
          </cell>
          <cell r="K1513">
            <v>0</v>
          </cell>
          <cell r="L1513" t="str">
            <v>01-May-15</v>
          </cell>
          <cell r="M1513" t="str">
            <v>01-May-15</v>
          </cell>
          <cell r="N1513">
            <v>4</v>
          </cell>
          <cell r="O1513" t="str">
            <v>1211</v>
          </cell>
          <cell r="P1513" t="str">
            <v>1211</v>
          </cell>
          <cell r="Q1513" t="str">
            <v>13.092</v>
          </cell>
          <cell r="R1513" t="str">
            <v>13.092</v>
          </cell>
          <cell r="S1513" t="str">
            <v/>
          </cell>
          <cell r="T1513">
            <v>0</v>
          </cell>
          <cell r="U1513" t="str">
            <v>Đại học</v>
          </cell>
          <cell r="V1513" t="str">
            <v>164443122</v>
          </cell>
        </row>
        <row r="1514">
          <cell r="B1514" t="str">
            <v/>
          </cell>
          <cell r="C1514" t="str">
            <v/>
          </cell>
          <cell r="D1514" t="str">
            <v>Vũ Xuân</v>
          </cell>
          <cell r="E1514" t="str">
            <v>Mạnh</v>
          </cell>
          <cell r="F1514">
            <v>12</v>
          </cell>
          <cell r="G1514" t="str">
            <v>TT Bảo tồn và Phát triển nguồn gen cây trồng</v>
          </cell>
          <cell r="H1514" t="str">
            <v>Khoa Công nghệ sinh học</v>
          </cell>
          <cell r="I1514" t="str">
            <v>Nghiên cứu viên</v>
          </cell>
          <cell r="J1514">
            <v>2.34</v>
          </cell>
          <cell r="K1514">
            <v>0</v>
          </cell>
          <cell r="L1514" t="str">
            <v>08-Jun-15</v>
          </cell>
          <cell r="M1514" t="str">
            <v>08-Jun-15</v>
          </cell>
          <cell r="N1514">
            <v>4</v>
          </cell>
          <cell r="O1514" t="str">
            <v>1211</v>
          </cell>
          <cell r="P1514" t="str">
            <v>1211</v>
          </cell>
          <cell r="Q1514" t="str">
            <v>13.092</v>
          </cell>
          <cell r="R1514" t="str">
            <v>13.092</v>
          </cell>
          <cell r="S1514" t="str">
            <v/>
          </cell>
          <cell r="T1514">
            <v>0</v>
          </cell>
          <cell r="U1514" t="str">
            <v>Đại học</v>
          </cell>
          <cell r="V1514" t="str">
            <v>132213435</v>
          </cell>
        </row>
        <row r="1515">
          <cell r="B1515" t="str">
            <v/>
          </cell>
          <cell r="C1515" t="str">
            <v/>
          </cell>
          <cell r="D1515" t="str">
            <v>Nguyễn Tuấn</v>
          </cell>
          <cell r="E1515" t="str">
            <v>Hoàng</v>
          </cell>
          <cell r="F1515">
            <v>12</v>
          </cell>
          <cell r="G1515" t="str">
            <v>TT Bảo tồn và Phát triển nguồn gen cây trồng</v>
          </cell>
          <cell r="H1515" t="str">
            <v>Khoa Công nghệ sinh học</v>
          </cell>
          <cell r="I1515" t="str">
            <v>Nghiên cứu viên</v>
          </cell>
          <cell r="J1515">
            <v>1.9890000000000001</v>
          </cell>
          <cell r="K1515">
            <v>0</v>
          </cell>
          <cell r="L1515" t="str">
            <v>01-Jun-17</v>
          </cell>
          <cell r="M1515" t="str">
            <v>01-Jun-17</v>
          </cell>
          <cell r="N1515">
            <v>4</v>
          </cell>
          <cell r="O1515" t="str">
            <v>1211</v>
          </cell>
          <cell r="P1515" t="str">
            <v>1211</v>
          </cell>
          <cell r="Q1515" t="str">
            <v>13.092</v>
          </cell>
          <cell r="R1515" t="str">
            <v>13.092</v>
          </cell>
          <cell r="S1515" t="str">
            <v/>
          </cell>
          <cell r="T1515">
            <v>0</v>
          </cell>
          <cell r="U1515" t="str">
            <v>Đại học</v>
          </cell>
          <cell r="V1515" t="str">
            <v>001095011717</v>
          </cell>
        </row>
        <row r="1516">
          <cell r="B1516" t="str">
            <v/>
          </cell>
          <cell r="C1516" t="str">
            <v/>
          </cell>
          <cell r="D1516" t="str">
            <v>Nguyễn Viết</v>
          </cell>
          <cell r="E1516" t="str">
            <v>Xuân</v>
          </cell>
          <cell r="F1516">
            <v>12</v>
          </cell>
          <cell r="G1516" t="str">
            <v>TT Bảo tồn và Phát triển nguồn gen cây trồng</v>
          </cell>
          <cell r="H1516" t="str">
            <v>Khoa Công nghệ sinh học</v>
          </cell>
          <cell r="I1516" t="str">
            <v>Nghiên cứu viên</v>
          </cell>
          <cell r="J1516">
            <v>1.9890000000000001</v>
          </cell>
          <cell r="K1516">
            <v>0</v>
          </cell>
          <cell r="L1516" t="str">
            <v>01-Jun-17</v>
          </cell>
          <cell r="M1516" t="str">
            <v>01-Jun-17</v>
          </cell>
          <cell r="N1516">
            <v>4</v>
          </cell>
          <cell r="O1516" t="str">
            <v>1211</v>
          </cell>
          <cell r="P1516" t="str">
            <v>1211</v>
          </cell>
          <cell r="Q1516" t="str">
            <v>13.092</v>
          </cell>
          <cell r="R1516" t="str">
            <v>13.092</v>
          </cell>
          <cell r="S1516" t="str">
            <v/>
          </cell>
          <cell r="T1516">
            <v>0</v>
          </cell>
          <cell r="U1516" t="str">
            <v>Đại học</v>
          </cell>
          <cell r="V1516" t="str">
            <v>017219854</v>
          </cell>
        </row>
        <row r="1517">
          <cell r="B1517" t="str">
            <v/>
          </cell>
          <cell r="C1517" t="str">
            <v/>
          </cell>
          <cell r="D1517" t="str">
            <v>Nguyễn Thị</v>
          </cell>
          <cell r="E1517" t="str">
            <v>Hà</v>
          </cell>
          <cell r="F1517">
            <v>12</v>
          </cell>
          <cell r="G1517" t="str">
            <v>TT Bảo tồn và Phát triển nguồn gen cây trồng</v>
          </cell>
          <cell r="H1517" t="str">
            <v>Khoa Công nghệ sinh học</v>
          </cell>
          <cell r="I1517" t="str">
            <v>Nghiên cứu viên</v>
          </cell>
          <cell r="J1517">
            <v>1.9890000000000001</v>
          </cell>
          <cell r="K1517">
            <v>0</v>
          </cell>
          <cell r="L1517" t="str">
            <v>01-Jun-17</v>
          </cell>
          <cell r="M1517" t="str">
            <v>01-Jun-17</v>
          </cell>
          <cell r="N1517">
            <v>4</v>
          </cell>
          <cell r="O1517" t="str">
            <v>1211</v>
          </cell>
          <cell r="P1517" t="str">
            <v>1211</v>
          </cell>
          <cell r="Q1517" t="str">
            <v>13.092</v>
          </cell>
          <cell r="R1517" t="str">
            <v>13.092</v>
          </cell>
          <cell r="S1517" t="str">
            <v/>
          </cell>
          <cell r="T1517">
            <v>0</v>
          </cell>
          <cell r="U1517" t="str">
            <v>Đại học</v>
          </cell>
          <cell r="V1517" t="str">
            <v>135723907</v>
          </cell>
        </row>
        <row r="1518">
          <cell r="B1518" t="str">
            <v/>
          </cell>
          <cell r="C1518" t="str">
            <v>7909205025173</v>
          </cell>
          <cell r="D1518" t="str">
            <v>Phạm Đình</v>
          </cell>
          <cell r="E1518" t="str">
            <v>ổn</v>
          </cell>
          <cell r="F1518">
            <v>12</v>
          </cell>
          <cell r="G1518" t="str">
            <v>TT Bảo tồn và Phát triển nguồn gen cây trồng</v>
          </cell>
          <cell r="H1518" t="str">
            <v>Khoa Công nghệ sinh học</v>
          </cell>
          <cell r="I1518" t="str">
            <v>Thạc sĩ, Nghiên cứu viên</v>
          </cell>
          <cell r="J1518">
            <v>4.6500000000000004</v>
          </cell>
          <cell r="K1518">
            <v>0</v>
          </cell>
          <cell r="L1518" t="str">
            <v>01-Jan-24</v>
          </cell>
          <cell r="M1518" t="str">
            <v>01-Oct-17</v>
          </cell>
          <cell r="N1518">
            <v>3</v>
          </cell>
          <cell r="O1518" t="str">
            <v>1211</v>
          </cell>
          <cell r="P1518" t="str">
            <v>1211</v>
          </cell>
          <cell r="Q1518" t="str">
            <v>13.092</v>
          </cell>
          <cell r="R1518" t="str">
            <v>V.05.01.03</v>
          </cell>
          <cell r="S1518" t="str">
            <v/>
          </cell>
          <cell r="T1518">
            <v>0</v>
          </cell>
          <cell r="U1518" t="str">
            <v>Thạc sĩ</v>
          </cell>
          <cell r="V1518" t="str">
            <v>033078007176</v>
          </cell>
        </row>
        <row r="1519">
          <cell r="B1519" t="str">
            <v/>
          </cell>
          <cell r="C1519" t="str">
            <v>0541000253514</v>
          </cell>
          <cell r="D1519" t="str">
            <v>Nguyễn Thị</v>
          </cell>
          <cell r="E1519" t="str">
            <v>Liễu</v>
          </cell>
          <cell r="F1519">
            <v>12</v>
          </cell>
          <cell r="G1519" t="str">
            <v>TT Bảo tồn và Phát triển nguồn gen cây trồng</v>
          </cell>
          <cell r="H1519" t="str">
            <v>Khoa Công nghệ sinh học</v>
          </cell>
          <cell r="I1519" t="str">
            <v>Kế toán viên</v>
          </cell>
          <cell r="J1519">
            <v>2.34</v>
          </cell>
          <cell r="K1519">
            <v>0</v>
          </cell>
          <cell r="L1519" t="str">
            <v>01-Sep-19</v>
          </cell>
          <cell r="M1519" t="str">
            <v>01-Sep-19</v>
          </cell>
          <cell r="N1519">
            <v>4</v>
          </cell>
          <cell r="O1519" t="str">
            <v>1211</v>
          </cell>
          <cell r="P1519" t="str">
            <v>1211</v>
          </cell>
          <cell r="Q1519" t="str">
            <v>06.031</v>
          </cell>
          <cell r="R1519" t="str">
            <v>06.031</v>
          </cell>
          <cell r="S1519" t="str">
            <v/>
          </cell>
          <cell r="T1519">
            <v>0</v>
          </cell>
          <cell r="U1519" t="str">
            <v>Đại học</v>
          </cell>
          <cell r="V1519" t="str">
            <v>026192001937</v>
          </cell>
        </row>
        <row r="1520">
          <cell r="B1520" t="str">
            <v>NTS07</v>
          </cell>
          <cell r="C1520" t="str">
            <v>3120215001549</v>
          </cell>
          <cell r="D1520" t="str">
            <v>Vũ Hồng</v>
          </cell>
          <cell r="E1520" t="str">
            <v>Châu</v>
          </cell>
          <cell r="F1520">
            <v>14</v>
          </cell>
          <cell r="G1520" t="str">
            <v>Nuôi trồng thuỷ sản</v>
          </cell>
          <cell r="H1520" t="str">
            <v>Khoa Thủy sản</v>
          </cell>
          <cell r="I1520" t="str">
            <v>Nhân viên kỹ thuật</v>
          </cell>
          <cell r="J1520">
            <v>3.63</v>
          </cell>
          <cell r="K1520">
            <v>0.16</v>
          </cell>
          <cell r="L1520" t="str">
            <v>01-Dec-16</v>
          </cell>
          <cell r="M1520" t="str">
            <v>01-May-84</v>
          </cell>
          <cell r="N1520">
            <v>7</v>
          </cell>
          <cell r="O1520" t="str">
            <v>1401</v>
          </cell>
          <cell r="P1520" t="str">
            <v>1401</v>
          </cell>
          <cell r="Q1520" t="str">
            <v>01.007</v>
          </cell>
          <cell r="R1520" t="str">
            <v>01.007</v>
          </cell>
          <cell r="S1520" t="str">
            <v>NTS07</v>
          </cell>
          <cell r="T1520">
            <v>0</v>
          </cell>
          <cell r="U1520" t="str">
            <v>CN-SơCấp</v>
          </cell>
          <cell r="V1520" t="str">
            <v>011829480</v>
          </cell>
        </row>
        <row r="1521">
          <cell r="B1521" t="str">
            <v/>
          </cell>
          <cell r="C1521" t="str">
            <v/>
          </cell>
          <cell r="D1521" t="str">
            <v>Trần Thị Thập</v>
          </cell>
          <cell r="E1521" t="str">
            <v>Hiếu</v>
          </cell>
          <cell r="F1521">
            <v>14</v>
          </cell>
          <cell r="G1521" t="str">
            <v>Nuôi trồng thuỷ sản</v>
          </cell>
          <cell r="H1521" t="str">
            <v>Khoa Thủy sản</v>
          </cell>
          <cell r="I1521" t="str">
            <v>Nhân viên phục vụ</v>
          </cell>
          <cell r="J1521">
            <v>1.18</v>
          </cell>
          <cell r="K1521">
            <v>0</v>
          </cell>
          <cell r="L1521" t="str">
            <v>01-Sep-15</v>
          </cell>
          <cell r="M1521" t="str">
            <v>01-Sep-13</v>
          </cell>
          <cell r="N1521">
            <v>4</v>
          </cell>
          <cell r="O1521" t="str">
            <v>1401</v>
          </cell>
          <cell r="P1521" t="str">
            <v>1401</v>
          </cell>
          <cell r="Q1521" t="str">
            <v>01.009</v>
          </cell>
          <cell r="R1521" t="str">
            <v>01.009</v>
          </cell>
          <cell r="S1521" t="str">
            <v/>
          </cell>
          <cell r="T1521">
            <v>0</v>
          </cell>
          <cell r="U1521" t="str">
            <v>Đại học</v>
          </cell>
          <cell r="V1521" t="str">
            <v>163004289</v>
          </cell>
        </row>
        <row r="1522">
          <cell r="B1522" t="str">
            <v>NTS02</v>
          </cell>
          <cell r="C1522" t="str">
            <v>3120215001526</v>
          </cell>
          <cell r="D1522" t="str">
            <v>Trịnh Đình</v>
          </cell>
          <cell r="E1522" t="str">
            <v>Khuyến</v>
          </cell>
          <cell r="F1522">
            <v>14</v>
          </cell>
          <cell r="G1522" t="str">
            <v>Nuôi trồng thuỷ sản</v>
          </cell>
          <cell r="H1522" t="str">
            <v>Viện Sinh vật cảnh</v>
          </cell>
          <cell r="I1522" t="str">
            <v>Tiến sĩ, Giảng viên, Phó Giám đốc Viện</v>
          </cell>
          <cell r="J1522">
            <v>4.9800000000000004</v>
          </cell>
          <cell r="K1522">
            <v>0</v>
          </cell>
          <cell r="L1522" t="str">
            <v>01-May-25</v>
          </cell>
          <cell r="M1522" t="str">
            <v>01-May-03</v>
          </cell>
          <cell r="N1522">
            <v>2</v>
          </cell>
          <cell r="O1522" t="str">
            <v>4600</v>
          </cell>
          <cell r="P1522" t="str">
            <v>1401</v>
          </cell>
          <cell r="Q1522" t="str">
            <v>15.111</v>
          </cell>
          <cell r="R1522" t="str">
            <v>V.07.01.03</v>
          </cell>
          <cell r="S1522" t="str">
            <v>NTS02</v>
          </cell>
          <cell r="T1522">
            <v>0</v>
          </cell>
          <cell r="U1522" t="str">
            <v>Tiến sĩ</v>
          </cell>
          <cell r="V1522" t="str">
            <v>038078015168</v>
          </cell>
        </row>
        <row r="1523">
          <cell r="B1523" t="str">
            <v>NTS03</v>
          </cell>
          <cell r="C1523" t="str">
            <v>3120215001510</v>
          </cell>
          <cell r="D1523" t="str">
            <v>Nguyễn Ngọc</v>
          </cell>
          <cell r="E1523" t="str">
            <v>Tuấn</v>
          </cell>
          <cell r="F1523">
            <v>14</v>
          </cell>
          <cell r="G1523" t="str">
            <v>Nuôi trồng thuỷ sản</v>
          </cell>
          <cell r="H1523" t="str">
            <v>Khoa Thủy sản</v>
          </cell>
          <cell r="I1523" t="str">
            <v>Tiến sĩ, Giảng viên</v>
          </cell>
          <cell r="J1523">
            <v>4.6500000000000004</v>
          </cell>
          <cell r="K1523">
            <v>0</v>
          </cell>
          <cell r="L1523" t="str">
            <v>01-Oct-23</v>
          </cell>
          <cell r="M1523" t="str">
            <v>01-Oct-03</v>
          </cell>
          <cell r="N1523">
            <v>2</v>
          </cell>
          <cell r="O1523" t="str">
            <v>1401</v>
          </cell>
          <cell r="P1523" t="str">
            <v>1401</v>
          </cell>
          <cell r="Q1523" t="str">
            <v>15.111</v>
          </cell>
          <cell r="R1523" t="str">
            <v>V.07.01.03</v>
          </cell>
          <cell r="S1523" t="str">
            <v>NTS03</v>
          </cell>
          <cell r="T1523">
            <v>0</v>
          </cell>
          <cell r="U1523" t="str">
            <v>Tiến sĩ</v>
          </cell>
          <cell r="V1523" t="str">
            <v>034076008348</v>
          </cell>
        </row>
        <row r="1524">
          <cell r="B1524" t="str">
            <v>NTS08</v>
          </cell>
          <cell r="C1524" t="str">
            <v>3120215001561</v>
          </cell>
          <cell r="D1524" t="str">
            <v>Bùi Đoàn</v>
          </cell>
          <cell r="E1524" t="str">
            <v>Dũng</v>
          </cell>
          <cell r="F1524">
            <v>14</v>
          </cell>
          <cell r="G1524" t="str">
            <v>Nuôi trồng thuỷ sản</v>
          </cell>
          <cell r="H1524" t="str">
            <v>Khoa Thủy sản</v>
          </cell>
          <cell r="I1524" t="str">
            <v/>
          </cell>
          <cell r="J1524">
            <v>2.67</v>
          </cell>
          <cell r="K1524">
            <v>0</v>
          </cell>
          <cell r="L1524" t="str">
            <v>01-Oct-09</v>
          </cell>
          <cell r="M1524" t="str">
            <v>01-Oct-06</v>
          </cell>
          <cell r="N1524">
            <v>3</v>
          </cell>
          <cell r="O1524" t="str">
            <v>1401</v>
          </cell>
          <cell r="P1524" t="str">
            <v>1401</v>
          </cell>
          <cell r="Q1524" t="str">
            <v>15.111</v>
          </cell>
          <cell r="R1524" t="str">
            <v>15.111</v>
          </cell>
          <cell r="S1524" t="str">
            <v>NTS08</v>
          </cell>
          <cell r="T1524">
            <v>0</v>
          </cell>
          <cell r="U1524" t="str">
            <v>Thạc sĩ</v>
          </cell>
          <cell r="V1524" t="str">
            <v>012262949</v>
          </cell>
        </row>
        <row r="1525">
          <cell r="B1525" t="str">
            <v>NTS12</v>
          </cell>
          <cell r="C1525" t="str">
            <v>3120215001578</v>
          </cell>
          <cell r="D1525" t="str">
            <v>Trần ánh</v>
          </cell>
          <cell r="E1525" t="str">
            <v>Tuyết</v>
          </cell>
          <cell r="F1525">
            <v>14</v>
          </cell>
          <cell r="G1525" t="str">
            <v>Nuôi trồng thuỷ sản</v>
          </cell>
          <cell r="H1525" t="str">
            <v>Khoa Thủy sản</v>
          </cell>
          <cell r="I1525" t="str">
            <v>Thạc sĩ, Giảng viên chính, Phó BM</v>
          </cell>
          <cell r="J1525">
            <v>4.4000000000000004</v>
          </cell>
          <cell r="K1525">
            <v>0</v>
          </cell>
          <cell r="L1525" t="str">
            <v>15-Jun-23</v>
          </cell>
          <cell r="M1525" t="str">
            <v>01-Sep-09</v>
          </cell>
          <cell r="N1525">
            <v>3</v>
          </cell>
          <cell r="O1525" t="str">
            <v>1401</v>
          </cell>
          <cell r="P1525" t="str">
            <v>1401</v>
          </cell>
          <cell r="Q1525" t="str">
            <v>15.110</v>
          </cell>
          <cell r="R1525" t="str">
            <v>V.07.01.02</v>
          </cell>
          <cell r="S1525" t="str">
            <v>NTS12</v>
          </cell>
          <cell r="T1525">
            <v>0</v>
          </cell>
          <cell r="U1525" t="str">
            <v>Thạc sĩ</v>
          </cell>
          <cell r="V1525" t="str">
            <v>031182000737</v>
          </cell>
        </row>
        <row r="1526">
          <cell r="B1526" t="str">
            <v>NTS16</v>
          </cell>
          <cell r="C1526" t="str">
            <v>3120215011174</v>
          </cell>
          <cell r="D1526" t="str">
            <v>Đào Huy</v>
          </cell>
          <cell r="E1526" t="str">
            <v>Giáp</v>
          </cell>
          <cell r="F1526">
            <v>14</v>
          </cell>
          <cell r="G1526" t="str">
            <v>Nuôi trồng thuỷ sản</v>
          </cell>
          <cell r="H1526" t="str">
            <v>Khoa Thủy sản</v>
          </cell>
          <cell r="I1526" t="str">
            <v/>
          </cell>
          <cell r="J1526">
            <v>2.5499999999999998</v>
          </cell>
          <cell r="K1526">
            <v>0</v>
          </cell>
          <cell r="L1526" t="str">
            <v>01-Aug-08</v>
          </cell>
          <cell r="M1526" t="str">
            <v>01-Aug-08</v>
          </cell>
          <cell r="N1526">
            <v>2</v>
          </cell>
          <cell r="O1526" t="str">
            <v>1401</v>
          </cell>
          <cell r="P1526" t="str">
            <v>1401</v>
          </cell>
          <cell r="Q1526" t="str">
            <v>15.111</v>
          </cell>
          <cell r="R1526" t="str">
            <v>15.111</v>
          </cell>
          <cell r="S1526" t="str">
            <v>NTS16</v>
          </cell>
          <cell r="T1526">
            <v>0</v>
          </cell>
          <cell r="U1526" t="str">
            <v>Tiến sĩ</v>
          </cell>
          <cell r="V1526" t="str">
            <v>162043363</v>
          </cell>
        </row>
        <row r="1527">
          <cell r="B1527" t="str">
            <v>NTS19</v>
          </cell>
          <cell r="C1527" t="str">
            <v>3120215036878</v>
          </cell>
          <cell r="D1527" t="str">
            <v>Nguyễn Công</v>
          </cell>
          <cell r="E1527" t="str">
            <v>Thiết</v>
          </cell>
          <cell r="F1527">
            <v>14</v>
          </cell>
          <cell r="G1527" t="str">
            <v>Nuôi trồng thuỷ sản</v>
          </cell>
          <cell r="H1527" t="str">
            <v>Khoa Thủy sản</v>
          </cell>
          <cell r="I1527" t="str">
            <v>Thạc sĩ, Giảng viên</v>
          </cell>
          <cell r="J1527">
            <v>3.66</v>
          </cell>
          <cell r="K1527">
            <v>0</v>
          </cell>
          <cell r="L1527" t="str">
            <v>01-Mar-23</v>
          </cell>
          <cell r="M1527" t="str">
            <v>01-Mar-12</v>
          </cell>
          <cell r="N1527">
            <v>3</v>
          </cell>
          <cell r="O1527" t="str">
            <v>1401</v>
          </cell>
          <cell r="P1527" t="str">
            <v>1401</v>
          </cell>
          <cell r="Q1527" t="str">
            <v>15.111</v>
          </cell>
          <cell r="R1527" t="str">
            <v>V.07.01.03</v>
          </cell>
          <cell r="S1527" t="str">
            <v>NTS19</v>
          </cell>
          <cell r="T1527">
            <v>0</v>
          </cell>
          <cell r="U1527" t="str">
            <v>Thạc sĩ</v>
          </cell>
          <cell r="V1527" t="str">
            <v>027085000108</v>
          </cell>
        </row>
        <row r="1528">
          <cell r="B1528" t="str">
            <v>NTS22</v>
          </cell>
          <cell r="C1528" t="str">
            <v>3120215044608</v>
          </cell>
          <cell r="D1528" t="str">
            <v>Nguyễn Thị</v>
          </cell>
          <cell r="E1528" t="str">
            <v>Dung</v>
          </cell>
          <cell r="F1528">
            <v>14</v>
          </cell>
          <cell r="G1528" t="str">
            <v>Nuôi trồng thuỷ sản</v>
          </cell>
          <cell r="H1528" t="str">
            <v>Khoa Thủy sản</v>
          </cell>
          <cell r="I1528" t="str">
            <v>Thạc sĩ, Giảng viên</v>
          </cell>
          <cell r="J1528">
            <v>3.33</v>
          </cell>
          <cell r="K1528">
            <v>0</v>
          </cell>
          <cell r="L1528" t="str">
            <v>01-Jan-24</v>
          </cell>
          <cell r="M1528" t="str">
            <v>01-Jan-15</v>
          </cell>
          <cell r="N1528">
            <v>3</v>
          </cell>
          <cell r="O1528" t="str">
            <v>1401</v>
          </cell>
          <cell r="P1528" t="str">
            <v>1401</v>
          </cell>
          <cell r="Q1528" t="str">
            <v>15.111</v>
          </cell>
          <cell r="R1528" t="str">
            <v>V.07.01.03</v>
          </cell>
          <cell r="S1528" t="str">
            <v>NTS22</v>
          </cell>
          <cell r="T1528">
            <v>0</v>
          </cell>
          <cell r="U1528" t="str">
            <v>Thạc sĩ</v>
          </cell>
          <cell r="V1528" t="str">
            <v>034190011667</v>
          </cell>
        </row>
        <row r="1529">
          <cell r="B1529" t="str">
            <v>BTS01</v>
          </cell>
          <cell r="C1529" t="str">
            <v>3120215056195</v>
          </cell>
          <cell r="D1529" t="str">
            <v>Lê Việt</v>
          </cell>
          <cell r="E1529" t="str">
            <v>Dũng</v>
          </cell>
          <cell r="F1529">
            <v>14</v>
          </cell>
          <cell r="G1529" t="str">
            <v>Nuôi trồng thuỷ sản</v>
          </cell>
          <cell r="H1529" t="str">
            <v>Khoa Thủy sản</v>
          </cell>
          <cell r="I1529" t="str">
            <v>Tiến sĩ, Giảng viên, Trưởng BM</v>
          </cell>
          <cell r="J1529">
            <v>3.66</v>
          </cell>
          <cell r="K1529">
            <v>0</v>
          </cell>
          <cell r="L1529" t="str">
            <v>01-Nov-23</v>
          </cell>
          <cell r="M1529" t="str">
            <v>01-Nov-18</v>
          </cell>
          <cell r="N1529">
            <v>2</v>
          </cell>
          <cell r="O1529" t="str">
            <v>1401</v>
          </cell>
          <cell r="P1529" t="str">
            <v>1401</v>
          </cell>
          <cell r="Q1529" t="str">
            <v>15.111</v>
          </cell>
          <cell r="R1529" t="str">
            <v>V.07.01.03</v>
          </cell>
          <cell r="S1529" t="str">
            <v>BTS01</v>
          </cell>
          <cell r="T1529">
            <v>0</v>
          </cell>
          <cell r="U1529" t="str">
            <v>Tiến sĩ</v>
          </cell>
          <cell r="V1529" t="str">
            <v>001084016066</v>
          </cell>
        </row>
        <row r="1530">
          <cell r="B1530" t="str">
            <v/>
          </cell>
          <cell r="C1530" t="str">
            <v>3120215056432</v>
          </cell>
          <cell r="D1530" t="str">
            <v>Vũ Đức</v>
          </cell>
          <cell r="E1530" t="str">
            <v>Mạnh</v>
          </cell>
          <cell r="F1530">
            <v>14</v>
          </cell>
          <cell r="G1530" t="str">
            <v>Nuôi trồng thuỷ sản</v>
          </cell>
          <cell r="H1530" t="str">
            <v>Khoa Thủy sản</v>
          </cell>
          <cell r="I1530" t="str">
            <v>Tiến sĩ, Kỹ sư</v>
          </cell>
          <cell r="J1530">
            <v>3</v>
          </cell>
          <cell r="K1530">
            <v>0</v>
          </cell>
          <cell r="L1530" t="str">
            <v>01-Apr-25</v>
          </cell>
          <cell r="M1530" t="str">
            <v>01-Apr-19</v>
          </cell>
          <cell r="N1530">
            <v>2</v>
          </cell>
          <cell r="O1530" t="str">
            <v>1401</v>
          </cell>
          <cell r="P1530" t="str">
            <v>1401</v>
          </cell>
          <cell r="Q1530" t="str">
            <v>13.095</v>
          </cell>
          <cell r="R1530" t="str">
            <v>V.05.02.07</v>
          </cell>
          <cell r="S1530" t="str">
            <v/>
          </cell>
          <cell r="T1530">
            <v>0</v>
          </cell>
          <cell r="U1530" t="str">
            <v>Tiến sĩ</v>
          </cell>
          <cell r="V1530" t="str">
            <v>035094001798</v>
          </cell>
        </row>
        <row r="1531">
          <cell r="B1531" t="str">
            <v/>
          </cell>
          <cell r="C1531" t="str">
            <v/>
          </cell>
          <cell r="D1531" t="str">
            <v>Lê Thị Cẩm</v>
          </cell>
          <cell r="E1531" t="str">
            <v>Vân</v>
          </cell>
          <cell r="F1531">
            <v>14</v>
          </cell>
          <cell r="G1531" t="str">
            <v>Nuôi trồng thuỷ sản</v>
          </cell>
          <cell r="H1531" t="str">
            <v>Khoa Thủy sản</v>
          </cell>
          <cell r="I1531" t="str">
            <v>Thạc sĩ, Nghiên cứu viên</v>
          </cell>
          <cell r="J1531">
            <v>2.67</v>
          </cell>
          <cell r="K1531">
            <v>0</v>
          </cell>
          <cell r="L1531" t="str">
            <v>01-Dec-24</v>
          </cell>
          <cell r="M1531" t="str">
            <v>01-Dec-21</v>
          </cell>
          <cell r="N1531">
            <v>3</v>
          </cell>
          <cell r="O1531" t="str">
            <v>1401</v>
          </cell>
          <cell r="P1531" t="str">
            <v>1401</v>
          </cell>
          <cell r="Q1531" t="str">
            <v>13.092</v>
          </cell>
          <cell r="R1531" t="str">
            <v>V.05.01.03</v>
          </cell>
          <cell r="S1531" t="str">
            <v/>
          </cell>
          <cell r="T1531">
            <v>0</v>
          </cell>
          <cell r="U1531" t="str">
            <v>Thạc sĩ</v>
          </cell>
          <cell r="V1531" t="str">
            <v>022198007417</v>
          </cell>
        </row>
        <row r="1532">
          <cell r="B1532" t="str">
            <v>TG441</v>
          </cell>
          <cell r="C1532" t="str">
            <v>0351000548044</v>
          </cell>
          <cell r="D1532" t="str">
            <v>Ngô Phú</v>
          </cell>
          <cell r="E1532" t="str">
            <v>Thỏa</v>
          </cell>
          <cell r="F1532">
            <v>14</v>
          </cell>
          <cell r="G1532" t="str">
            <v>Nuôi trồng thuỷ sản</v>
          </cell>
          <cell r="H1532" t="str">
            <v>Khoa Thủy sản</v>
          </cell>
          <cell r="I1532" t="str">
            <v>Tiến sĩ, Nghiên cứu viên chính</v>
          </cell>
          <cell r="J1532">
            <v>4.4000000000000004</v>
          </cell>
          <cell r="K1532">
            <v>0</v>
          </cell>
          <cell r="L1532" t="str">
            <v>01-Dec-21</v>
          </cell>
          <cell r="M1532" t="str">
            <v>01-Dec-21</v>
          </cell>
          <cell r="N1532">
            <v>2</v>
          </cell>
          <cell r="O1532" t="str">
            <v>1401</v>
          </cell>
          <cell r="P1532" t="str">
            <v>1401</v>
          </cell>
          <cell r="Q1532" t="str">
            <v>13.091</v>
          </cell>
          <cell r="R1532" t="str">
            <v>V.05.01.02</v>
          </cell>
          <cell r="S1532" t="str">
            <v>TG441</v>
          </cell>
          <cell r="T1532">
            <v>0</v>
          </cell>
          <cell r="U1532" t="str">
            <v>Tiến sĩ</v>
          </cell>
          <cell r="V1532" t="str">
            <v>027082004214</v>
          </cell>
        </row>
        <row r="1533">
          <cell r="B1533" t="str">
            <v/>
          </cell>
          <cell r="C1533" t="str">
            <v>3120205922715</v>
          </cell>
          <cell r="D1533" t="str">
            <v>Hoàng Thị</v>
          </cell>
          <cell r="E1533" t="str">
            <v>Quế</v>
          </cell>
          <cell r="F1533">
            <v>14</v>
          </cell>
          <cell r="G1533" t="str">
            <v>Nuôi trồng thuỷ sản</v>
          </cell>
          <cell r="H1533" t="str">
            <v>Khoa Thủy sản</v>
          </cell>
          <cell r="I1533" t="str">
            <v>Nghiên cứu viên</v>
          </cell>
          <cell r="J1533">
            <v>2.34</v>
          </cell>
          <cell r="K1533">
            <v>0</v>
          </cell>
          <cell r="L1533" t="str">
            <v>01-Jun-23</v>
          </cell>
          <cell r="M1533" t="str">
            <v>01-Jun-22</v>
          </cell>
          <cell r="N1533">
            <v>4</v>
          </cell>
          <cell r="O1533" t="str">
            <v>1401</v>
          </cell>
          <cell r="P1533" t="str">
            <v>1401</v>
          </cell>
          <cell r="Q1533" t="str">
            <v>13.092</v>
          </cell>
          <cell r="R1533" t="str">
            <v>V.05.01.03</v>
          </cell>
          <cell r="S1533" t="str">
            <v/>
          </cell>
          <cell r="T1533">
            <v>0</v>
          </cell>
          <cell r="U1533" t="str">
            <v>Đại học</v>
          </cell>
          <cell r="V1533" t="str">
            <v>038195028226</v>
          </cell>
        </row>
        <row r="1534">
          <cell r="B1534" t="str">
            <v/>
          </cell>
          <cell r="C1534" t="str">
            <v/>
          </cell>
          <cell r="D1534" t="str">
            <v>Lại Văn</v>
          </cell>
          <cell r="E1534" t="str">
            <v>Đàm</v>
          </cell>
          <cell r="F1534">
            <v>14</v>
          </cell>
          <cell r="G1534" t="str">
            <v>Môi trường và Bệnh thủy sản</v>
          </cell>
          <cell r="H1534" t="str">
            <v>Khoa Thủy sản</v>
          </cell>
          <cell r="I1534" t="str">
            <v>Nhân viên phục vụ</v>
          </cell>
          <cell r="J1534">
            <v>1</v>
          </cell>
          <cell r="K1534">
            <v>0</v>
          </cell>
          <cell r="L1534" t="str">
            <v>01-Oct-13</v>
          </cell>
          <cell r="M1534" t="str">
            <v>01-Oct-13</v>
          </cell>
          <cell r="N1534">
            <v>4</v>
          </cell>
          <cell r="O1534" t="str">
            <v>1402</v>
          </cell>
          <cell r="P1534" t="str">
            <v>1402</v>
          </cell>
          <cell r="Q1534" t="str">
            <v>01.009</v>
          </cell>
          <cell r="R1534" t="str">
            <v>01.009</v>
          </cell>
          <cell r="S1534" t="str">
            <v/>
          </cell>
          <cell r="T1534">
            <v>0</v>
          </cell>
          <cell r="U1534" t="str">
            <v>Đại học</v>
          </cell>
          <cell r="V1534" t="str">
            <v>012930986</v>
          </cell>
        </row>
        <row r="1535">
          <cell r="B1535" t="str">
            <v>NTS05</v>
          </cell>
          <cell r="C1535" t="str">
            <v>3120215001555</v>
          </cell>
          <cell r="D1535" t="str">
            <v>Kim Văn</v>
          </cell>
          <cell r="E1535" t="str">
            <v>Vạn</v>
          </cell>
          <cell r="F1535">
            <v>14</v>
          </cell>
          <cell r="G1535" t="str">
            <v>Môi trường và Bệnh thủy sản</v>
          </cell>
          <cell r="H1535" t="str">
            <v>Khoa Thủy sản</v>
          </cell>
          <cell r="I1535" t="str">
            <v>PGS.TS. Giảng viên cao cấp, Trưởng khoa</v>
          </cell>
          <cell r="J1535">
            <v>6.92</v>
          </cell>
          <cell r="K1535">
            <v>0</v>
          </cell>
          <cell r="L1535" t="str">
            <v>17-Jul-23</v>
          </cell>
          <cell r="M1535" t="str">
            <v>17-Jul-18</v>
          </cell>
          <cell r="N1535">
            <v>2</v>
          </cell>
          <cell r="O1535" t="str">
            <v>1402</v>
          </cell>
          <cell r="P1535" t="str">
            <v>1402</v>
          </cell>
          <cell r="Q1535" t="str">
            <v>15.109</v>
          </cell>
          <cell r="R1535" t="str">
            <v>V.07.01.01</v>
          </cell>
          <cell r="S1535" t="str">
            <v>NTS05</v>
          </cell>
          <cell r="T1535">
            <v>1</v>
          </cell>
          <cell r="U1535" t="str">
            <v>Tiến sĩ</v>
          </cell>
          <cell r="V1535" t="str">
            <v>001072028295</v>
          </cell>
        </row>
        <row r="1536">
          <cell r="B1536" t="str">
            <v>NTS13</v>
          </cell>
          <cell r="C1536" t="str">
            <v>3120215001584</v>
          </cell>
          <cell r="D1536" t="str">
            <v>Trương Đình</v>
          </cell>
          <cell r="E1536" t="str">
            <v>Hoài</v>
          </cell>
          <cell r="F1536">
            <v>14</v>
          </cell>
          <cell r="G1536" t="str">
            <v>Môi trường và Bệnh thủy sản</v>
          </cell>
          <cell r="H1536" t="str">
            <v>Khoa Thủy sản</v>
          </cell>
          <cell r="I1536" t="str">
            <v>PGS.TS, Giảng viên cao cấp, Phó Trưởng Khoa, Trưởng BM</v>
          </cell>
          <cell r="J1536">
            <v>6.56</v>
          </cell>
          <cell r="K1536">
            <v>0</v>
          </cell>
          <cell r="L1536" t="str">
            <v>27-Jun-25</v>
          </cell>
          <cell r="M1536" t="str">
            <v>27-Jun-22</v>
          </cell>
          <cell r="N1536">
            <v>2</v>
          </cell>
          <cell r="O1536" t="str">
            <v>1402</v>
          </cell>
          <cell r="P1536" t="str">
            <v>1402</v>
          </cell>
          <cell r="Q1536" t="str">
            <v>15.109</v>
          </cell>
          <cell r="R1536" t="str">
            <v>V.07.01.01</v>
          </cell>
          <cell r="S1536" t="str">
            <v>NTS13</v>
          </cell>
          <cell r="T1536">
            <v>1</v>
          </cell>
          <cell r="U1536" t="str">
            <v>Tiến sĩ</v>
          </cell>
          <cell r="V1536" t="str">
            <v>040084001394</v>
          </cell>
        </row>
        <row r="1537">
          <cell r="B1537" t="str">
            <v/>
          </cell>
          <cell r="C1537" t="str">
            <v>3120215033755</v>
          </cell>
          <cell r="D1537" t="str">
            <v>Nguyễn Văn</v>
          </cell>
          <cell r="E1537" t="str">
            <v>Tuyến</v>
          </cell>
          <cell r="F1537">
            <v>14</v>
          </cell>
          <cell r="G1537" t="str">
            <v>Môi trường và Bệnh thủy sản</v>
          </cell>
          <cell r="H1537" t="str">
            <v>Khoa Thủy sản</v>
          </cell>
          <cell r="I1537" t="str">
            <v>Tiến sĩ, Kỹ sư</v>
          </cell>
          <cell r="J1537">
            <v>3</v>
          </cell>
          <cell r="K1537">
            <v>0</v>
          </cell>
          <cell r="L1537" t="str">
            <v>01-Mar-19</v>
          </cell>
          <cell r="M1537" t="str">
            <v>01-Mar-14</v>
          </cell>
          <cell r="N1537">
            <v>2</v>
          </cell>
          <cell r="O1537" t="str">
            <v>1402</v>
          </cell>
          <cell r="P1537" t="str">
            <v>1402</v>
          </cell>
          <cell r="Q1537" t="str">
            <v>13.095</v>
          </cell>
          <cell r="R1537" t="str">
            <v>V.05.02.07</v>
          </cell>
          <cell r="S1537" t="str">
            <v/>
          </cell>
          <cell r="T1537">
            <v>0</v>
          </cell>
          <cell r="U1537" t="str">
            <v>Tiến sĩ</v>
          </cell>
          <cell r="V1537" t="str">
            <v>034086021006</v>
          </cell>
        </row>
        <row r="1538">
          <cell r="B1538" t="str">
            <v>NTS18</v>
          </cell>
          <cell r="C1538" t="str">
            <v>3120215033761</v>
          </cell>
          <cell r="D1538" t="str">
            <v>Trịnh Thị</v>
          </cell>
          <cell r="E1538" t="str">
            <v>Trang</v>
          </cell>
          <cell r="F1538">
            <v>14</v>
          </cell>
          <cell r="G1538" t="str">
            <v>Môi trường và Bệnh thủy sản</v>
          </cell>
          <cell r="H1538" t="str">
            <v>Khoa Thủy sản</v>
          </cell>
          <cell r="I1538" t="str">
            <v>Tiến sĩ, Giảng viên</v>
          </cell>
          <cell r="J1538">
            <v>3.33</v>
          </cell>
          <cell r="K1538">
            <v>0</v>
          </cell>
          <cell r="L1538" t="str">
            <v>01-Mar-20</v>
          </cell>
          <cell r="M1538" t="str">
            <v>01-Mar-11</v>
          </cell>
          <cell r="N1538">
            <v>2</v>
          </cell>
          <cell r="O1538" t="str">
            <v>1402</v>
          </cell>
          <cell r="P1538" t="str">
            <v>1402</v>
          </cell>
          <cell r="Q1538" t="str">
            <v>15.111</v>
          </cell>
          <cell r="R1538" t="str">
            <v>V.07.01.03</v>
          </cell>
          <cell r="S1538" t="str">
            <v>NTS18</v>
          </cell>
          <cell r="T1538">
            <v>0</v>
          </cell>
          <cell r="U1538" t="str">
            <v>Tiến sĩ</v>
          </cell>
          <cell r="V1538" t="str">
            <v>017385540</v>
          </cell>
        </row>
        <row r="1539">
          <cell r="B1539" t="str">
            <v>NTS21</v>
          </cell>
          <cell r="C1539" t="str">
            <v>3120215041911</v>
          </cell>
          <cell r="D1539" t="str">
            <v>Đoàn Thị</v>
          </cell>
          <cell r="E1539" t="str">
            <v>Nhinh</v>
          </cell>
          <cell r="F1539">
            <v>14</v>
          </cell>
          <cell r="G1539" t="str">
            <v>Môi trường và Bệnh thủy sản</v>
          </cell>
          <cell r="H1539" t="str">
            <v>Khoa Thủy sản</v>
          </cell>
          <cell r="I1539" t="str">
            <v>Thạc sĩ, Giảng viên chính, Phó BM</v>
          </cell>
          <cell r="J1539">
            <v>4.4000000000000004</v>
          </cell>
          <cell r="K1539">
            <v>0</v>
          </cell>
          <cell r="L1539" t="str">
            <v>15-Jun-23</v>
          </cell>
          <cell r="M1539" t="str">
            <v>01-Jan-14</v>
          </cell>
          <cell r="N1539">
            <v>2</v>
          </cell>
          <cell r="O1539" t="str">
            <v>1402</v>
          </cell>
          <cell r="P1539" t="str">
            <v>1402</v>
          </cell>
          <cell r="Q1539" t="str">
            <v>15.110</v>
          </cell>
          <cell r="R1539" t="str">
            <v>V.07.01.02</v>
          </cell>
          <cell r="S1539" t="str">
            <v>NTS21</v>
          </cell>
          <cell r="T1539">
            <v>0</v>
          </cell>
          <cell r="U1539" t="str">
            <v>Tiến sĩ</v>
          </cell>
          <cell r="V1539" t="str">
            <v>030185005884</v>
          </cell>
        </row>
        <row r="1540">
          <cell r="B1540" t="str">
            <v>NTS20</v>
          </cell>
          <cell r="C1540" t="str">
            <v>3120215041940</v>
          </cell>
          <cell r="D1540" t="str">
            <v>Đoàn Thanh</v>
          </cell>
          <cell r="E1540" t="str">
            <v>Loan</v>
          </cell>
          <cell r="F1540">
            <v>14</v>
          </cell>
          <cell r="G1540" t="str">
            <v>Môi trường và Bệnh thủy sản</v>
          </cell>
          <cell r="H1540" t="str">
            <v>Khoa Thủy sản</v>
          </cell>
          <cell r="I1540" t="str">
            <v>Tiến sĩ, Giảng viên</v>
          </cell>
          <cell r="J1540">
            <v>3.66</v>
          </cell>
          <cell r="K1540">
            <v>0</v>
          </cell>
          <cell r="L1540" t="str">
            <v>01-Jan-23</v>
          </cell>
          <cell r="M1540" t="str">
            <v>01-Jan-14</v>
          </cell>
          <cell r="N1540">
            <v>2</v>
          </cell>
          <cell r="O1540" t="str">
            <v>1402</v>
          </cell>
          <cell r="P1540" t="str">
            <v>1402</v>
          </cell>
          <cell r="Q1540" t="str">
            <v>15.111</v>
          </cell>
          <cell r="R1540" t="str">
            <v>V.07.01.03</v>
          </cell>
          <cell r="S1540" t="str">
            <v>NTS20</v>
          </cell>
          <cell r="T1540">
            <v>0</v>
          </cell>
          <cell r="U1540" t="str">
            <v>Tiến sĩ</v>
          </cell>
          <cell r="V1540" t="str">
            <v>031178006043</v>
          </cell>
        </row>
        <row r="1541">
          <cell r="B1541" t="str">
            <v/>
          </cell>
          <cell r="C1541" t="str">
            <v>3120215055706</v>
          </cell>
          <cell r="D1541" t="str">
            <v>Lê Văn</v>
          </cell>
          <cell r="E1541" t="str">
            <v>Giang</v>
          </cell>
          <cell r="F1541">
            <v>14</v>
          </cell>
          <cell r="G1541" t="str">
            <v>Môi trường và Bệnh thủy sản</v>
          </cell>
          <cell r="H1541" t="str">
            <v>Khoa Thủy sản</v>
          </cell>
          <cell r="I1541" t="str">
            <v>Kỹ sư</v>
          </cell>
          <cell r="J1541">
            <v>1.9890000000000001</v>
          </cell>
          <cell r="K1541">
            <v>0</v>
          </cell>
          <cell r="L1541" t="str">
            <v>01-Jul-17</v>
          </cell>
          <cell r="M1541" t="str">
            <v>01-Jul-17</v>
          </cell>
          <cell r="N1541">
            <v>4</v>
          </cell>
          <cell r="O1541" t="str">
            <v>1402</v>
          </cell>
          <cell r="P1541" t="str">
            <v>1402</v>
          </cell>
          <cell r="Q1541" t="str">
            <v>13.095</v>
          </cell>
          <cell r="R1541" t="str">
            <v>V.05.02.07</v>
          </cell>
          <cell r="S1541" t="str">
            <v/>
          </cell>
          <cell r="T1541">
            <v>0</v>
          </cell>
          <cell r="U1541" t="str">
            <v>Đại học</v>
          </cell>
          <cell r="V1541" t="str">
            <v>112167440</v>
          </cell>
        </row>
        <row r="1542">
          <cell r="B1542" t="str">
            <v/>
          </cell>
          <cell r="C1542" t="str">
            <v/>
          </cell>
          <cell r="D1542" t="str">
            <v>Chu Đức</v>
          </cell>
          <cell r="E1542" t="str">
            <v>Quý</v>
          </cell>
          <cell r="F1542">
            <v>14</v>
          </cell>
          <cell r="G1542" t="str">
            <v>Môi trường và Bệnh thủy sản</v>
          </cell>
          <cell r="H1542" t="str">
            <v>Khoa Thủy sản</v>
          </cell>
          <cell r="I1542" t="str">
            <v>Nghiên cứu viên</v>
          </cell>
          <cell r="J1542">
            <v>1.9890000000000001</v>
          </cell>
          <cell r="K1542">
            <v>0</v>
          </cell>
          <cell r="L1542" t="str">
            <v>01-Jan-18</v>
          </cell>
          <cell r="M1542" t="str">
            <v>01-Jan-18</v>
          </cell>
          <cell r="N1542">
            <v>4</v>
          </cell>
          <cell r="O1542" t="str">
            <v>1402</v>
          </cell>
          <cell r="P1542" t="str">
            <v>1402</v>
          </cell>
          <cell r="Q1542" t="str">
            <v>13.092</v>
          </cell>
          <cell r="R1542" t="str">
            <v>13.092</v>
          </cell>
          <cell r="S1542" t="str">
            <v/>
          </cell>
          <cell r="T1542">
            <v>0</v>
          </cell>
          <cell r="U1542" t="str">
            <v>Đại học</v>
          </cell>
          <cell r="V1542" t="str">
            <v>017363871</v>
          </cell>
        </row>
        <row r="1543">
          <cell r="B1543" t="str">
            <v/>
          </cell>
          <cell r="C1543" t="str">
            <v/>
          </cell>
          <cell r="D1543" t="str">
            <v>Phạm Thị</v>
          </cell>
          <cell r="E1543" t="str">
            <v>Thắm</v>
          </cell>
          <cell r="F1543">
            <v>14</v>
          </cell>
          <cell r="G1543" t="str">
            <v>Môi trường và Bệnh thủy sản</v>
          </cell>
          <cell r="H1543" t="str">
            <v>Khoa Thủy sản</v>
          </cell>
          <cell r="I1543" t="str">
            <v>Nghiên cứu viên</v>
          </cell>
          <cell r="J1543">
            <v>1.9890000000000001</v>
          </cell>
          <cell r="K1543">
            <v>0</v>
          </cell>
          <cell r="L1543" t="str">
            <v>01-Jan-18</v>
          </cell>
          <cell r="M1543" t="str">
            <v>01-Jan-18</v>
          </cell>
          <cell r="N1543">
            <v>4</v>
          </cell>
          <cell r="O1543" t="str">
            <v>1402</v>
          </cell>
          <cell r="P1543" t="str">
            <v>1402</v>
          </cell>
          <cell r="Q1543" t="str">
            <v>13.092</v>
          </cell>
          <cell r="R1543" t="str">
            <v>13.092</v>
          </cell>
          <cell r="S1543" t="str">
            <v/>
          </cell>
          <cell r="T1543">
            <v>0</v>
          </cell>
          <cell r="U1543" t="str">
            <v>Đại học</v>
          </cell>
          <cell r="V1543" t="str">
            <v>142771095</v>
          </cell>
        </row>
        <row r="1544">
          <cell r="B1544" t="str">
            <v/>
          </cell>
          <cell r="C1544" t="str">
            <v>3120205078649</v>
          </cell>
          <cell r="D1544" t="str">
            <v>Trần Thị</v>
          </cell>
          <cell r="E1544" t="str">
            <v>Trinh</v>
          </cell>
          <cell r="F1544">
            <v>14</v>
          </cell>
          <cell r="G1544" t="str">
            <v>Môi trường và Bệnh thủy sản</v>
          </cell>
          <cell r="H1544" t="str">
            <v>Khoa Thủy sản</v>
          </cell>
          <cell r="I1544" t="str">
            <v>Thạc sĩ, Kỹ sư</v>
          </cell>
          <cell r="J1544">
            <v>2.67</v>
          </cell>
          <cell r="K1544">
            <v>0</v>
          </cell>
          <cell r="L1544" t="str">
            <v>01-Jun-24</v>
          </cell>
          <cell r="M1544" t="str">
            <v>01-Jun-21</v>
          </cell>
          <cell r="N1544">
            <v>3</v>
          </cell>
          <cell r="O1544" t="str">
            <v>1402</v>
          </cell>
          <cell r="P1544" t="str">
            <v>1402</v>
          </cell>
          <cell r="Q1544" t="str">
            <v>13.095</v>
          </cell>
          <cell r="R1544" t="str">
            <v>V.05.02.07</v>
          </cell>
          <cell r="S1544" t="str">
            <v/>
          </cell>
          <cell r="T1544">
            <v>0</v>
          </cell>
          <cell r="U1544" t="str">
            <v>Thạc sĩ</v>
          </cell>
          <cell r="V1544" t="str">
            <v>038196016070</v>
          </cell>
        </row>
        <row r="1545">
          <cell r="B1545" t="str">
            <v/>
          </cell>
          <cell r="C1545" t="str">
            <v/>
          </cell>
          <cell r="D1545" t="str">
            <v>Đặng Thị</v>
          </cell>
          <cell r="E1545" t="str">
            <v>Hóa</v>
          </cell>
          <cell r="F1545">
            <v>14</v>
          </cell>
          <cell r="G1545" t="str">
            <v>Môi trường và Bệnh thủy sản</v>
          </cell>
          <cell r="H1545" t="str">
            <v>Khoa Thủy sản</v>
          </cell>
          <cell r="I1545" t="str">
            <v>Thạc sĩ, Nghiên cứu viên</v>
          </cell>
          <cell r="J1545">
            <v>2.67</v>
          </cell>
          <cell r="K1545">
            <v>0</v>
          </cell>
          <cell r="L1545" t="str">
            <v>01-Dec-24</v>
          </cell>
          <cell r="M1545" t="str">
            <v>01-Dec-21</v>
          </cell>
          <cell r="N1545">
            <v>3</v>
          </cell>
          <cell r="O1545" t="str">
            <v>1402</v>
          </cell>
          <cell r="P1545" t="str">
            <v>1402</v>
          </cell>
          <cell r="Q1545" t="str">
            <v>13.092</v>
          </cell>
          <cell r="R1545" t="str">
            <v>V.05.01.03</v>
          </cell>
          <cell r="S1545" t="str">
            <v/>
          </cell>
          <cell r="T1545">
            <v>0</v>
          </cell>
          <cell r="U1545" t="str">
            <v>Thạc sĩ</v>
          </cell>
          <cell r="V1545" t="str">
            <v>040198016670</v>
          </cell>
        </row>
        <row r="1546">
          <cell r="B1546" t="str">
            <v/>
          </cell>
          <cell r="C1546" t="str">
            <v/>
          </cell>
          <cell r="D1546" t="str">
            <v>Kim Minh</v>
          </cell>
          <cell r="E1546" t="str">
            <v>Anh</v>
          </cell>
          <cell r="F1546">
            <v>14</v>
          </cell>
          <cell r="G1546" t="str">
            <v>Môi trường và Bệnh thủy sản</v>
          </cell>
          <cell r="H1546" t="str">
            <v>Khoa Thủy sản</v>
          </cell>
          <cell r="I1546" t="str">
            <v>Thạc sĩ, Nghiên cứu viên</v>
          </cell>
          <cell r="J1546">
            <v>2.34</v>
          </cell>
          <cell r="K1546">
            <v>0</v>
          </cell>
          <cell r="L1546" t="str">
            <v>01-May-23</v>
          </cell>
          <cell r="M1546" t="str">
            <v>01-May-23</v>
          </cell>
          <cell r="N1546">
            <v>3</v>
          </cell>
          <cell r="O1546" t="str">
            <v>1402</v>
          </cell>
          <cell r="P1546" t="str">
            <v>1402</v>
          </cell>
          <cell r="Q1546" t="str">
            <v>13.092</v>
          </cell>
          <cell r="R1546" t="str">
            <v>V.05.01.03</v>
          </cell>
          <cell r="S1546" t="str">
            <v/>
          </cell>
          <cell r="T1546">
            <v>0</v>
          </cell>
          <cell r="U1546" t="str">
            <v>Thạc sĩ</v>
          </cell>
          <cell r="V1546" t="str">
            <v>027200001897</v>
          </cell>
        </row>
        <row r="1547">
          <cell r="B1547" t="str">
            <v>NTS04</v>
          </cell>
          <cell r="C1547" t="str">
            <v>3120215001532</v>
          </cell>
          <cell r="D1547" t="str">
            <v>Lê Thị Hoàng</v>
          </cell>
          <cell r="E1547" t="str">
            <v>Hằng</v>
          </cell>
          <cell r="F1547">
            <v>14</v>
          </cell>
          <cell r="G1547" t="str">
            <v>Dinh dưỡng và Thức ăn thủy sản</v>
          </cell>
          <cell r="H1547" t="str">
            <v>Khoa Thủy sản</v>
          </cell>
          <cell r="I1547" t="str">
            <v>Thạc sĩ, Giảng viên</v>
          </cell>
          <cell r="J1547">
            <v>4.32</v>
          </cell>
          <cell r="K1547">
            <v>0</v>
          </cell>
          <cell r="L1547" t="str">
            <v>01-Sep-22</v>
          </cell>
          <cell r="M1547" t="str">
            <v>01-Sep-04</v>
          </cell>
          <cell r="N1547">
            <v>3</v>
          </cell>
          <cell r="O1547" t="str">
            <v>1403</v>
          </cell>
          <cell r="P1547" t="str">
            <v>1403</v>
          </cell>
          <cell r="Q1547" t="str">
            <v>15.111</v>
          </cell>
          <cell r="R1547" t="str">
            <v>V.07.01.03</v>
          </cell>
          <cell r="S1547" t="str">
            <v>NTS04</v>
          </cell>
          <cell r="T1547">
            <v>0</v>
          </cell>
          <cell r="U1547" t="str">
            <v>Thạc sĩ</v>
          </cell>
          <cell r="V1547" t="str">
            <v>031178004000</v>
          </cell>
        </row>
        <row r="1548">
          <cell r="B1548" t="str">
            <v>NTS15</v>
          </cell>
          <cell r="C1548" t="str">
            <v>3120215009817</v>
          </cell>
          <cell r="D1548" t="str">
            <v>Nguyễn Thị</v>
          </cell>
          <cell r="E1548" t="str">
            <v>Mai</v>
          </cell>
          <cell r="F1548">
            <v>14</v>
          </cell>
          <cell r="G1548" t="str">
            <v>Dinh dưỡng và Thức ăn thủy sản</v>
          </cell>
          <cell r="H1548" t="str">
            <v>Khoa Thủy sản</v>
          </cell>
          <cell r="I1548" t="str">
            <v>PGS.TS. Giảng viên cao cấp, Phó BM</v>
          </cell>
          <cell r="J1548">
            <v>4.4000000000000004</v>
          </cell>
          <cell r="K1548">
            <v>0</v>
          </cell>
          <cell r="L1548" t="str">
            <v>15-Jun-23</v>
          </cell>
          <cell r="M1548" t="str">
            <v>01-Aug-09</v>
          </cell>
          <cell r="N1548">
            <v>2</v>
          </cell>
          <cell r="O1548" t="str">
            <v>1403</v>
          </cell>
          <cell r="P1548" t="str">
            <v>1403</v>
          </cell>
          <cell r="Q1548" t="str">
            <v>15.110</v>
          </cell>
          <cell r="R1548" t="str">
            <v>V.07.01.02</v>
          </cell>
          <cell r="S1548" t="str">
            <v>NTS15</v>
          </cell>
          <cell r="T1548">
            <v>1</v>
          </cell>
          <cell r="U1548" t="str">
            <v>Tiến sĩ</v>
          </cell>
          <cell r="V1548" t="str">
            <v>001185043271</v>
          </cell>
        </row>
        <row r="1549">
          <cell r="B1549" t="str">
            <v/>
          </cell>
          <cell r="C1549" t="str">
            <v>3120215050261</v>
          </cell>
          <cell r="D1549" t="str">
            <v>Trần Quang</v>
          </cell>
          <cell r="E1549" t="str">
            <v>Hưng</v>
          </cell>
          <cell r="F1549">
            <v>14</v>
          </cell>
          <cell r="G1549" t="str">
            <v>Dinh dưỡng và Thức ăn thủy sản</v>
          </cell>
          <cell r="H1549" t="str">
            <v>Khoa Thủy sản</v>
          </cell>
          <cell r="I1549" t="str">
            <v>Thạc sĩ, Kỹ thuật viên</v>
          </cell>
          <cell r="J1549">
            <v>1.58</v>
          </cell>
          <cell r="K1549">
            <v>0</v>
          </cell>
          <cell r="L1549" t="str">
            <v>01-Oct-15</v>
          </cell>
          <cell r="M1549" t="str">
            <v>01-Oct-15</v>
          </cell>
          <cell r="N1549">
            <v>3</v>
          </cell>
          <cell r="O1549" t="str">
            <v>1403</v>
          </cell>
          <cell r="P1549" t="str">
            <v>1403</v>
          </cell>
          <cell r="Q1549" t="str">
            <v>13.096</v>
          </cell>
          <cell r="R1549" t="str">
            <v>13.096</v>
          </cell>
          <cell r="S1549" t="str">
            <v/>
          </cell>
          <cell r="T1549">
            <v>0</v>
          </cell>
          <cell r="U1549" t="str">
            <v>Thạc sĩ</v>
          </cell>
          <cell r="V1549" t="str">
            <v>162795441</v>
          </cell>
        </row>
        <row r="1550">
          <cell r="B1550" t="str">
            <v>DTS01</v>
          </cell>
          <cell r="C1550" t="str">
            <v>3120215001503</v>
          </cell>
          <cell r="D1550" t="str">
            <v>Võ Quý</v>
          </cell>
          <cell r="E1550" t="str">
            <v>Hoan</v>
          </cell>
          <cell r="F1550">
            <v>14</v>
          </cell>
          <cell r="G1550" t="str">
            <v>Dinh dưỡng và Thức ăn thủy sản</v>
          </cell>
          <cell r="H1550" t="str">
            <v>Khoa Thủy sản</v>
          </cell>
          <cell r="I1550" t="str">
            <v>Thạc sĩ, Giảng viên chính</v>
          </cell>
          <cell r="J1550">
            <v>6.1</v>
          </cell>
          <cell r="K1550">
            <v>0</v>
          </cell>
          <cell r="L1550" t="str">
            <v>01-Oct-16</v>
          </cell>
          <cell r="M1550" t="str">
            <v>01-Jul-03</v>
          </cell>
          <cell r="N1550">
            <v>3</v>
          </cell>
          <cell r="O1550" t="str">
            <v>1403</v>
          </cell>
          <cell r="P1550" t="str">
            <v>1403</v>
          </cell>
          <cell r="Q1550" t="str">
            <v>15.110</v>
          </cell>
          <cell r="R1550" t="str">
            <v>V.07.01.02</v>
          </cell>
          <cell r="S1550" t="str">
            <v>DTS01</v>
          </cell>
          <cell r="T1550">
            <v>0</v>
          </cell>
          <cell r="U1550" t="str">
            <v>Thạc sĩ</v>
          </cell>
          <cell r="V1550" t="str">
            <v>011706937</v>
          </cell>
        </row>
        <row r="1551">
          <cell r="B1551" t="str">
            <v>DTS02</v>
          </cell>
          <cell r="C1551" t="str">
            <v>3120215059208</v>
          </cell>
          <cell r="D1551" t="str">
            <v>Trần Thị Nắng</v>
          </cell>
          <cell r="E1551" t="str">
            <v>Thu</v>
          </cell>
          <cell r="F1551">
            <v>14</v>
          </cell>
          <cell r="G1551" t="str">
            <v>Dinh dưỡng và Thức ăn thủy sản</v>
          </cell>
          <cell r="H1551" t="str">
            <v>Khoa Thủy sản</v>
          </cell>
          <cell r="I1551" t="str">
            <v>PGS.TS. Giảng viên cao cấp, Phó trưởng khoa, Trưởng BM</v>
          </cell>
          <cell r="J1551">
            <v>6.92</v>
          </cell>
          <cell r="K1551">
            <v>0</v>
          </cell>
          <cell r="L1551" t="str">
            <v>30-Dec-22</v>
          </cell>
          <cell r="M1551" t="str">
            <v>30-Dec-16</v>
          </cell>
          <cell r="N1551">
            <v>2</v>
          </cell>
          <cell r="O1551" t="str">
            <v>1403</v>
          </cell>
          <cell r="P1551" t="str">
            <v>1403</v>
          </cell>
          <cell r="Q1551" t="str">
            <v>15.109</v>
          </cell>
          <cell r="R1551" t="str">
            <v>V.07.01.01</v>
          </cell>
          <cell r="S1551" t="str">
            <v>DTS02</v>
          </cell>
          <cell r="T1551">
            <v>1</v>
          </cell>
          <cell r="U1551" t="str">
            <v>Tiến sĩ</v>
          </cell>
          <cell r="V1551" t="str">
            <v>024175017111</v>
          </cell>
        </row>
        <row r="1552">
          <cell r="B1552" t="str">
            <v>DTS03</v>
          </cell>
          <cell r="C1552" t="str">
            <v>3120215009948</v>
          </cell>
          <cell r="D1552" t="str">
            <v>Phạm Thị Lam</v>
          </cell>
          <cell r="E1552" t="str">
            <v>Hồng</v>
          </cell>
          <cell r="F1552">
            <v>14</v>
          </cell>
          <cell r="G1552" t="str">
            <v>Dinh dưỡng và Thức ăn thủy sản</v>
          </cell>
          <cell r="H1552" t="str">
            <v>Khoa Thủy sản</v>
          </cell>
          <cell r="I1552" t="str">
            <v>Thạc sĩ, Giảng viên chính</v>
          </cell>
          <cell r="J1552">
            <v>4.74</v>
          </cell>
          <cell r="K1552">
            <v>0</v>
          </cell>
          <cell r="L1552" t="str">
            <v>01-Oct-23</v>
          </cell>
          <cell r="M1552" t="str">
            <v>01-Dec-06</v>
          </cell>
          <cell r="N1552">
            <v>3</v>
          </cell>
          <cell r="O1552" t="str">
            <v>1403</v>
          </cell>
          <cell r="P1552" t="str">
            <v>1403</v>
          </cell>
          <cell r="Q1552" t="str">
            <v>15.110</v>
          </cell>
          <cell r="R1552" t="str">
            <v>V.07.01.02</v>
          </cell>
          <cell r="S1552" t="str">
            <v>DTS03</v>
          </cell>
          <cell r="T1552">
            <v>0</v>
          </cell>
          <cell r="U1552" t="str">
            <v>Thạc sĩ</v>
          </cell>
          <cell r="V1552" t="str">
            <v>034175015330</v>
          </cell>
        </row>
        <row r="1553">
          <cell r="B1553" t="str">
            <v>DTS04</v>
          </cell>
          <cell r="C1553" t="str">
            <v>3120215033262</v>
          </cell>
          <cell r="D1553" t="str">
            <v>Nguyễn Thị</v>
          </cell>
          <cell r="E1553" t="str">
            <v>Hậu</v>
          </cell>
          <cell r="F1553">
            <v>14</v>
          </cell>
          <cell r="G1553" t="str">
            <v>Dinh dưỡng và Thức ăn thủy sản</v>
          </cell>
          <cell r="H1553" t="str">
            <v>Khoa Thủy sản</v>
          </cell>
          <cell r="I1553" t="str">
            <v>Giảng viên</v>
          </cell>
          <cell r="J1553">
            <v>3</v>
          </cell>
          <cell r="K1553">
            <v>0</v>
          </cell>
          <cell r="L1553" t="str">
            <v>01-Mar-17</v>
          </cell>
          <cell r="M1553" t="str">
            <v>01-Mar-11</v>
          </cell>
          <cell r="N1553">
            <v>3</v>
          </cell>
          <cell r="O1553" t="str">
            <v>1403</v>
          </cell>
          <cell r="P1553" t="str">
            <v>1403</v>
          </cell>
          <cell r="Q1553" t="str">
            <v>15.111</v>
          </cell>
          <cell r="R1553" t="str">
            <v>V.07.01.03</v>
          </cell>
          <cell r="S1553" t="str">
            <v>DTS04</v>
          </cell>
          <cell r="T1553">
            <v>0</v>
          </cell>
          <cell r="U1553" t="str">
            <v>Thạc sĩ</v>
          </cell>
          <cell r="V1553" t="str">
            <v>012579172</v>
          </cell>
        </row>
        <row r="1554">
          <cell r="B1554" t="str">
            <v/>
          </cell>
          <cell r="C1554" t="str">
            <v/>
          </cell>
          <cell r="D1554" t="str">
            <v>Nguyễn Đương</v>
          </cell>
          <cell r="E1554" t="str">
            <v>Nhã</v>
          </cell>
          <cell r="F1554">
            <v>14</v>
          </cell>
          <cell r="G1554" t="str">
            <v>Dinh dưỡng và Thức ăn thủy sản</v>
          </cell>
          <cell r="H1554" t="str">
            <v>Khoa Thủy sản</v>
          </cell>
          <cell r="I1554" t="str">
            <v>Tiến sĩ, Nghiên cứu viên</v>
          </cell>
          <cell r="J1554">
            <v>2.67</v>
          </cell>
          <cell r="K1554">
            <v>0</v>
          </cell>
          <cell r="L1554" t="str">
            <v>01-Apr-16</v>
          </cell>
          <cell r="M1554" t="str">
            <v>01-Apr-16</v>
          </cell>
          <cell r="N1554">
            <v>2</v>
          </cell>
          <cell r="O1554" t="str">
            <v>1403</v>
          </cell>
          <cell r="P1554" t="str">
            <v>1403</v>
          </cell>
          <cell r="Q1554" t="str">
            <v>13.092</v>
          </cell>
          <cell r="R1554" t="str">
            <v>13.092</v>
          </cell>
          <cell r="S1554" t="str">
            <v/>
          </cell>
          <cell r="T1554">
            <v>0</v>
          </cell>
          <cell r="U1554" t="str">
            <v>Tiến sĩ</v>
          </cell>
          <cell r="V1554" t="str">
            <v>125689006</v>
          </cell>
        </row>
        <row r="1555">
          <cell r="B1555" t="str">
            <v/>
          </cell>
          <cell r="C1555" t="str">
            <v/>
          </cell>
          <cell r="D1555" t="str">
            <v>Đỗ Thị</v>
          </cell>
          <cell r="E1555" t="str">
            <v>Nhâm</v>
          </cell>
          <cell r="F1555">
            <v>14</v>
          </cell>
          <cell r="G1555" t="str">
            <v>Dinh dưỡng và Thức ăn thủy sản</v>
          </cell>
          <cell r="H1555" t="str">
            <v>Khoa Thủy sản</v>
          </cell>
          <cell r="I1555" t="str">
            <v>Kế toán viên trung cấp</v>
          </cell>
          <cell r="J1555">
            <v>1.86</v>
          </cell>
          <cell r="K1555">
            <v>0</v>
          </cell>
          <cell r="L1555" t="str">
            <v>01-Jun-18</v>
          </cell>
          <cell r="M1555" t="str">
            <v>01-Jun-18</v>
          </cell>
          <cell r="N1555">
            <v>6</v>
          </cell>
          <cell r="O1555" t="str">
            <v>1403</v>
          </cell>
          <cell r="P1555" t="str">
            <v>1403</v>
          </cell>
          <cell r="Q1555" t="str">
            <v>06.032</v>
          </cell>
          <cell r="R1555" t="str">
            <v>06.032</v>
          </cell>
          <cell r="S1555" t="str">
            <v/>
          </cell>
          <cell r="T1555">
            <v>0</v>
          </cell>
          <cell r="U1555" t="str">
            <v>Trung cấp</v>
          </cell>
          <cell r="V1555" t="str">
            <v>162212283</v>
          </cell>
        </row>
        <row r="1556">
          <cell r="B1556" t="str">
            <v/>
          </cell>
          <cell r="C1556" t="str">
            <v>3120215046337</v>
          </cell>
          <cell r="D1556" t="str">
            <v>Mai Văn</v>
          </cell>
          <cell r="E1556" t="str">
            <v>Tùng</v>
          </cell>
          <cell r="F1556">
            <v>14</v>
          </cell>
          <cell r="G1556" t="str">
            <v>Dinh dưỡng và Thức ăn thủy sản</v>
          </cell>
          <cell r="H1556" t="str">
            <v>Khoa Thủy sản</v>
          </cell>
          <cell r="I1556" t="str">
            <v>Thạc sĩ, Kỹ sư</v>
          </cell>
          <cell r="J1556">
            <v>3</v>
          </cell>
          <cell r="K1556">
            <v>0</v>
          </cell>
          <cell r="L1556" t="str">
            <v>01-Jan-24</v>
          </cell>
          <cell r="M1556" t="str">
            <v>01-Jan-18</v>
          </cell>
          <cell r="N1556">
            <v>3</v>
          </cell>
          <cell r="O1556" t="str">
            <v>1403</v>
          </cell>
          <cell r="P1556" t="str">
            <v>1403</v>
          </cell>
          <cell r="Q1556" t="str">
            <v>13.095</v>
          </cell>
          <cell r="R1556" t="str">
            <v>V.05.02.07</v>
          </cell>
          <cell r="S1556" t="str">
            <v/>
          </cell>
          <cell r="T1556">
            <v>0</v>
          </cell>
          <cell r="U1556" t="str">
            <v>Thạc sĩ</v>
          </cell>
          <cell r="V1556" t="str">
            <v>038091007389</v>
          </cell>
        </row>
        <row r="1557">
          <cell r="B1557" t="str">
            <v/>
          </cell>
          <cell r="C1557" t="str">
            <v/>
          </cell>
          <cell r="D1557" t="str">
            <v>Phạm Việt</v>
          </cell>
          <cell r="E1557" t="str">
            <v>Nguyên</v>
          </cell>
          <cell r="F1557">
            <v>14</v>
          </cell>
          <cell r="G1557" t="str">
            <v>Dinh dưỡng và Thức ăn thủy sản</v>
          </cell>
          <cell r="H1557" t="str">
            <v>Khoa Thủy sản</v>
          </cell>
          <cell r="I1557" t="str">
            <v>Nghiên cứu viên</v>
          </cell>
          <cell r="J1557">
            <v>1.9890000000000001</v>
          </cell>
          <cell r="K1557">
            <v>0</v>
          </cell>
          <cell r="L1557" t="str">
            <v>01-Jun-17</v>
          </cell>
          <cell r="M1557" t="str">
            <v>01-Jun-17</v>
          </cell>
          <cell r="N1557">
            <v>4</v>
          </cell>
          <cell r="O1557" t="str">
            <v>1403</v>
          </cell>
          <cell r="P1557" t="str">
            <v>1403</v>
          </cell>
          <cell r="Q1557" t="str">
            <v>13.092</v>
          </cell>
          <cell r="R1557" t="str">
            <v>13.092</v>
          </cell>
          <cell r="S1557" t="str">
            <v/>
          </cell>
          <cell r="T1557">
            <v>0</v>
          </cell>
          <cell r="U1557" t="str">
            <v>Đại học</v>
          </cell>
          <cell r="V1557" t="str">
            <v>201615219</v>
          </cell>
        </row>
        <row r="1558">
          <cell r="B1558" t="str">
            <v/>
          </cell>
          <cell r="C1558" t="str">
            <v>3120205814258</v>
          </cell>
          <cell r="D1558" t="str">
            <v>Đỗ Thị Ngọc</v>
          </cell>
          <cell r="E1558" t="str">
            <v>Anh</v>
          </cell>
          <cell r="F1558">
            <v>14</v>
          </cell>
          <cell r="G1558" t="str">
            <v>Dinh dưỡng và Thức ăn thủy sản</v>
          </cell>
          <cell r="H1558" t="str">
            <v>Khoa Thủy sản</v>
          </cell>
          <cell r="I1558" t="str">
            <v>Nghiên cứu viên</v>
          </cell>
          <cell r="J1558">
            <v>2.67</v>
          </cell>
          <cell r="K1558">
            <v>0</v>
          </cell>
          <cell r="L1558" t="str">
            <v>01-Jan-24</v>
          </cell>
          <cell r="M1558" t="str">
            <v>01-Jan-21</v>
          </cell>
          <cell r="N1558">
            <v>4</v>
          </cell>
          <cell r="O1558" t="str">
            <v>1403</v>
          </cell>
          <cell r="P1558" t="str">
            <v>1403</v>
          </cell>
          <cell r="Q1558" t="str">
            <v>13.092</v>
          </cell>
          <cell r="R1558" t="str">
            <v>V.05.01.03</v>
          </cell>
          <cell r="S1558" t="str">
            <v/>
          </cell>
          <cell r="T1558">
            <v>0</v>
          </cell>
          <cell r="U1558" t="str">
            <v>Đại học</v>
          </cell>
          <cell r="V1558" t="str">
            <v>036196003412</v>
          </cell>
        </row>
        <row r="1559">
          <cell r="B1559" t="str">
            <v/>
          </cell>
          <cell r="C1559" t="str">
            <v/>
          </cell>
          <cell r="D1559" t="str">
            <v>Đỗ Đức</v>
          </cell>
          <cell r="E1559" t="str">
            <v>Toàn</v>
          </cell>
          <cell r="F1559">
            <v>14</v>
          </cell>
          <cell r="G1559" t="str">
            <v>Dinh dưỡng và Thức ăn thủy sản</v>
          </cell>
          <cell r="H1559" t="str">
            <v>Khoa Thủy sản</v>
          </cell>
          <cell r="I1559" t="str">
            <v>Nhân viên phục vụ</v>
          </cell>
          <cell r="J1559">
            <v>1.36</v>
          </cell>
          <cell r="K1559">
            <v>0</v>
          </cell>
          <cell r="L1559" t="str">
            <v>01-Jan-22</v>
          </cell>
          <cell r="M1559" t="str">
            <v>01-Oct-19</v>
          </cell>
          <cell r="N1559">
            <v>8</v>
          </cell>
          <cell r="O1559" t="str">
            <v>1403</v>
          </cell>
          <cell r="P1559" t="str">
            <v>1403</v>
          </cell>
          <cell r="Q1559" t="str">
            <v>01.009</v>
          </cell>
          <cell r="R1559" t="str">
            <v>01.009</v>
          </cell>
          <cell r="S1559" t="str">
            <v/>
          </cell>
          <cell r="T1559">
            <v>0</v>
          </cell>
          <cell r="U1559" t="str">
            <v>KhôngBCấp</v>
          </cell>
          <cell r="V1559" t="str">
            <v>036062007583</v>
          </cell>
        </row>
        <row r="1560">
          <cell r="B1560" t="str">
            <v/>
          </cell>
          <cell r="C1560" t="str">
            <v>9945772593</v>
          </cell>
          <cell r="D1560" t="str">
            <v>Hà Thị Phương</v>
          </cell>
          <cell r="E1560" t="str">
            <v>Thảo</v>
          </cell>
          <cell r="F1560">
            <v>14</v>
          </cell>
          <cell r="G1560" t="str">
            <v>Dinh dưỡng và Thức ăn thủy sản</v>
          </cell>
          <cell r="H1560" t="str">
            <v>Khoa Thủy sản</v>
          </cell>
          <cell r="I1560" t="str">
            <v>Nghiên cứu viên</v>
          </cell>
          <cell r="J1560">
            <v>2.34</v>
          </cell>
          <cell r="K1560">
            <v>0</v>
          </cell>
          <cell r="L1560" t="str">
            <v>01-Nov-25</v>
          </cell>
          <cell r="M1560" t="str">
            <v>01-Nov-25</v>
          </cell>
          <cell r="N1560">
            <v>4</v>
          </cell>
          <cell r="O1560" t="str">
            <v>1403</v>
          </cell>
          <cell r="P1560" t="str">
            <v>1403</v>
          </cell>
          <cell r="Q1560" t="str">
            <v>13.092</v>
          </cell>
          <cell r="R1560" t="str">
            <v>V.05.01.03</v>
          </cell>
          <cell r="S1560" t="str">
            <v/>
          </cell>
          <cell r="T1560">
            <v>0</v>
          </cell>
          <cell r="U1560" t="str">
            <v>Đại học</v>
          </cell>
          <cell r="V1560" t="str">
            <v>024301000008</v>
          </cell>
        </row>
        <row r="1561">
          <cell r="B1561" t="str">
            <v/>
          </cell>
          <cell r="C1561" t="str">
            <v>3120215049023</v>
          </cell>
          <cell r="D1561" t="str">
            <v>Nguyễn Thị</v>
          </cell>
          <cell r="E1561" t="str">
            <v>Toàn</v>
          </cell>
          <cell r="F1561">
            <v>14</v>
          </cell>
          <cell r="G1561" t="str">
            <v>Văn phòng Khoa Thủy sản</v>
          </cell>
          <cell r="H1561" t="str">
            <v>Khoa Thủy sản</v>
          </cell>
          <cell r="I1561" t="str">
            <v>Chuyên viên</v>
          </cell>
          <cell r="J1561">
            <v>3</v>
          </cell>
          <cell r="K1561">
            <v>0</v>
          </cell>
          <cell r="L1561" t="str">
            <v>01-Jan-23</v>
          </cell>
          <cell r="M1561" t="str">
            <v>01-Jan-17</v>
          </cell>
          <cell r="N1561">
            <v>4</v>
          </cell>
          <cell r="O1561" t="str">
            <v>1409</v>
          </cell>
          <cell r="P1561" t="str">
            <v>1409</v>
          </cell>
          <cell r="Q1561" t="str">
            <v>01.003</v>
          </cell>
          <cell r="R1561" t="str">
            <v>01.003</v>
          </cell>
          <cell r="S1561" t="str">
            <v/>
          </cell>
          <cell r="T1561">
            <v>0</v>
          </cell>
          <cell r="U1561" t="str">
            <v>Đại học</v>
          </cell>
          <cell r="V1561" t="str">
            <v>035179004425</v>
          </cell>
        </row>
        <row r="1562">
          <cell r="B1562" t="str">
            <v/>
          </cell>
          <cell r="C1562" t="str">
            <v>3120205845006</v>
          </cell>
          <cell r="D1562" t="str">
            <v>Nguyễn Thị Diệu</v>
          </cell>
          <cell r="E1562" t="str">
            <v>Linh</v>
          </cell>
          <cell r="F1562">
            <v>14</v>
          </cell>
          <cell r="G1562" t="str">
            <v>Văn phòng Khoa Thủy sản</v>
          </cell>
          <cell r="H1562" t="str">
            <v>Khoa Thủy sản</v>
          </cell>
          <cell r="I1562" t="str">
            <v>Nhân viên phục vụ</v>
          </cell>
          <cell r="J1562">
            <v>1.36</v>
          </cell>
          <cell r="K1562">
            <v>0</v>
          </cell>
          <cell r="L1562" t="str">
            <v>04-Aug-15</v>
          </cell>
          <cell r="M1562" t="str">
            <v>04-Aug-15</v>
          </cell>
          <cell r="N1562">
            <v>8</v>
          </cell>
          <cell r="O1562" t="str">
            <v>1409</v>
          </cell>
          <cell r="P1562" t="str">
            <v>1409</v>
          </cell>
          <cell r="Q1562" t="str">
            <v>01.009</v>
          </cell>
          <cell r="R1562" t="str">
            <v>01.009</v>
          </cell>
          <cell r="S1562" t="str">
            <v/>
          </cell>
          <cell r="T1562">
            <v>0</v>
          </cell>
          <cell r="U1562" t="str">
            <v>KhôngBCấp</v>
          </cell>
          <cell r="V1562" t="str">
            <v>034184000505</v>
          </cell>
        </row>
        <row r="1563">
          <cell r="B1563" t="str">
            <v/>
          </cell>
          <cell r="C1563" t="str">
            <v>3120205113791</v>
          </cell>
          <cell r="D1563" t="str">
            <v>Đặng Tiến</v>
          </cell>
          <cell r="E1563" t="str">
            <v>Dũng</v>
          </cell>
          <cell r="F1563">
            <v>14</v>
          </cell>
          <cell r="G1563" t="str">
            <v>Văn phòng Khoa Thủy sản</v>
          </cell>
          <cell r="H1563" t="str">
            <v>Khoa Thủy sản</v>
          </cell>
          <cell r="I1563" t="str">
            <v>Tiến sĩ, Chuyên viên</v>
          </cell>
          <cell r="J1563">
            <v>3</v>
          </cell>
          <cell r="K1563">
            <v>0</v>
          </cell>
          <cell r="L1563" t="str">
            <v>01-Jan-23</v>
          </cell>
          <cell r="M1563" t="str">
            <v>01-Jan-17</v>
          </cell>
          <cell r="N1563">
            <v>2</v>
          </cell>
          <cell r="O1563" t="str">
            <v>1409</v>
          </cell>
          <cell r="P1563" t="str">
            <v>1409</v>
          </cell>
          <cell r="Q1563" t="str">
            <v>01.003</v>
          </cell>
          <cell r="R1563" t="str">
            <v>01.003</v>
          </cell>
          <cell r="S1563" t="str">
            <v/>
          </cell>
          <cell r="T1563">
            <v>0</v>
          </cell>
          <cell r="U1563" t="str">
            <v>Tiến sĩ</v>
          </cell>
          <cell r="V1563" t="str">
            <v>034078003166</v>
          </cell>
        </row>
        <row r="1564">
          <cell r="B1564" t="str">
            <v>TG700</v>
          </cell>
          <cell r="C1564" t="str">
            <v>3120215052215</v>
          </cell>
          <cell r="D1564" t="str">
            <v>Lê Văn</v>
          </cell>
          <cell r="E1564" t="str">
            <v>Khoa</v>
          </cell>
          <cell r="F1564">
            <v>14</v>
          </cell>
          <cell r="G1564" t="str">
            <v>Văn phòng Khoa Thủy sản</v>
          </cell>
          <cell r="H1564" t="str">
            <v>Khoa Thủy sản</v>
          </cell>
          <cell r="I1564" t="str">
            <v>Tiến sĩ, Chuyên viên</v>
          </cell>
          <cell r="J1564">
            <v>2.34</v>
          </cell>
          <cell r="K1564">
            <v>0</v>
          </cell>
          <cell r="L1564" t="str">
            <v>01-Sep-17</v>
          </cell>
          <cell r="M1564" t="str">
            <v>01-Jun-16</v>
          </cell>
          <cell r="N1564">
            <v>2</v>
          </cell>
          <cell r="O1564" t="str">
            <v>1409</v>
          </cell>
          <cell r="P1564" t="str">
            <v>1409</v>
          </cell>
          <cell r="Q1564" t="str">
            <v>01.003</v>
          </cell>
          <cell r="R1564" t="str">
            <v>01.003</v>
          </cell>
          <cell r="S1564" t="str">
            <v>TG700</v>
          </cell>
          <cell r="T1564">
            <v>0</v>
          </cell>
          <cell r="U1564" t="str">
            <v>Tiến sĩ</v>
          </cell>
          <cell r="V1564" t="str">
            <v>013466995</v>
          </cell>
        </row>
        <row r="1565">
          <cell r="B1565" t="str">
            <v/>
          </cell>
          <cell r="C1565" t="str">
            <v>3120205361086</v>
          </cell>
          <cell r="D1565" t="str">
            <v>Nguyễn Thị</v>
          </cell>
          <cell r="E1565" t="str">
            <v>Năng</v>
          </cell>
          <cell r="F1565">
            <v>14</v>
          </cell>
          <cell r="G1565" t="str">
            <v>Văn phòng Khoa Thủy sản</v>
          </cell>
          <cell r="H1565" t="str">
            <v>Khoa Thủy sản</v>
          </cell>
          <cell r="I1565" t="str">
            <v>Thạc sĩ, Chuyên viên</v>
          </cell>
          <cell r="J1565">
            <v>3</v>
          </cell>
          <cell r="K1565">
            <v>0</v>
          </cell>
          <cell r="L1565" t="str">
            <v>01-Jan-25</v>
          </cell>
          <cell r="M1565" t="str">
            <v>01-Jan-19</v>
          </cell>
          <cell r="N1565">
            <v>3</v>
          </cell>
          <cell r="O1565" t="str">
            <v>1409</v>
          </cell>
          <cell r="P1565" t="str">
            <v>1409</v>
          </cell>
          <cell r="Q1565" t="str">
            <v>01.003</v>
          </cell>
          <cell r="R1565" t="str">
            <v>01.003</v>
          </cell>
          <cell r="S1565" t="str">
            <v/>
          </cell>
          <cell r="T1565">
            <v>0</v>
          </cell>
          <cell r="U1565" t="str">
            <v>Thạc sĩ</v>
          </cell>
          <cell r="V1565" t="str">
            <v>001186021591</v>
          </cell>
        </row>
        <row r="1566">
          <cell r="B1566" t="str">
            <v/>
          </cell>
          <cell r="C1566" t="str">
            <v>3120215006151</v>
          </cell>
          <cell r="D1566" t="str">
            <v>Hoàng Văn</v>
          </cell>
          <cell r="E1566" t="str">
            <v>Báu</v>
          </cell>
          <cell r="F1566">
            <v>20</v>
          </cell>
          <cell r="G1566" t="str">
            <v>Giáo dục quốc phòng</v>
          </cell>
          <cell r="H1566" t="str">
            <v>Khoa Giáo dục quốc phòng</v>
          </cell>
          <cell r="I1566" t="str">
            <v/>
          </cell>
          <cell r="J1566">
            <v>3.63</v>
          </cell>
          <cell r="K1566">
            <v>0.11</v>
          </cell>
          <cell r="L1566" t="str">
            <v>01-Dec-10</v>
          </cell>
          <cell r="M1566" t="str">
            <v>01-Jul-81</v>
          </cell>
          <cell r="N1566">
            <v>7</v>
          </cell>
          <cell r="O1566" t="str">
            <v>2000</v>
          </cell>
          <cell r="P1566" t="str">
            <v>2000</v>
          </cell>
          <cell r="Q1566" t="str">
            <v>01.007</v>
          </cell>
          <cell r="R1566" t="str">
            <v>01.007</v>
          </cell>
          <cell r="S1566" t="str">
            <v/>
          </cell>
          <cell r="T1566">
            <v>0</v>
          </cell>
          <cell r="U1566" t="str">
            <v>CN-SơCấp</v>
          </cell>
          <cell r="V1566" t="str">
            <v>011157190</v>
          </cell>
        </row>
        <row r="1567">
          <cell r="B1567" t="str">
            <v/>
          </cell>
          <cell r="C1567" t="str">
            <v>3120215009750</v>
          </cell>
          <cell r="D1567" t="str">
            <v>Ngô Quang</v>
          </cell>
          <cell r="E1567" t="str">
            <v>Long</v>
          </cell>
          <cell r="F1567">
            <v>20</v>
          </cell>
          <cell r="G1567" t="str">
            <v>Giáo dục quốc phòng</v>
          </cell>
          <cell r="H1567" t="str">
            <v>Khoa Giáo dục quốc phòng</v>
          </cell>
          <cell r="I1567" t="str">
            <v>Kỹ thuật viên</v>
          </cell>
          <cell r="J1567">
            <v>3.46</v>
          </cell>
          <cell r="K1567">
            <v>0</v>
          </cell>
          <cell r="L1567" t="str">
            <v>01-Oct-24</v>
          </cell>
          <cell r="M1567" t="str">
            <v>01-Oct-08</v>
          </cell>
          <cell r="N1567">
            <v>4</v>
          </cell>
          <cell r="O1567" t="str">
            <v>2000</v>
          </cell>
          <cell r="P1567" t="str">
            <v>2000</v>
          </cell>
          <cell r="Q1567" t="str">
            <v>13.096</v>
          </cell>
          <cell r="R1567" t="str">
            <v>V.05.02.08</v>
          </cell>
          <cell r="S1567" t="str">
            <v/>
          </cell>
          <cell r="T1567">
            <v>0</v>
          </cell>
          <cell r="U1567" t="str">
            <v>Đại học</v>
          </cell>
          <cell r="V1567" t="str">
            <v>001083044718</v>
          </cell>
        </row>
        <row r="1568">
          <cell r="B1568" t="str">
            <v/>
          </cell>
          <cell r="C1568" t="str">
            <v>3120215006145</v>
          </cell>
          <cell r="D1568" t="str">
            <v>Nguyễn Văn</v>
          </cell>
          <cell r="E1568" t="str">
            <v>Thể</v>
          </cell>
          <cell r="F1568">
            <v>20</v>
          </cell>
          <cell r="G1568" t="str">
            <v>Giáo dục quốc phòng</v>
          </cell>
          <cell r="H1568" t="str">
            <v>Khoa Giáo dục quốc phòng</v>
          </cell>
          <cell r="I1568" t="str">
            <v/>
          </cell>
          <cell r="J1568">
            <v>6.78</v>
          </cell>
          <cell r="K1568">
            <v>0</v>
          </cell>
          <cell r="L1568" t="str">
            <v>01-Apr-12</v>
          </cell>
          <cell r="M1568" t="str">
            <v>01-Jun-70</v>
          </cell>
          <cell r="N1568">
            <v>4</v>
          </cell>
          <cell r="O1568" t="str">
            <v>2000</v>
          </cell>
          <cell r="P1568" t="str">
            <v>2000</v>
          </cell>
          <cell r="Q1568" t="str">
            <v>01.002</v>
          </cell>
          <cell r="R1568" t="str">
            <v>01.002</v>
          </cell>
          <cell r="S1568" t="str">
            <v/>
          </cell>
          <cell r="T1568">
            <v>0</v>
          </cell>
          <cell r="U1568" t="str">
            <v>Đại học</v>
          </cell>
          <cell r="V1568" t="str">
            <v>011919753</v>
          </cell>
        </row>
        <row r="1569">
          <cell r="B1569" t="str">
            <v/>
          </cell>
          <cell r="C1569" t="str">
            <v>3120215008939</v>
          </cell>
          <cell r="D1569" t="str">
            <v>Nguyễn Thị Hoài</v>
          </cell>
          <cell r="E1569" t="str">
            <v>Hương</v>
          </cell>
          <cell r="F1569">
            <v>20</v>
          </cell>
          <cell r="G1569" t="str">
            <v>Giáo dục quốc phòng</v>
          </cell>
          <cell r="H1569" t="str">
            <v>Khoa Giáo dục quốc phòng</v>
          </cell>
          <cell r="I1569" t="str">
            <v>Chuyên viên</v>
          </cell>
          <cell r="J1569">
            <v>4.6500000000000004</v>
          </cell>
          <cell r="K1569">
            <v>0</v>
          </cell>
          <cell r="L1569" t="str">
            <v>01-Jan-25</v>
          </cell>
          <cell r="M1569" t="str">
            <v>01-Jan-08</v>
          </cell>
          <cell r="N1569">
            <v>4</v>
          </cell>
          <cell r="O1569" t="str">
            <v>2000</v>
          </cell>
          <cell r="P1569" t="str">
            <v>2000</v>
          </cell>
          <cell r="Q1569" t="str">
            <v>01.003</v>
          </cell>
          <cell r="R1569" t="str">
            <v>01.003</v>
          </cell>
          <cell r="S1569" t="str">
            <v/>
          </cell>
          <cell r="T1569">
            <v>0</v>
          </cell>
          <cell r="U1569" t="str">
            <v>Đại học</v>
          </cell>
          <cell r="V1569" t="str">
            <v>024169001834</v>
          </cell>
        </row>
        <row r="1570">
          <cell r="B1570" t="str">
            <v/>
          </cell>
          <cell r="C1570" t="str">
            <v>3120281055905</v>
          </cell>
          <cell r="D1570" t="str">
            <v>Bùi Hà</v>
          </cell>
          <cell r="E1570" t="str">
            <v>Ngân</v>
          </cell>
          <cell r="F1570">
            <v>20</v>
          </cell>
          <cell r="G1570" t="str">
            <v>Giáo dục quốc phòng</v>
          </cell>
          <cell r="H1570" t="str">
            <v>Khoa Giáo dục quốc phòng</v>
          </cell>
          <cell r="I1570" t="str">
            <v>Chuyên viên</v>
          </cell>
          <cell r="J1570">
            <v>1.9890000000000001</v>
          </cell>
          <cell r="K1570">
            <v>0</v>
          </cell>
          <cell r="L1570" t="str">
            <v>15-Sep-25</v>
          </cell>
          <cell r="M1570" t="str">
            <v>15-Sep-25</v>
          </cell>
          <cell r="N1570">
            <v>4</v>
          </cell>
          <cell r="O1570" t="str">
            <v>2000</v>
          </cell>
          <cell r="P1570" t="str">
            <v>2000</v>
          </cell>
          <cell r="Q1570" t="str">
            <v>01.003</v>
          </cell>
          <cell r="R1570" t="str">
            <v>01.003</v>
          </cell>
          <cell r="S1570" t="str">
            <v/>
          </cell>
          <cell r="T1570">
            <v>0</v>
          </cell>
          <cell r="U1570" t="str">
            <v>Đại học</v>
          </cell>
          <cell r="V1570" t="str">
            <v>001303023113</v>
          </cell>
        </row>
        <row r="1571">
          <cell r="B1571" t="str">
            <v>QS020</v>
          </cell>
          <cell r="C1571" t="str">
            <v>3120205188631</v>
          </cell>
          <cell r="D1571" t="str">
            <v>Nguyễn Văn</v>
          </cell>
          <cell r="E1571" t="str">
            <v>Tùng</v>
          </cell>
          <cell r="F1571">
            <v>20</v>
          </cell>
          <cell r="G1571" t="str">
            <v>Quân sự chung</v>
          </cell>
          <cell r="H1571" t="str">
            <v>Khoa Giáo dục quốc phòng</v>
          </cell>
          <cell r="I1571" t="str">
            <v>Trợ giảng</v>
          </cell>
          <cell r="J1571">
            <v>2.34</v>
          </cell>
          <cell r="K1571">
            <v>0</v>
          </cell>
          <cell r="L1571" t="str">
            <v>01-Jul-24</v>
          </cell>
          <cell r="M1571" t="str">
            <v>01-Jul-24</v>
          </cell>
          <cell r="N1571">
            <v>4</v>
          </cell>
          <cell r="O1571" t="str">
            <v>2001</v>
          </cell>
          <cell r="P1571" t="str">
            <v>2001</v>
          </cell>
          <cell r="Q1571" t="str">
            <v>15.111</v>
          </cell>
          <cell r="R1571" t="str">
            <v>V.07.01.23</v>
          </cell>
          <cell r="S1571" t="str">
            <v>QS020</v>
          </cell>
          <cell r="T1571">
            <v>0</v>
          </cell>
          <cell r="U1571" t="str">
            <v>Đại học</v>
          </cell>
          <cell r="V1571" t="str">
            <v>001096008763</v>
          </cell>
        </row>
        <row r="1572">
          <cell r="B1572" t="str">
            <v>QS010</v>
          </cell>
          <cell r="C1572" t="str">
            <v>3120215056881</v>
          </cell>
          <cell r="D1572" t="str">
            <v>Trịnh Hùng</v>
          </cell>
          <cell r="E1572" t="str">
            <v>Sơn</v>
          </cell>
          <cell r="F1572">
            <v>20</v>
          </cell>
          <cell r="G1572" t="str">
            <v>Quân sự chung</v>
          </cell>
          <cell r="H1572" t="str">
            <v>Khoa Giáo dục quốc phòng</v>
          </cell>
          <cell r="I1572" t="str">
            <v>Giảng viên</v>
          </cell>
          <cell r="J1572">
            <v>0</v>
          </cell>
          <cell r="K1572">
            <v>0</v>
          </cell>
          <cell r="L1572" t="str">
            <v>01-Oct-24</v>
          </cell>
          <cell r="M1572" t="str">
            <v>01-Oct-24</v>
          </cell>
          <cell r="N1572">
            <v>4</v>
          </cell>
          <cell r="O1572" t="str">
            <v>2001</v>
          </cell>
          <cell r="P1572" t="str">
            <v>2001</v>
          </cell>
          <cell r="Q1572" t="str">
            <v>15.111</v>
          </cell>
          <cell r="R1572" t="str">
            <v>V.07.01.03</v>
          </cell>
          <cell r="S1572" t="str">
            <v>QS010</v>
          </cell>
          <cell r="T1572">
            <v>0</v>
          </cell>
          <cell r="U1572" t="str">
            <v>Đại học</v>
          </cell>
          <cell r="V1572" t="str">
            <v>019070000188</v>
          </cell>
        </row>
        <row r="1573">
          <cell r="B1573" t="str">
            <v>QS49</v>
          </cell>
          <cell r="C1573" t="str">
            <v>3120205249448</v>
          </cell>
          <cell r="D1573" t="str">
            <v>Bùi Xuân</v>
          </cell>
          <cell r="E1573" t="str">
            <v>Thủy</v>
          </cell>
          <cell r="F1573">
            <v>20</v>
          </cell>
          <cell r="G1573" t="str">
            <v>Quân sự chung</v>
          </cell>
          <cell r="H1573" t="str">
            <v>Khoa Giáo dục quốc phòng</v>
          </cell>
          <cell r="I1573" t="str">
            <v>Giảng viên</v>
          </cell>
          <cell r="J1573">
            <v>0</v>
          </cell>
          <cell r="K1573">
            <v>0</v>
          </cell>
          <cell r="L1573" t="str">
            <v>11-Aug-25</v>
          </cell>
          <cell r="M1573" t="str">
            <v>11-Aug-25</v>
          </cell>
          <cell r="N1573">
            <v>4</v>
          </cell>
          <cell r="O1573" t="str">
            <v>2001</v>
          </cell>
          <cell r="P1573" t="str">
            <v>2001</v>
          </cell>
          <cell r="Q1573" t="str">
            <v>15.111</v>
          </cell>
          <cell r="R1573" t="str">
            <v>V.07.01.03</v>
          </cell>
          <cell r="S1573" t="str">
            <v>QS49</v>
          </cell>
          <cell r="T1573">
            <v>0</v>
          </cell>
          <cell r="U1573" t="str">
            <v>Đại học</v>
          </cell>
          <cell r="V1573" t="str">
            <v>037068002409</v>
          </cell>
        </row>
        <row r="1574">
          <cell r="B1574" t="str">
            <v>QS52</v>
          </cell>
          <cell r="C1574" t="str">
            <v>3120205249454</v>
          </cell>
          <cell r="D1574" t="str">
            <v>Lê Ngọc</v>
          </cell>
          <cell r="E1574" t="str">
            <v>Học</v>
          </cell>
          <cell r="F1574">
            <v>20</v>
          </cell>
          <cell r="G1574" t="str">
            <v>Đường lối Quốc phòng - An ninh của Đảng</v>
          </cell>
          <cell r="H1574" t="str">
            <v>Khoa Giáo dục quốc phòng</v>
          </cell>
          <cell r="I1574" t="str">
            <v>Giảng viên</v>
          </cell>
          <cell r="J1574">
            <v>0</v>
          </cell>
          <cell r="K1574">
            <v>0</v>
          </cell>
          <cell r="L1574" t="str">
            <v>11-Aug-25</v>
          </cell>
          <cell r="M1574" t="str">
            <v>11-Aug-25</v>
          </cell>
          <cell r="N1574">
            <v>4</v>
          </cell>
          <cell r="O1574" t="str">
            <v>2002</v>
          </cell>
          <cell r="P1574" t="str">
            <v>2002</v>
          </cell>
          <cell r="Q1574" t="str">
            <v>15.111</v>
          </cell>
          <cell r="R1574" t="str">
            <v>V.07.01.03</v>
          </cell>
          <cell r="S1574" t="str">
            <v>QS52</v>
          </cell>
          <cell r="T1574">
            <v>0</v>
          </cell>
          <cell r="U1574" t="str">
            <v>Đại học</v>
          </cell>
          <cell r="V1574" t="str">
            <v>038068000064</v>
          </cell>
        </row>
        <row r="1575">
          <cell r="B1575" t="str">
            <v>QS28</v>
          </cell>
          <cell r="C1575" t="str">
            <v>3120205249425</v>
          </cell>
          <cell r="D1575" t="str">
            <v>Lê Anh</v>
          </cell>
          <cell r="E1575" t="str">
            <v>Tuấn</v>
          </cell>
          <cell r="F1575">
            <v>20</v>
          </cell>
          <cell r="G1575" t="str">
            <v>Công tác quốc phòng an ninh</v>
          </cell>
          <cell r="H1575" t="str">
            <v>Khoa Giáo dục quốc phòng</v>
          </cell>
          <cell r="I1575" t="str">
            <v>Giảng viên</v>
          </cell>
          <cell r="J1575">
            <v>0</v>
          </cell>
          <cell r="K1575">
            <v>0</v>
          </cell>
          <cell r="L1575" t="str">
            <v>11-Aug-25</v>
          </cell>
          <cell r="M1575" t="str">
            <v>11-Aug-25</v>
          </cell>
          <cell r="N1575">
            <v>4</v>
          </cell>
          <cell r="O1575" t="str">
            <v>2003</v>
          </cell>
          <cell r="P1575" t="str">
            <v>2003</v>
          </cell>
          <cell r="Q1575" t="str">
            <v>15.111</v>
          </cell>
          <cell r="R1575" t="str">
            <v>V.07.01.03</v>
          </cell>
          <cell r="S1575" t="str">
            <v>QS28</v>
          </cell>
          <cell r="T1575">
            <v>0</v>
          </cell>
          <cell r="U1575" t="str">
            <v>Đại học</v>
          </cell>
          <cell r="V1575" t="str">
            <v>024081018406</v>
          </cell>
        </row>
        <row r="1576">
          <cell r="B1576" t="str">
            <v>QS53</v>
          </cell>
          <cell r="C1576" t="str">
            <v>3120205256030</v>
          </cell>
          <cell r="D1576" t="str">
            <v>Đỗ Đức</v>
          </cell>
          <cell r="E1576" t="str">
            <v>Duy</v>
          </cell>
          <cell r="F1576">
            <v>20</v>
          </cell>
          <cell r="G1576" t="str">
            <v>Công tác quốc phòng an ninh</v>
          </cell>
          <cell r="H1576" t="str">
            <v>Khoa Giáo dục quốc phòng</v>
          </cell>
          <cell r="I1576" t="str">
            <v>Giảng viên</v>
          </cell>
          <cell r="J1576">
            <v>0</v>
          </cell>
          <cell r="K1576">
            <v>0</v>
          </cell>
          <cell r="L1576" t="str">
            <v>01-Oct-25</v>
          </cell>
          <cell r="M1576" t="str">
            <v>01-Oct-25</v>
          </cell>
          <cell r="N1576">
            <v>4</v>
          </cell>
          <cell r="O1576" t="str">
            <v>2003</v>
          </cell>
          <cell r="P1576" t="str">
            <v>2003</v>
          </cell>
          <cell r="Q1576" t="str">
            <v>15.111</v>
          </cell>
          <cell r="R1576" t="str">
            <v>V.07.01.03</v>
          </cell>
          <cell r="S1576" t="str">
            <v>QS53</v>
          </cell>
          <cell r="T1576">
            <v>0</v>
          </cell>
          <cell r="U1576" t="str">
            <v>Đại học</v>
          </cell>
          <cell r="V1576" t="str">
            <v>033080001778</v>
          </cell>
        </row>
        <row r="1577">
          <cell r="B1577" t="str">
            <v/>
          </cell>
          <cell r="C1577" t="str">
            <v/>
          </cell>
          <cell r="D1577" t="str">
            <v>Nguyễn Văn</v>
          </cell>
          <cell r="E1577" t="str">
            <v>Hanh</v>
          </cell>
          <cell r="F1577">
            <v>21</v>
          </cell>
          <cell r="G1577" t="str">
            <v>Ban Tài chính và Kế toán</v>
          </cell>
          <cell r="H1577" t="str">
            <v>Ban Tài chính và Kế toán</v>
          </cell>
          <cell r="I1577" t="str">
            <v/>
          </cell>
          <cell r="J1577">
            <v>3.2</v>
          </cell>
          <cell r="K1577">
            <v>0</v>
          </cell>
          <cell r="L1577" t="str">
            <v>01-Nov-00</v>
          </cell>
          <cell r="M1577" t="str">
            <v>01-Jan-08</v>
          </cell>
          <cell r="N1577">
            <v>6</v>
          </cell>
          <cell r="O1577" t="str">
            <v>2100</v>
          </cell>
          <cell r="P1577" t="str">
            <v>2100</v>
          </cell>
          <cell r="Q1577" t="str">
            <v>01.004</v>
          </cell>
          <cell r="R1577" t="str">
            <v>01.004</v>
          </cell>
          <cell r="S1577" t="str">
            <v/>
          </cell>
          <cell r="T1577">
            <v>0</v>
          </cell>
          <cell r="U1577" t="str">
            <v/>
          </cell>
          <cell r="V1577" t="str">
            <v/>
          </cell>
        </row>
        <row r="1578">
          <cell r="B1578" t="str">
            <v/>
          </cell>
          <cell r="C1578" t="str">
            <v/>
          </cell>
          <cell r="D1578" t="str">
            <v>Đỗ Quốc</v>
          </cell>
          <cell r="E1578" t="str">
            <v>Hùng</v>
          </cell>
          <cell r="F1578">
            <v>21</v>
          </cell>
          <cell r="G1578" t="str">
            <v>Ban Tài chính và Kế toán</v>
          </cell>
          <cell r="H1578" t="str">
            <v>Ban Tài chính và Kế toán</v>
          </cell>
          <cell r="I1578" t="str">
            <v/>
          </cell>
          <cell r="J1578">
            <v>4.6500000000000004</v>
          </cell>
          <cell r="K1578">
            <v>0</v>
          </cell>
          <cell r="L1578" t="str">
            <v>01-Feb-01</v>
          </cell>
          <cell r="M1578" t="str">
            <v>01-Jun-77</v>
          </cell>
          <cell r="N1578">
            <v>5</v>
          </cell>
          <cell r="O1578" t="str">
            <v>2100</v>
          </cell>
          <cell r="P1578" t="str">
            <v>2100</v>
          </cell>
          <cell r="Q1578" t="str">
            <v>06.031</v>
          </cell>
          <cell r="R1578" t="str">
            <v>06.031</v>
          </cell>
          <cell r="S1578" t="str">
            <v/>
          </cell>
          <cell r="T1578">
            <v>0</v>
          </cell>
          <cell r="U1578" t="str">
            <v>Cao đẳng</v>
          </cell>
          <cell r="V1578" t="str">
            <v>011027772</v>
          </cell>
        </row>
        <row r="1579">
          <cell r="B1579" t="str">
            <v/>
          </cell>
          <cell r="C1579" t="str">
            <v/>
          </cell>
          <cell r="D1579" t="str">
            <v>Tống Thị</v>
          </cell>
          <cell r="E1579" t="str">
            <v>Lụa</v>
          </cell>
          <cell r="F1579">
            <v>21</v>
          </cell>
          <cell r="G1579" t="str">
            <v>Ban Tài chính và Kế toán</v>
          </cell>
          <cell r="H1579" t="str">
            <v>Ban Tài chính và Kế toán</v>
          </cell>
          <cell r="I1579" t="str">
            <v/>
          </cell>
          <cell r="J1579">
            <v>3.33</v>
          </cell>
          <cell r="K1579">
            <v>0</v>
          </cell>
          <cell r="L1579" t="str">
            <v>01-May-02</v>
          </cell>
          <cell r="M1579" t="str">
            <v>01-May-66</v>
          </cell>
          <cell r="N1579">
            <v>6</v>
          </cell>
          <cell r="O1579" t="str">
            <v>2100</v>
          </cell>
          <cell r="P1579" t="str">
            <v>2100</v>
          </cell>
          <cell r="Q1579" t="str">
            <v>06.033</v>
          </cell>
          <cell r="R1579" t="str">
            <v>06.033</v>
          </cell>
          <cell r="S1579" t="str">
            <v/>
          </cell>
          <cell r="T1579">
            <v>0</v>
          </cell>
          <cell r="U1579" t="str">
            <v>T.Cấp</v>
          </cell>
          <cell r="V1579" t="str">
            <v>010812387</v>
          </cell>
        </row>
        <row r="1580">
          <cell r="B1580" t="str">
            <v/>
          </cell>
          <cell r="C1580" t="str">
            <v>3120215006723</v>
          </cell>
          <cell r="D1580" t="str">
            <v>Phạm Thị</v>
          </cell>
          <cell r="E1580" t="str">
            <v>Thúy</v>
          </cell>
          <cell r="F1580">
            <v>21</v>
          </cell>
          <cell r="G1580" t="str">
            <v>Ban Tài chính và Kế toán</v>
          </cell>
          <cell r="H1580" t="str">
            <v>Ban Tài chính và Kế toán</v>
          </cell>
          <cell r="I1580" t="str">
            <v>Thạc sĩ, Kế toán viên</v>
          </cell>
          <cell r="J1580">
            <v>4.9800000000000004</v>
          </cell>
          <cell r="K1580">
            <v>0</v>
          </cell>
          <cell r="L1580" t="str">
            <v>01-May-24</v>
          </cell>
          <cell r="M1580" t="str">
            <v>01-May-02</v>
          </cell>
          <cell r="N1580">
            <v>3</v>
          </cell>
          <cell r="O1580" t="str">
            <v>2100</v>
          </cell>
          <cell r="P1580" t="str">
            <v>2100</v>
          </cell>
          <cell r="Q1580" t="str">
            <v>06.031</v>
          </cell>
          <cell r="R1580" t="str">
            <v>06.031</v>
          </cell>
          <cell r="S1580" t="str">
            <v/>
          </cell>
          <cell r="T1580">
            <v>0</v>
          </cell>
          <cell r="U1580" t="str">
            <v>Thạc sĩ</v>
          </cell>
          <cell r="V1580" t="str">
            <v>001178030132</v>
          </cell>
        </row>
        <row r="1581">
          <cell r="B1581" t="str">
            <v/>
          </cell>
          <cell r="C1581" t="str">
            <v>3120215006673</v>
          </cell>
          <cell r="D1581" t="str">
            <v>Phạm Thị</v>
          </cell>
          <cell r="E1581" t="str">
            <v>Hiền</v>
          </cell>
          <cell r="F1581">
            <v>21</v>
          </cell>
          <cell r="G1581" t="str">
            <v>Ban Tài chính và Kế toán</v>
          </cell>
          <cell r="H1581" t="str">
            <v>Ban Tài chính và Kế toán</v>
          </cell>
          <cell r="I1581" t="str">
            <v>Kế toán viên chính</v>
          </cell>
          <cell r="J1581">
            <v>5.7</v>
          </cell>
          <cell r="K1581">
            <v>0</v>
          </cell>
          <cell r="L1581" t="str">
            <v>01-Jul-14</v>
          </cell>
          <cell r="M1581" t="str">
            <v>01-Jul-03</v>
          </cell>
          <cell r="N1581">
            <v>4</v>
          </cell>
          <cell r="O1581" t="str">
            <v>2100</v>
          </cell>
          <cell r="P1581" t="str">
            <v>2100</v>
          </cell>
          <cell r="Q1581" t="str">
            <v>06.030</v>
          </cell>
          <cell r="R1581" t="str">
            <v>06.030</v>
          </cell>
          <cell r="S1581" t="str">
            <v/>
          </cell>
          <cell r="T1581">
            <v>0</v>
          </cell>
          <cell r="U1581" t="str">
            <v>Đại học</v>
          </cell>
          <cell r="V1581" t="str">
            <v>012568742</v>
          </cell>
        </row>
        <row r="1582">
          <cell r="B1582" t="str">
            <v/>
          </cell>
          <cell r="C1582" t="str">
            <v>3120215006680</v>
          </cell>
          <cell r="D1582" t="str">
            <v>Vũ Khắc</v>
          </cell>
          <cell r="E1582" t="str">
            <v>Hòa</v>
          </cell>
          <cell r="F1582">
            <v>21</v>
          </cell>
          <cell r="G1582" t="str">
            <v>Ban Tài chính và Kế toán</v>
          </cell>
          <cell r="H1582" t="str">
            <v>Ban Tài chính và Kế toán</v>
          </cell>
          <cell r="I1582" t="str">
            <v>Thạc sĩ, Kế toán viên chính</v>
          </cell>
          <cell r="J1582">
            <v>6.04</v>
          </cell>
          <cell r="K1582">
            <v>0</v>
          </cell>
          <cell r="L1582" t="str">
            <v>01-Jul-15</v>
          </cell>
          <cell r="M1582" t="str">
            <v>01-Jul-03</v>
          </cell>
          <cell r="N1582">
            <v>3</v>
          </cell>
          <cell r="O1582" t="str">
            <v>2100</v>
          </cell>
          <cell r="P1582" t="str">
            <v>2100</v>
          </cell>
          <cell r="Q1582" t="str">
            <v>06.030</v>
          </cell>
          <cell r="R1582" t="str">
            <v>06.030</v>
          </cell>
          <cell r="S1582" t="str">
            <v/>
          </cell>
          <cell r="T1582">
            <v>0</v>
          </cell>
          <cell r="U1582" t="str">
            <v>Thạc sĩ</v>
          </cell>
          <cell r="V1582" t="str">
            <v>011679508</v>
          </cell>
        </row>
        <row r="1583">
          <cell r="B1583" t="str">
            <v/>
          </cell>
          <cell r="C1583" t="str">
            <v>3120215006717</v>
          </cell>
          <cell r="D1583" t="str">
            <v>Vũ Đình</v>
          </cell>
          <cell r="E1583" t="str">
            <v>Tâm</v>
          </cell>
          <cell r="F1583">
            <v>21</v>
          </cell>
          <cell r="G1583" t="str">
            <v>Ban Tài chính và Kế toán</v>
          </cell>
          <cell r="H1583" t="str">
            <v>Ban Tài chính và Kế toán</v>
          </cell>
          <cell r="I1583" t="str">
            <v>Kế toán viên</v>
          </cell>
          <cell r="J1583">
            <v>4.9800000000000004</v>
          </cell>
          <cell r="K1583">
            <v>0.08</v>
          </cell>
          <cell r="L1583" t="str">
            <v>01-Jul-25</v>
          </cell>
          <cell r="M1583" t="str">
            <v>01-Oct-02</v>
          </cell>
          <cell r="N1583">
            <v>4</v>
          </cell>
          <cell r="O1583" t="str">
            <v>2100</v>
          </cell>
          <cell r="P1583" t="str">
            <v>2100</v>
          </cell>
          <cell r="Q1583" t="str">
            <v>06.031</v>
          </cell>
          <cell r="R1583" t="str">
            <v>06.031</v>
          </cell>
          <cell r="S1583" t="str">
            <v/>
          </cell>
          <cell r="T1583">
            <v>0</v>
          </cell>
          <cell r="U1583" t="str">
            <v>Đại học</v>
          </cell>
          <cell r="V1583" t="str">
            <v>033064006675</v>
          </cell>
        </row>
        <row r="1584">
          <cell r="B1584" t="str">
            <v/>
          </cell>
          <cell r="C1584" t="str">
            <v>3120215006696</v>
          </cell>
          <cell r="D1584" t="str">
            <v>Ngô Văn</v>
          </cell>
          <cell r="E1584" t="str">
            <v>Trạm</v>
          </cell>
          <cell r="F1584">
            <v>21</v>
          </cell>
          <cell r="G1584" t="str">
            <v>Ban Tài chính và Kế toán</v>
          </cell>
          <cell r="H1584" t="str">
            <v>Ban Tài chính và Kế toán</v>
          </cell>
          <cell r="I1584" t="str">
            <v/>
          </cell>
          <cell r="J1584">
            <v>5.7</v>
          </cell>
          <cell r="K1584">
            <v>0</v>
          </cell>
          <cell r="L1584" t="str">
            <v>01-Dec-11</v>
          </cell>
          <cell r="M1584" t="str">
            <v>01-Aug-76</v>
          </cell>
          <cell r="N1584">
            <v>3</v>
          </cell>
          <cell r="O1584" t="str">
            <v>2100</v>
          </cell>
          <cell r="P1584" t="str">
            <v>2100</v>
          </cell>
          <cell r="Q1584" t="str">
            <v>06.030</v>
          </cell>
          <cell r="R1584" t="str">
            <v>06.030</v>
          </cell>
          <cell r="S1584" t="str">
            <v/>
          </cell>
          <cell r="T1584">
            <v>0</v>
          </cell>
          <cell r="U1584" t="str">
            <v>Thạc sĩ</v>
          </cell>
          <cell r="V1584" t="str">
            <v>010804449</v>
          </cell>
        </row>
        <row r="1585">
          <cell r="B1585" t="str">
            <v/>
          </cell>
          <cell r="C1585" t="str">
            <v>3120215006730</v>
          </cell>
          <cell r="D1585" t="str">
            <v>Trần Thị Thu</v>
          </cell>
          <cell r="E1585" t="str">
            <v>Trang</v>
          </cell>
          <cell r="F1585">
            <v>21</v>
          </cell>
          <cell r="G1585" t="str">
            <v>Ban Tài chính và Kế toán</v>
          </cell>
          <cell r="H1585" t="str">
            <v>Ban Tài chính và Kế toán</v>
          </cell>
          <cell r="I1585" t="str">
            <v>Kế toán viên</v>
          </cell>
          <cell r="J1585">
            <v>4.32</v>
          </cell>
          <cell r="K1585">
            <v>0</v>
          </cell>
          <cell r="L1585" t="str">
            <v>01-Jan-23</v>
          </cell>
          <cell r="M1585" t="str">
            <v>01-Jan-14</v>
          </cell>
          <cell r="N1585">
            <v>4</v>
          </cell>
          <cell r="O1585" t="str">
            <v>2100</v>
          </cell>
          <cell r="P1585" t="str">
            <v>2100</v>
          </cell>
          <cell r="Q1585" t="str">
            <v>06.031</v>
          </cell>
          <cell r="R1585" t="str">
            <v>06.031</v>
          </cell>
          <cell r="S1585" t="str">
            <v/>
          </cell>
          <cell r="T1585">
            <v>0</v>
          </cell>
          <cell r="U1585" t="str">
            <v>Đại học</v>
          </cell>
          <cell r="V1585" t="str">
            <v>001179018397</v>
          </cell>
        </row>
        <row r="1586">
          <cell r="B1586" t="str">
            <v/>
          </cell>
          <cell r="C1586" t="str">
            <v>3120215006746</v>
          </cell>
          <cell r="D1586" t="str">
            <v>Nguyễn Thị Thuỳ</v>
          </cell>
          <cell r="E1586" t="str">
            <v>Dung</v>
          </cell>
          <cell r="F1586">
            <v>21</v>
          </cell>
          <cell r="G1586" t="str">
            <v>Ban Tài chính và Kế toán</v>
          </cell>
          <cell r="H1586" t="str">
            <v>Ban Tài chính và Kế toán</v>
          </cell>
          <cell r="I1586" t="str">
            <v>Thạc sĩ, Kế toán viên</v>
          </cell>
          <cell r="J1586">
            <v>4.6500000000000004</v>
          </cell>
          <cell r="K1586">
            <v>0</v>
          </cell>
          <cell r="L1586" t="str">
            <v>01-Sep-23</v>
          </cell>
          <cell r="M1586" t="str">
            <v>01-Sep-03</v>
          </cell>
          <cell r="N1586">
            <v>3</v>
          </cell>
          <cell r="O1586" t="str">
            <v>2100</v>
          </cell>
          <cell r="P1586" t="str">
            <v>2100</v>
          </cell>
          <cell r="Q1586" t="str">
            <v>06.031</v>
          </cell>
          <cell r="R1586" t="str">
            <v>06.031</v>
          </cell>
          <cell r="S1586" t="str">
            <v/>
          </cell>
          <cell r="T1586">
            <v>0</v>
          </cell>
          <cell r="U1586" t="str">
            <v>Thạc sĩ</v>
          </cell>
          <cell r="V1586" t="str">
            <v>001179046302</v>
          </cell>
        </row>
        <row r="1587">
          <cell r="B1587" t="str">
            <v/>
          </cell>
          <cell r="C1587" t="str">
            <v>3120215040432</v>
          </cell>
          <cell r="D1587" t="str">
            <v>Nguyễn Thị Thanh</v>
          </cell>
          <cell r="E1587" t="str">
            <v>Huyền</v>
          </cell>
          <cell r="F1587">
            <v>21</v>
          </cell>
          <cell r="G1587" t="str">
            <v>Ban Tài chính và Kế toán</v>
          </cell>
          <cell r="H1587" t="str">
            <v>Ban Tài chính và Kế toán</v>
          </cell>
          <cell r="I1587" t="str">
            <v>Thạc sĩ, Kế toán viên</v>
          </cell>
          <cell r="J1587">
            <v>3.66</v>
          </cell>
          <cell r="K1587">
            <v>0</v>
          </cell>
          <cell r="L1587" t="str">
            <v>01-Jan-25</v>
          </cell>
          <cell r="M1587" t="str">
            <v>01-Oct-06</v>
          </cell>
          <cell r="N1587">
            <v>3</v>
          </cell>
          <cell r="O1587" t="str">
            <v>2100</v>
          </cell>
          <cell r="P1587" t="str">
            <v>2100</v>
          </cell>
          <cell r="Q1587" t="str">
            <v>06.031</v>
          </cell>
          <cell r="R1587" t="str">
            <v>06.031</v>
          </cell>
          <cell r="S1587" t="str">
            <v/>
          </cell>
          <cell r="T1587">
            <v>0</v>
          </cell>
          <cell r="U1587" t="str">
            <v>Thạc sĩ</v>
          </cell>
          <cell r="V1587" t="str">
            <v>001181043501</v>
          </cell>
        </row>
        <row r="1588">
          <cell r="B1588" t="str">
            <v/>
          </cell>
          <cell r="C1588" t="str">
            <v>3120215009715</v>
          </cell>
          <cell r="D1588" t="str">
            <v>Vũ Thị</v>
          </cell>
          <cell r="E1588" t="str">
            <v>Trang</v>
          </cell>
          <cell r="F1588">
            <v>21</v>
          </cell>
          <cell r="G1588" t="str">
            <v>Ban Tài chính và Kế toán</v>
          </cell>
          <cell r="H1588" t="str">
            <v>Ban Tài chính và Kế toán</v>
          </cell>
          <cell r="I1588" t="str">
            <v>Thạc sĩ, Kế toán viên</v>
          </cell>
          <cell r="J1588">
            <v>3.99</v>
          </cell>
          <cell r="K1588">
            <v>0</v>
          </cell>
          <cell r="L1588" t="str">
            <v>01-Oct-23</v>
          </cell>
          <cell r="M1588" t="str">
            <v>01-Oct-10</v>
          </cell>
          <cell r="N1588">
            <v>3</v>
          </cell>
          <cell r="O1588" t="str">
            <v>2100</v>
          </cell>
          <cell r="P1588" t="str">
            <v>2100</v>
          </cell>
          <cell r="Q1588" t="str">
            <v>06.031</v>
          </cell>
          <cell r="R1588" t="str">
            <v>06.031</v>
          </cell>
          <cell r="S1588" t="str">
            <v/>
          </cell>
          <cell r="T1588">
            <v>0</v>
          </cell>
          <cell r="U1588" t="str">
            <v>Thạc sĩ</v>
          </cell>
          <cell r="V1588" t="str">
            <v>034178000227</v>
          </cell>
        </row>
        <row r="1589">
          <cell r="B1589" t="str">
            <v/>
          </cell>
          <cell r="C1589" t="str">
            <v>3120215041832</v>
          </cell>
          <cell r="D1589" t="str">
            <v>Hoàng Bạch</v>
          </cell>
          <cell r="E1589" t="str">
            <v>Dương</v>
          </cell>
          <cell r="F1589">
            <v>21</v>
          </cell>
          <cell r="G1589" t="str">
            <v>Ban Tài chính và Kế toán</v>
          </cell>
          <cell r="H1589" t="str">
            <v>Ban Tài chính và Kế toán</v>
          </cell>
          <cell r="I1589" t="str">
            <v>Thạc sĩ, Kế toán viên</v>
          </cell>
          <cell r="J1589">
            <v>3.66</v>
          </cell>
          <cell r="K1589">
            <v>0</v>
          </cell>
          <cell r="L1589" t="str">
            <v>01-Jan-25</v>
          </cell>
          <cell r="M1589" t="str">
            <v>01-Jan-14</v>
          </cell>
          <cell r="N1589">
            <v>3</v>
          </cell>
          <cell r="O1589" t="str">
            <v>2100</v>
          </cell>
          <cell r="P1589" t="str">
            <v>2100</v>
          </cell>
          <cell r="Q1589" t="str">
            <v>06.031</v>
          </cell>
          <cell r="R1589" t="str">
            <v>06.031</v>
          </cell>
          <cell r="S1589" t="str">
            <v/>
          </cell>
          <cell r="T1589">
            <v>0</v>
          </cell>
          <cell r="U1589" t="str">
            <v>Thạc sĩ</v>
          </cell>
          <cell r="V1589" t="str">
            <v>030090000036</v>
          </cell>
        </row>
        <row r="1590">
          <cell r="B1590" t="str">
            <v/>
          </cell>
          <cell r="C1590" t="str">
            <v>3120215048168</v>
          </cell>
          <cell r="D1590" t="str">
            <v>Lê Thị Phương</v>
          </cell>
          <cell r="E1590" t="str">
            <v>Thơm</v>
          </cell>
          <cell r="F1590">
            <v>21</v>
          </cell>
          <cell r="G1590" t="str">
            <v>Ban Tài chính và Kế toán</v>
          </cell>
          <cell r="H1590" t="str">
            <v>Ban Tài chính và Kế toán</v>
          </cell>
          <cell r="I1590" t="str">
            <v>Kế toán viên</v>
          </cell>
          <cell r="J1590">
            <v>3.99</v>
          </cell>
          <cell r="K1590">
            <v>0</v>
          </cell>
          <cell r="L1590" t="str">
            <v>01-Jan-23</v>
          </cell>
          <cell r="M1590" t="str">
            <v>01-Jan-15</v>
          </cell>
          <cell r="N1590">
            <v>4</v>
          </cell>
          <cell r="O1590" t="str">
            <v>2100</v>
          </cell>
          <cell r="P1590" t="str">
            <v>2100</v>
          </cell>
          <cell r="Q1590" t="str">
            <v>06.031</v>
          </cell>
          <cell r="R1590" t="str">
            <v>06.031</v>
          </cell>
          <cell r="S1590" t="str">
            <v/>
          </cell>
          <cell r="T1590">
            <v>0</v>
          </cell>
          <cell r="U1590" t="str">
            <v>Đại học</v>
          </cell>
          <cell r="V1590" t="str">
            <v>001178021149</v>
          </cell>
        </row>
        <row r="1591">
          <cell r="B1591" t="str">
            <v/>
          </cell>
          <cell r="C1591" t="str">
            <v>3120215056925</v>
          </cell>
          <cell r="D1591" t="str">
            <v>Phạm Văn</v>
          </cell>
          <cell r="E1591" t="str">
            <v>Diệu</v>
          </cell>
          <cell r="F1591">
            <v>21</v>
          </cell>
          <cell r="G1591" t="str">
            <v>Ban Tài chính và Kế toán</v>
          </cell>
          <cell r="H1591" t="str">
            <v>Ban Tài chính và Kế toán</v>
          </cell>
          <cell r="I1591" t="str">
            <v>Kế toán viên</v>
          </cell>
          <cell r="J1591">
            <v>2.67</v>
          </cell>
          <cell r="K1591">
            <v>0</v>
          </cell>
          <cell r="L1591" t="str">
            <v>01-Dec-22</v>
          </cell>
          <cell r="M1591" t="str">
            <v>01-Dec-19</v>
          </cell>
          <cell r="N1591">
            <v>4</v>
          </cell>
          <cell r="O1591" t="str">
            <v>2100</v>
          </cell>
          <cell r="P1591" t="str">
            <v>2100</v>
          </cell>
          <cell r="Q1591" t="str">
            <v>06.031</v>
          </cell>
          <cell r="R1591" t="str">
            <v>06.031</v>
          </cell>
          <cell r="S1591" t="str">
            <v/>
          </cell>
          <cell r="T1591">
            <v>0</v>
          </cell>
          <cell r="U1591" t="str">
            <v>Đại học</v>
          </cell>
          <cell r="V1591" t="str">
            <v>036078000001</v>
          </cell>
        </row>
        <row r="1592">
          <cell r="B1592" t="str">
            <v/>
          </cell>
          <cell r="C1592" t="str">
            <v>3120215006802</v>
          </cell>
          <cell r="D1592" t="str">
            <v>Bùi Thị Kim</v>
          </cell>
          <cell r="E1592" t="str">
            <v>Vân</v>
          </cell>
          <cell r="F1592">
            <v>22</v>
          </cell>
          <cell r="G1592" t="str">
            <v>Ban Tổ chức cán bộ</v>
          </cell>
          <cell r="H1592" t="str">
            <v>Ban Tổ chức cán bộ</v>
          </cell>
          <cell r="I1592" t="str">
            <v>Chuyên viên</v>
          </cell>
          <cell r="J1592">
            <v>4.6500000000000004</v>
          </cell>
          <cell r="K1592">
            <v>0</v>
          </cell>
          <cell r="L1592" t="str">
            <v>01-Sep-24</v>
          </cell>
          <cell r="M1592" t="str">
            <v>01-Jan-08</v>
          </cell>
          <cell r="N1592">
            <v>4</v>
          </cell>
          <cell r="O1592" t="str">
            <v>2200</v>
          </cell>
          <cell r="P1592" t="str">
            <v>2200</v>
          </cell>
          <cell r="Q1592" t="str">
            <v>01.003</v>
          </cell>
          <cell r="R1592" t="str">
            <v>01.003</v>
          </cell>
          <cell r="S1592" t="str">
            <v/>
          </cell>
          <cell r="T1592">
            <v>0</v>
          </cell>
          <cell r="U1592" t="str">
            <v>Đại học</v>
          </cell>
          <cell r="V1592" t="str">
            <v>001169005032</v>
          </cell>
        </row>
        <row r="1593">
          <cell r="B1593" t="str">
            <v/>
          </cell>
          <cell r="C1593" t="str">
            <v>3120215006798</v>
          </cell>
          <cell r="D1593" t="str">
            <v>Lê Ngọc</v>
          </cell>
          <cell r="E1593" t="str">
            <v>Tú</v>
          </cell>
          <cell r="F1593">
            <v>22</v>
          </cell>
          <cell r="G1593" t="str">
            <v>Ban Tổ chức cán bộ</v>
          </cell>
          <cell r="H1593" t="str">
            <v>Ban Tổ chức cán bộ</v>
          </cell>
          <cell r="I1593" t="str">
            <v>Thạc sĩ, Chuyên viên chính, Phó Trưởng Ban</v>
          </cell>
          <cell r="J1593">
            <v>5.08</v>
          </cell>
          <cell r="K1593">
            <v>0</v>
          </cell>
          <cell r="L1593" t="str">
            <v>01-Jul-23</v>
          </cell>
          <cell r="M1593" t="str">
            <v>01-Apr-18</v>
          </cell>
          <cell r="N1593">
            <v>3</v>
          </cell>
          <cell r="O1593" t="str">
            <v>2200</v>
          </cell>
          <cell r="P1593" t="str">
            <v>2200</v>
          </cell>
          <cell r="Q1593" t="str">
            <v>01.002</v>
          </cell>
          <cell r="R1593" t="str">
            <v>01.002</v>
          </cell>
          <cell r="S1593" t="str">
            <v/>
          </cell>
          <cell r="T1593">
            <v>0</v>
          </cell>
          <cell r="U1593" t="str">
            <v>Thạc sĩ</v>
          </cell>
          <cell r="V1593" t="str">
            <v>030076020635</v>
          </cell>
        </row>
        <row r="1594">
          <cell r="B1594" t="str">
            <v/>
          </cell>
          <cell r="C1594" t="str">
            <v/>
          </cell>
          <cell r="D1594" t="str">
            <v>Nguyễn Thị</v>
          </cell>
          <cell r="E1594" t="str">
            <v>Thủy</v>
          </cell>
          <cell r="F1594">
            <v>22</v>
          </cell>
          <cell r="G1594" t="str">
            <v>Ban Tổ chức cán bộ</v>
          </cell>
          <cell r="H1594" t="str">
            <v>Ban Tổ chức cán bộ</v>
          </cell>
          <cell r="I1594" t="str">
            <v/>
          </cell>
          <cell r="J1594">
            <v>4.74</v>
          </cell>
          <cell r="K1594">
            <v>0</v>
          </cell>
          <cell r="L1594" t="str">
            <v>01-Dec-07</v>
          </cell>
          <cell r="M1594" t="str">
            <v>01-Jul-08</v>
          </cell>
          <cell r="N1594">
            <v>4</v>
          </cell>
          <cell r="O1594" t="str">
            <v>2200</v>
          </cell>
          <cell r="P1594" t="str">
            <v>2200</v>
          </cell>
          <cell r="Q1594" t="str">
            <v>01.002</v>
          </cell>
          <cell r="R1594" t="str">
            <v>01.002</v>
          </cell>
          <cell r="S1594" t="str">
            <v/>
          </cell>
          <cell r="T1594">
            <v>0</v>
          </cell>
          <cell r="U1594" t="str">
            <v>Đại học</v>
          </cell>
          <cell r="V1594" t="str">
            <v>130197166</v>
          </cell>
        </row>
        <row r="1595">
          <cell r="B1595" t="str">
            <v/>
          </cell>
          <cell r="C1595" t="str">
            <v>3120215007840</v>
          </cell>
          <cell r="D1595" t="str">
            <v>Nguyễn Thị</v>
          </cell>
          <cell r="E1595" t="str">
            <v>Cúc</v>
          </cell>
          <cell r="F1595">
            <v>22</v>
          </cell>
          <cell r="G1595" t="str">
            <v>Ban Tổ chức cán bộ</v>
          </cell>
          <cell r="H1595" t="str">
            <v>Ban Tổ chức cán bộ</v>
          </cell>
          <cell r="I1595" t="str">
            <v>Thạc sĩ, Chuyên viên chính, Phó Trưởng Ban</v>
          </cell>
          <cell r="J1595">
            <v>5.42</v>
          </cell>
          <cell r="K1595">
            <v>0</v>
          </cell>
          <cell r="L1595" t="str">
            <v>01-Aug-18</v>
          </cell>
          <cell r="M1595" t="str">
            <v>01-Aug-11</v>
          </cell>
          <cell r="N1595">
            <v>3</v>
          </cell>
          <cell r="O1595" t="str">
            <v>2200</v>
          </cell>
          <cell r="P1595" t="str">
            <v>2200</v>
          </cell>
          <cell r="Q1595" t="str">
            <v>01.002</v>
          </cell>
          <cell r="R1595" t="str">
            <v>01.002</v>
          </cell>
          <cell r="S1595" t="str">
            <v/>
          </cell>
          <cell r="T1595">
            <v>0</v>
          </cell>
          <cell r="U1595" t="str">
            <v>Thạc sĩ</v>
          </cell>
          <cell r="V1595" t="str">
            <v>012995790</v>
          </cell>
        </row>
        <row r="1596">
          <cell r="B1596" t="str">
            <v/>
          </cell>
          <cell r="C1596" t="str">
            <v>3120215010346</v>
          </cell>
          <cell r="D1596" t="str">
            <v>Nguyễn Thị</v>
          </cell>
          <cell r="E1596" t="str">
            <v>Lưới</v>
          </cell>
          <cell r="F1596">
            <v>22</v>
          </cell>
          <cell r="G1596" t="str">
            <v>Ban Tổ chức cán bộ</v>
          </cell>
          <cell r="H1596" t="str">
            <v>Ban Tổ chức cán bộ</v>
          </cell>
          <cell r="I1596" t="str">
            <v>Thạc sĩ, Chuyên viên</v>
          </cell>
          <cell r="J1596">
            <v>4.32</v>
          </cell>
          <cell r="K1596">
            <v>0</v>
          </cell>
          <cell r="L1596" t="str">
            <v>01-Aug-24</v>
          </cell>
          <cell r="M1596" t="str">
            <v>01-Aug-08</v>
          </cell>
          <cell r="N1596">
            <v>3</v>
          </cell>
          <cell r="O1596" t="str">
            <v>2200</v>
          </cell>
          <cell r="P1596" t="str">
            <v>2200</v>
          </cell>
          <cell r="Q1596" t="str">
            <v>01.003</v>
          </cell>
          <cell r="R1596" t="str">
            <v>01.003</v>
          </cell>
          <cell r="S1596" t="str">
            <v/>
          </cell>
          <cell r="T1596">
            <v>0</v>
          </cell>
          <cell r="U1596" t="str">
            <v>Thạc sĩ</v>
          </cell>
          <cell r="V1596" t="str">
            <v>033178001035</v>
          </cell>
        </row>
        <row r="1597">
          <cell r="B1597" t="str">
            <v/>
          </cell>
          <cell r="C1597" t="str">
            <v>3120215029452</v>
          </cell>
          <cell r="D1597" t="str">
            <v>Ngô Thị Minh</v>
          </cell>
          <cell r="E1597" t="str">
            <v>Nguyệt</v>
          </cell>
          <cell r="F1597">
            <v>22</v>
          </cell>
          <cell r="G1597" t="str">
            <v>Ban Tổ chức cán bộ</v>
          </cell>
          <cell r="H1597" t="str">
            <v>Ban Tổ chức cán bộ</v>
          </cell>
          <cell r="I1597" t="str">
            <v>Thạc sĩ, Chuyên viên</v>
          </cell>
          <cell r="J1597">
            <v>3.99</v>
          </cell>
          <cell r="K1597">
            <v>0</v>
          </cell>
          <cell r="L1597" t="str">
            <v>01-Aug-23</v>
          </cell>
          <cell r="M1597" t="str">
            <v>01-Aug-10</v>
          </cell>
          <cell r="N1597">
            <v>3</v>
          </cell>
          <cell r="O1597" t="str">
            <v>2200</v>
          </cell>
          <cell r="P1597" t="str">
            <v>2200</v>
          </cell>
          <cell r="Q1597" t="str">
            <v>01.003</v>
          </cell>
          <cell r="R1597" t="str">
            <v>01.003</v>
          </cell>
          <cell r="S1597" t="str">
            <v/>
          </cell>
          <cell r="T1597">
            <v>0</v>
          </cell>
          <cell r="U1597" t="str">
            <v>Thạc sĩ</v>
          </cell>
          <cell r="V1597" t="str">
            <v>001180017324</v>
          </cell>
        </row>
        <row r="1598">
          <cell r="B1598" t="str">
            <v/>
          </cell>
          <cell r="C1598" t="str">
            <v>3120215008662</v>
          </cell>
          <cell r="D1598" t="str">
            <v>Phan Văn</v>
          </cell>
          <cell r="E1598" t="str">
            <v>Đồng</v>
          </cell>
          <cell r="F1598">
            <v>22</v>
          </cell>
          <cell r="G1598" t="str">
            <v>Ban Tổ chức cán bộ</v>
          </cell>
          <cell r="H1598" t="str">
            <v>Ban Tổ chức cán bộ</v>
          </cell>
          <cell r="I1598" t="str">
            <v>Thạc sĩ, Chuyên viên</v>
          </cell>
          <cell r="J1598">
            <v>4.9800000000000004</v>
          </cell>
          <cell r="K1598">
            <v>0</v>
          </cell>
          <cell r="L1598" t="str">
            <v>01-May-23</v>
          </cell>
          <cell r="M1598" t="str">
            <v>01-May-02</v>
          </cell>
          <cell r="N1598">
            <v>3</v>
          </cell>
          <cell r="O1598" t="str">
            <v>2200</v>
          </cell>
          <cell r="P1598" t="str">
            <v>2200</v>
          </cell>
          <cell r="Q1598" t="str">
            <v>01.003</v>
          </cell>
          <cell r="R1598" t="str">
            <v>01.003</v>
          </cell>
          <cell r="S1598" t="str">
            <v/>
          </cell>
          <cell r="T1598">
            <v>0</v>
          </cell>
          <cell r="U1598" t="str">
            <v>Thạc sĩ</v>
          </cell>
          <cell r="V1598" t="str">
            <v>034077005122</v>
          </cell>
        </row>
        <row r="1599">
          <cell r="B1599" t="str">
            <v/>
          </cell>
          <cell r="C1599" t="str">
            <v>3120215026510</v>
          </cell>
          <cell r="D1599" t="str">
            <v>Lê Thị Thu</v>
          </cell>
          <cell r="E1599" t="str">
            <v>Hằng</v>
          </cell>
          <cell r="F1599">
            <v>22</v>
          </cell>
          <cell r="G1599" t="str">
            <v>Ban Tổ chức cán bộ</v>
          </cell>
          <cell r="H1599" t="str">
            <v>Ban Tổ chức cán bộ</v>
          </cell>
          <cell r="I1599" t="str">
            <v>Thạc sĩ, Chuyên viên</v>
          </cell>
          <cell r="J1599">
            <v>4.6500000000000004</v>
          </cell>
          <cell r="K1599">
            <v>0</v>
          </cell>
          <cell r="L1599" t="str">
            <v>01-Oct-23</v>
          </cell>
          <cell r="M1599" t="str">
            <v>15-Sep-07</v>
          </cell>
          <cell r="N1599">
            <v>3</v>
          </cell>
          <cell r="O1599" t="str">
            <v>2200</v>
          </cell>
          <cell r="P1599" t="str">
            <v>2200</v>
          </cell>
          <cell r="Q1599" t="str">
            <v>01.003</v>
          </cell>
          <cell r="R1599" t="str">
            <v>01.003</v>
          </cell>
          <cell r="S1599" t="str">
            <v/>
          </cell>
          <cell r="T1599">
            <v>0</v>
          </cell>
          <cell r="U1599" t="str">
            <v>Thạc sĩ</v>
          </cell>
          <cell r="V1599" t="str">
            <v>037177008895</v>
          </cell>
        </row>
        <row r="1600">
          <cell r="B1600" t="str">
            <v>PDT11</v>
          </cell>
          <cell r="C1600" t="str">
            <v/>
          </cell>
          <cell r="D1600" t="str">
            <v>Đào Trọng</v>
          </cell>
          <cell r="E1600" t="str">
            <v>Toàn</v>
          </cell>
          <cell r="F1600">
            <v>23</v>
          </cell>
          <cell r="G1600" t="str">
            <v>Ban Quản lý đào tạo</v>
          </cell>
          <cell r="H1600" t="str">
            <v>Ban Quản lý đào tạo</v>
          </cell>
          <cell r="I1600" t="str">
            <v/>
          </cell>
          <cell r="J1600">
            <v>4.1900000000000004</v>
          </cell>
          <cell r="K1600">
            <v>0</v>
          </cell>
          <cell r="L1600" t="str">
            <v>01-Jan-00</v>
          </cell>
          <cell r="M1600" t="str">
            <v>01-Jan-08</v>
          </cell>
          <cell r="N1600">
            <v>4</v>
          </cell>
          <cell r="O1600" t="str">
            <v>2300</v>
          </cell>
          <cell r="P1600" t="str">
            <v>2300</v>
          </cell>
          <cell r="Q1600" t="str">
            <v>01.002</v>
          </cell>
          <cell r="R1600" t="str">
            <v>01.002</v>
          </cell>
          <cell r="S1600" t="str">
            <v>PDT11</v>
          </cell>
          <cell r="T1600">
            <v>0</v>
          </cell>
          <cell r="U1600" t="str">
            <v/>
          </cell>
          <cell r="V1600" t="str">
            <v/>
          </cell>
        </row>
        <row r="1601">
          <cell r="B1601" t="str">
            <v/>
          </cell>
          <cell r="C1601" t="str">
            <v>3120215006940</v>
          </cell>
          <cell r="D1601" t="str">
            <v>Nguyễn Thị Thanh</v>
          </cell>
          <cell r="E1601" t="str">
            <v>Tâm</v>
          </cell>
          <cell r="F1601">
            <v>23</v>
          </cell>
          <cell r="G1601" t="str">
            <v>Ban Quản lý đào tạo</v>
          </cell>
          <cell r="H1601" t="str">
            <v>Ban Quản lý đào tạo</v>
          </cell>
          <cell r="I1601" t="str">
            <v/>
          </cell>
          <cell r="J1601">
            <v>3</v>
          </cell>
          <cell r="K1601">
            <v>0</v>
          </cell>
          <cell r="L1601" t="str">
            <v>01-Jan-07</v>
          </cell>
          <cell r="M1601" t="str">
            <v>01-Sep-99</v>
          </cell>
          <cell r="N1601">
            <v>4</v>
          </cell>
          <cell r="O1601" t="str">
            <v>2300</v>
          </cell>
          <cell r="P1601" t="str">
            <v>2300</v>
          </cell>
          <cell r="Q1601" t="str">
            <v>01.003</v>
          </cell>
          <cell r="R1601" t="str">
            <v>01.003</v>
          </cell>
          <cell r="S1601" t="str">
            <v/>
          </cell>
          <cell r="T1601">
            <v>0</v>
          </cell>
          <cell r="U1601" t="str">
            <v>Đại học</v>
          </cell>
          <cell r="V1601" t="str">
            <v>012088708</v>
          </cell>
        </row>
        <row r="1602">
          <cell r="B1602" t="str">
            <v>PDT02</v>
          </cell>
          <cell r="C1602" t="str">
            <v>3120215006848</v>
          </cell>
          <cell r="D1602" t="str">
            <v>Nguyễn Viết</v>
          </cell>
          <cell r="E1602" t="str">
            <v>Hải</v>
          </cell>
          <cell r="F1602">
            <v>23</v>
          </cell>
          <cell r="G1602" t="str">
            <v>Ban Quản lý đào tạo</v>
          </cell>
          <cell r="H1602" t="str">
            <v>Ban Quản lý đào tạo</v>
          </cell>
          <cell r="I1602" t="str">
            <v/>
          </cell>
          <cell r="J1602">
            <v>6.44</v>
          </cell>
          <cell r="K1602">
            <v>0</v>
          </cell>
          <cell r="L1602" t="str">
            <v>01-Dec-09</v>
          </cell>
          <cell r="M1602" t="str">
            <v>01-Nov-68</v>
          </cell>
          <cell r="N1602">
            <v>3</v>
          </cell>
          <cell r="O1602" t="str">
            <v>2300</v>
          </cell>
          <cell r="P1602" t="str">
            <v>2300</v>
          </cell>
          <cell r="Q1602" t="str">
            <v>01.002</v>
          </cell>
          <cell r="R1602" t="str">
            <v>01.002</v>
          </cell>
          <cell r="S1602" t="str">
            <v>PDT02</v>
          </cell>
          <cell r="T1602">
            <v>0</v>
          </cell>
          <cell r="U1602" t="str">
            <v>Thạc sĩ</v>
          </cell>
          <cell r="V1602" t="str">
            <v>010812036</v>
          </cell>
        </row>
        <row r="1603">
          <cell r="B1603" t="str">
            <v>PDT06</v>
          </cell>
          <cell r="C1603" t="str">
            <v>3120215006854</v>
          </cell>
          <cell r="D1603" t="str">
            <v>Hoàng Văn</v>
          </cell>
          <cell r="E1603" t="str">
            <v>Sỹ</v>
          </cell>
          <cell r="F1603">
            <v>23</v>
          </cell>
          <cell r="G1603" t="str">
            <v>Ban Quản lý đào tạo</v>
          </cell>
          <cell r="H1603" t="str">
            <v>Ban Quản lý đào tạo</v>
          </cell>
          <cell r="I1603" t="str">
            <v>Chuyên viên</v>
          </cell>
          <cell r="J1603">
            <v>4.9800000000000004</v>
          </cell>
          <cell r="K1603">
            <v>0.17</v>
          </cell>
          <cell r="L1603" t="str">
            <v>01-Dec-16</v>
          </cell>
          <cell r="M1603" t="str">
            <v>01-Dec-80</v>
          </cell>
          <cell r="N1603">
            <v>4</v>
          </cell>
          <cell r="O1603" t="str">
            <v>2300</v>
          </cell>
          <cell r="P1603" t="str">
            <v>2300</v>
          </cell>
          <cell r="Q1603" t="str">
            <v>01.003</v>
          </cell>
          <cell r="R1603" t="str">
            <v>01.003</v>
          </cell>
          <cell r="S1603" t="str">
            <v>PDT06</v>
          </cell>
          <cell r="T1603">
            <v>0</v>
          </cell>
          <cell r="U1603" t="str">
            <v>Đại học</v>
          </cell>
          <cell r="V1603" t="str">
            <v>010803783</v>
          </cell>
        </row>
        <row r="1604">
          <cell r="B1604" t="str">
            <v>PDT07</v>
          </cell>
          <cell r="C1604" t="str">
            <v>3120215006860</v>
          </cell>
          <cell r="D1604" t="str">
            <v>Nguyễn Duy</v>
          </cell>
          <cell r="E1604" t="str">
            <v>Thanh</v>
          </cell>
          <cell r="F1604">
            <v>23</v>
          </cell>
          <cell r="G1604" t="str">
            <v>Ban Quản lý đào tạo</v>
          </cell>
          <cell r="H1604" t="str">
            <v>Ban Quản lý đào tạo</v>
          </cell>
          <cell r="I1604" t="str">
            <v/>
          </cell>
          <cell r="J1604">
            <v>6.44</v>
          </cell>
          <cell r="K1604">
            <v>0</v>
          </cell>
          <cell r="L1604" t="str">
            <v>01-Dec-11</v>
          </cell>
          <cell r="M1604" t="str">
            <v>01-Jan-76</v>
          </cell>
          <cell r="N1604">
            <v>4</v>
          </cell>
          <cell r="O1604" t="str">
            <v>2300</v>
          </cell>
          <cell r="P1604" t="str">
            <v>2300</v>
          </cell>
          <cell r="Q1604" t="str">
            <v>01.002</v>
          </cell>
          <cell r="R1604" t="str">
            <v>01.002</v>
          </cell>
          <cell r="S1604" t="str">
            <v>PDT07</v>
          </cell>
          <cell r="T1604">
            <v>0</v>
          </cell>
          <cell r="U1604" t="str">
            <v>Đại học</v>
          </cell>
          <cell r="V1604" t="str">
            <v>010804720</v>
          </cell>
        </row>
        <row r="1605">
          <cell r="B1605" t="str">
            <v>PDT10</v>
          </cell>
          <cell r="C1605" t="str">
            <v>3120215006877</v>
          </cell>
          <cell r="D1605" t="str">
            <v>Nguyễn Minh</v>
          </cell>
          <cell r="E1605" t="str">
            <v>Tiến</v>
          </cell>
          <cell r="F1605">
            <v>23</v>
          </cell>
          <cell r="G1605" t="str">
            <v>Ban Quản lý đào tạo</v>
          </cell>
          <cell r="H1605" t="str">
            <v>Ban Quản lý đào tạo</v>
          </cell>
          <cell r="I1605" t="str">
            <v>Chuyên viên chính</v>
          </cell>
          <cell r="J1605">
            <v>6.78</v>
          </cell>
          <cell r="K1605">
            <v>0</v>
          </cell>
          <cell r="L1605" t="str">
            <v>01-Oct-14</v>
          </cell>
          <cell r="M1605" t="str">
            <v>01-Jun-05</v>
          </cell>
          <cell r="N1605">
            <v>4</v>
          </cell>
          <cell r="O1605" t="str">
            <v>2300</v>
          </cell>
          <cell r="P1605" t="str">
            <v>2300</v>
          </cell>
          <cell r="Q1605" t="str">
            <v>01.002</v>
          </cell>
          <cell r="R1605" t="str">
            <v>01.002</v>
          </cell>
          <cell r="S1605" t="str">
            <v>PDT10</v>
          </cell>
          <cell r="T1605">
            <v>0</v>
          </cell>
          <cell r="U1605" t="str">
            <v>Đại học</v>
          </cell>
          <cell r="V1605" t="str">
            <v>033057000582</v>
          </cell>
        </row>
        <row r="1606">
          <cell r="B1606" t="str">
            <v>PDT03</v>
          </cell>
          <cell r="C1606" t="str">
            <v>3120215006904</v>
          </cell>
          <cell r="D1606" t="str">
            <v>Nguyễn Thị</v>
          </cell>
          <cell r="E1606" t="str">
            <v>Mai</v>
          </cell>
          <cell r="F1606">
            <v>23</v>
          </cell>
          <cell r="G1606" t="str">
            <v>Ban Quản lý đào tạo</v>
          </cell>
          <cell r="H1606" t="str">
            <v>Ban Quản lý đào tạo</v>
          </cell>
          <cell r="I1606" t="str">
            <v/>
          </cell>
          <cell r="J1606">
            <v>5.42</v>
          </cell>
          <cell r="K1606">
            <v>0</v>
          </cell>
          <cell r="L1606" t="str">
            <v>01-Nov-10</v>
          </cell>
          <cell r="M1606" t="str">
            <v>01-Feb-82</v>
          </cell>
          <cell r="N1606">
            <v>2</v>
          </cell>
          <cell r="O1606" t="str">
            <v>2300</v>
          </cell>
          <cell r="P1606" t="str">
            <v>2300</v>
          </cell>
          <cell r="Q1606" t="str">
            <v>01.002</v>
          </cell>
          <cell r="R1606" t="str">
            <v>01.002</v>
          </cell>
          <cell r="S1606" t="str">
            <v>PDT03</v>
          </cell>
          <cell r="T1606">
            <v>0</v>
          </cell>
          <cell r="U1606" t="str">
            <v>Tiến sĩ</v>
          </cell>
          <cell r="V1606" t="str">
            <v>010804423</v>
          </cell>
        </row>
        <row r="1607">
          <cell r="B1607" t="str">
            <v/>
          </cell>
          <cell r="C1607" t="str">
            <v>3120215006282</v>
          </cell>
          <cell r="D1607" t="str">
            <v>Nguyễn Thị</v>
          </cell>
          <cell r="E1607" t="str">
            <v>Tuyết</v>
          </cell>
          <cell r="F1607">
            <v>23</v>
          </cell>
          <cell r="G1607" t="str">
            <v>Ban Quản lý đào tạo</v>
          </cell>
          <cell r="H1607" t="str">
            <v>Ban Quản lý đào tạo</v>
          </cell>
          <cell r="I1607" t="str">
            <v/>
          </cell>
          <cell r="J1607">
            <v>5.42</v>
          </cell>
          <cell r="K1607">
            <v>0</v>
          </cell>
          <cell r="L1607" t="str">
            <v>01-Mar-11</v>
          </cell>
          <cell r="M1607" t="str">
            <v>01-Jun-81</v>
          </cell>
          <cell r="N1607">
            <v>3</v>
          </cell>
          <cell r="O1607" t="str">
            <v>2300</v>
          </cell>
          <cell r="P1607" t="str">
            <v>2300</v>
          </cell>
          <cell r="Q1607" t="str">
            <v>01.002</v>
          </cell>
          <cell r="R1607" t="str">
            <v>01.002</v>
          </cell>
          <cell r="S1607" t="str">
            <v/>
          </cell>
          <cell r="T1607">
            <v>0</v>
          </cell>
          <cell r="U1607" t="str">
            <v>Thạc sĩ</v>
          </cell>
          <cell r="V1607" t="str">
            <v>010804141</v>
          </cell>
        </row>
        <row r="1608">
          <cell r="B1608" t="str">
            <v>PDT08</v>
          </cell>
          <cell r="C1608" t="str">
            <v>3120215006927</v>
          </cell>
          <cell r="D1608" t="str">
            <v>Dương Thị</v>
          </cell>
          <cell r="E1608" t="str">
            <v>Thường</v>
          </cell>
          <cell r="F1608">
            <v>23</v>
          </cell>
          <cell r="G1608" t="str">
            <v>Ban Quản lý đào tạo</v>
          </cell>
          <cell r="H1608" t="str">
            <v>Ban Quản lý đào tạo</v>
          </cell>
          <cell r="I1608" t="str">
            <v>Chuyên viên</v>
          </cell>
          <cell r="J1608">
            <v>4.9800000000000004</v>
          </cell>
          <cell r="K1608">
            <v>0</v>
          </cell>
          <cell r="L1608" t="str">
            <v>01-Nov-14</v>
          </cell>
          <cell r="M1608" t="str">
            <v>01-Oct-02</v>
          </cell>
          <cell r="N1608">
            <v>4</v>
          </cell>
          <cell r="O1608" t="str">
            <v>2300</v>
          </cell>
          <cell r="P1608" t="str">
            <v>2300</v>
          </cell>
          <cell r="Q1608" t="str">
            <v>01.003</v>
          </cell>
          <cell r="R1608" t="str">
            <v>01.003</v>
          </cell>
          <cell r="S1608" t="str">
            <v>PDT08</v>
          </cell>
          <cell r="T1608">
            <v>0</v>
          </cell>
          <cell r="U1608" t="str">
            <v>Đại học</v>
          </cell>
          <cell r="V1608" t="str">
            <v>012416738</v>
          </cell>
        </row>
        <row r="1609">
          <cell r="B1609" t="str">
            <v/>
          </cell>
          <cell r="C1609" t="str">
            <v>3120215006819</v>
          </cell>
          <cell r="D1609" t="str">
            <v>Hoàng Ngọc</v>
          </cell>
          <cell r="E1609" t="str">
            <v>Huyền</v>
          </cell>
          <cell r="F1609">
            <v>23</v>
          </cell>
          <cell r="G1609" t="str">
            <v>Ban Quản lý đào tạo</v>
          </cell>
          <cell r="H1609" t="str">
            <v>Ban Quản lý đào tạo</v>
          </cell>
          <cell r="I1609" t="str">
            <v>Chuyên viên chính</v>
          </cell>
          <cell r="J1609">
            <v>5.42</v>
          </cell>
          <cell r="K1609">
            <v>0</v>
          </cell>
          <cell r="L1609" t="str">
            <v>01-Oct-15</v>
          </cell>
          <cell r="M1609" t="str">
            <v>01-Jul-08</v>
          </cell>
          <cell r="N1609">
            <v>4</v>
          </cell>
          <cell r="O1609" t="str">
            <v>2300</v>
          </cell>
          <cell r="P1609" t="str">
            <v>2300</v>
          </cell>
          <cell r="Q1609" t="str">
            <v>01.002</v>
          </cell>
          <cell r="R1609" t="str">
            <v>01.002</v>
          </cell>
          <cell r="S1609" t="str">
            <v/>
          </cell>
          <cell r="T1609">
            <v>0</v>
          </cell>
          <cell r="U1609" t="str">
            <v>Đại học</v>
          </cell>
          <cell r="V1609" t="str">
            <v>010476225</v>
          </cell>
        </row>
        <row r="1610">
          <cell r="B1610" t="str">
            <v/>
          </cell>
          <cell r="C1610" t="str">
            <v>3120215006825</v>
          </cell>
          <cell r="D1610" t="str">
            <v>Lê Thị Hoàng</v>
          </cell>
          <cell r="E1610" t="str">
            <v>Yến</v>
          </cell>
          <cell r="F1610">
            <v>23</v>
          </cell>
          <cell r="G1610" t="str">
            <v>Ban Quản lý đào tạo</v>
          </cell>
          <cell r="H1610" t="str">
            <v>Ban Quản lý đào tạo</v>
          </cell>
          <cell r="I1610" t="str">
            <v/>
          </cell>
          <cell r="J1610">
            <v>4.6500000000000004</v>
          </cell>
          <cell r="K1610">
            <v>0</v>
          </cell>
          <cell r="L1610" t="str">
            <v>01-Jul-10</v>
          </cell>
          <cell r="M1610" t="str">
            <v>01-Mar-78</v>
          </cell>
          <cell r="N1610">
            <v>4</v>
          </cell>
          <cell r="O1610" t="str">
            <v>2300</v>
          </cell>
          <cell r="P1610" t="str">
            <v>2300</v>
          </cell>
          <cell r="Q1610" t="str">
            <v>01.003</v>
          </cell>
          <cell r="R1610" t="str">
            <v>01.003</v>
          </cell>
          <cell r="S1610" t="str">
            <v/>
          </cell>
          <cell r="T1610">
            <v>0</v>
          </cell>
          <cell r="U1610" t="str">
            <v>Đại học</v>
          </cell>
          <cell r="V1610" t="str">
            <v>010812523</v>
          </cell>
        </row>
        <row r="1611">
          <cell r="B1611" t="str">
            <v/>
          </cell>
          <cell r="C1611" t="str">
            <v>3120215008729</v>
          </cell>
          <cell r="D1611" t="str">
            <v>Nguyễn Trọng</v>
          </cell>
          <cell r="E1611" t="str">
            <v>Trung</v>
          </cell>
          <cell r="F1611">
            <v>23</v>
          </cell>
          <cell r="G1611" t="str">
            <v>Ban Quản lý đào tạo</v>
          </cell>
          <cell r="H1611" t="str">
            <v>Ban Quản lý đào tạo</v>
          </cell>
          <cell r="I1611" t="str">
            <v>Thạc sĩ, Chuyên viên</v>
          </cell>
          <cell r="J1611">
            <v>4.9800000000000004</v>
          </cell>
          <cell r="K1611">
            <v>0</v>
          </cell>
          <cell r="L1611" t="str">
            <v>01-Dec-24</v>
          </cell>
          <cell r="M1611" t="str">
            <v>01-Sep-03</v>
          </cell>
          <cell r="N1611">
            <v>3</v>
          </cell>
          <cell r="O1611" t="str">
            <v>2300</v>
          </cell>
          <cell r="P1611" t="str">
            <v>2300</v>
          </cell>
          <cell r="Q1611" t="str">
            <v>01.003</v>
          </cell>
          <cell r="R1611" t="str">
            <v>01.003</v>
          </cell>
          <cell r="S1611" t="str">
            <v/>
          </cell>
          <cell r="T1611">
            <v>0</v>
          </cell>
          <cell r="U1611" t="str">
            <v>Thạc sĩ</v>
          </cell>
          <cell r="V1611" t="str">
            <v>027078000058</v>
          </cell>
        </row>
        <row r="1612">
          <cell r="B1612" t="str">
            <v>MG711</v>
          </cell>
          <cell r="C1612" t="str">
            <v>3120215006326</v>
          </cell>
          <cell r="D1612" t="str">
            <v>Nguyễn Văn</v>
          </cell>
          <cell r="E1612" t="str">
            <v>Phơ</v>
          </cell>
          <cell r="F1612">
            <v>23</v>
          </cell>
          <cell r="G1612" t="str">
            <v>Ban Quản lý đào tạo</v>
          </cell>
          <cell r="H1612" t="str">
            <v>Ban Quản lý đào tạo</v>
          </cell>
          <cell r="I1612" t="str">
            <v>Tiến sĩ, Chuyên viên</v>
          </cell>
          <cell r="J1612">
            <v>4.6500000000000004</v>
          </cell>
          <cell r="K1612">
            <v>0</v>
          </cell>
          <cell r="L1612" t="str">
            <v>01-Apr-23</v>
          </cell>
          <cell r="M1612" t="str">
            <v>01-Jan-04</v>
          </cell>
          <cell r="N1612">
            <v>2</v>
          </cell>
          <cell r="O1612" t="str">
            <v>2300</v>
          </cell>
          <cell r="P1612" t="str">
            <v>2300</v>
          </cell>
          <cell r="Q1612" t="str">
            <v>01.003</v>
          </cell>
          <cell r="R1612" t="str">
            <v>01.003</v>
          </cell>
          <cell r="S1612" t="str">
            <v>MG711</v>
          </cell>
          <cell r="T1612">
            <v>0</v>
          </cell>
          <cell r="U1612" t="str">
            <v>Tiến sĩ</v>
          </cell>
          <cell r="V1612" t="str">
            <v>031079002759</v>
          </cell>
        </row>
        <row r="1613">
          <cell r="B1613" t="str">
            <v/>
          </cell>
          <cell r="C1613" t="str">
            <v>3120215006361</v>
          </cell>
          <cell r="D1613" t="str">
            <v>Nguyễn Thị Thu</v>
          </cell>
          <cell r="E1613" t="str">
            <v>Hà</v>
          </cell>
          <cell r="F1613">
            <v>23</v>
          </cell>
          <cell r="G1613" t="str">
            <v>Ban Quản lý đào tạo</v>
          </cell>
          <cell r="H1613" t="str">
            <v>Ban Quản lý đào tạo</v>
          </cell>
          <cell r="I1613" t="str">
            <v/>
          </cell>
          <cell r="J1613">
            <v>2.67</v>
          </cell>
          <cell r="K1613">
            <v>0</v>
          </cell>
          <cell r="L1613" t="str">
            <v>01-Jan-12</v>
          </cell>
          <cell r="M1613" t="str">
            <v>01-Jan-09</v>
          </cell>
          <cell r="N1613">
            <v>3</v>
          </cell>
          <cell r="O1613" t="str">
            <v>2300</v>
          </cell>
          <cell r="P1613" t="str">
            <v>2300</v>
          </cell>
          <cell r="Q1613" t="str">
            <v>01.003</v>
          </cell>
          <cell r="R1613" t="str">
            <v>01.003</v>
          </cell>
          <cell r="S1613" t="str">
            <v/>
          </cell>
          <cell r="T1613">
            <v>0</v>
          </cell>
          <cell r="U1613" t="str">
            <v>Thạc sĩ</v>
          </cell>
          <cell r="V1613" t="str">
            <v>013041607</v>
          </cell>
        </row>
        <row r="1614">
          <cell r="B1614" t="str">
            <v/>
          </cell>
          <cell r="C1614" t="str">
            <v>3120215010250</v>
          </cell>
          <cell r="D1614" t="str">
            <v>Nguyễn Quang</v>
          </cell>
          <cell r="E1614" t="str">
            <v>Tự</v>
          </cell>
          <cell r="F1614">
            <v>23</v>
          </cell>
          <cell r="G1614" t="str">
            <v>Ban Quản lý đào tạo</v>
          </cell>
          <cell r="H1614" t="str">
            <v>Ban Quản lý đào tạo</v>
          </cell>
          <cell r="I1614" t="str">
            <v>Thạc sĩ, Chuyên viên chính, Phó Trưởng Ban</v>
          </cell>
          <cell r="J1614">
            <v>5.08</v>
          </cell>
          <cell r="K1614">
            <v>0</v>
          </cell>
          <cell r="L1614" t="str">
            <v>01-Apr-23</v>
          </cell>
          <cell r="M1614" t="str">
            <v>01-Apr-18</v>
          </cell>
          <cell r="N1614">
            <v>3</v>
          </cell>
          <cell r="O1614" t="str">
            <v>2300</v>
          </cell>
          <cell r="P1614" t="str">
            <v>2300</v>
          </cell>
          <cell r="Q1614" t="str">
            <v>01.002</v>
          </cell>
          <cell r="R1614" t="str">
            <v>01.002</v>
          </cell>
          <cell r="S1614" t="str">
            <v/>
          </cell>
          <cell r="T1614">
            <v>0</v>
          </cell>
          <cell r="U1614" t="str">
            <v>Thạc sĩ</v>
          </cell>
          <cell r="V1614" t="str">
            <v>001079015872</v>
          </cell>
        </row>
        <row r="1615">
          <cell r="B1615" t="str">
            <v/>
          </cell>
          <cell r="C1615" t="str">
            <v>3120215009780</v>
          </cell>
          <cell r="D1615" t="str">
            <v>Nguyễn Anh</v>
          </cell>
          <cell r="E1615" t="str">
            <v>Tuấn</v>
          </cell>
          <cell r="F1615">
            <v>23</v>
          </cell>
          <cell r="G1615" t="str">
            <v>Ban Quản lý đào tạo</v>
          </cell>
          <cell r="H1615" t="str">
            <v>Ban Quản lý đào tạo</v>
          </cell>
          <cell r="I1615" t="str">
            <v>Thạc sĩ, Chuyên viên</v>
          </cell>
          <cell r="J1615">
            <v>3.99</v>
          </cell>
          <cell r="K1615">
            <v>0</v>
          </cell>
          <cell r="L1615" t="str">
            <v>01-Apr-23</v>
          </cell>
          <cell r="M1615" t="str">
            <v>01-Apr-09</v>
          </cell>
          <cell r="N1615">
            <v>3</v>
          </cell>
          <cell r="O1615" t="str">
            <v>2300</v>
          </cell>
          <cell r="P1615" t="str">
            <v>2300</v>
          </cell>
          <cell r="Q1615" t="str">
            <v>01.003</v>
          </cell>
          <cell r="R1615" t="str">
            <v>01.003</v>
          </cell>
          <cell r="S1615" t="str">
            <v/>
          </cell>
          <cell r="T1615">
            <v>0</v>
          </cell>
          <cell r="U1615" t="str">
            <v>Thạc sĩ</v>
          </cell>
          <cell r="V1615" t="str">
            <v>001082004341</v>
          </cell>
        </row>
        <row r="1616">
          <cell r="B1616" t="str">
            <v/>
          </cell>
          <cell r="C1616" t="str">
            <v>3120215036680</v>
          </cell>
          <cell r="D1616" t="str">
            <v>Lê Thị</v>
          </cell>
          <cell r="E1616" t="str">
            <v>Soi</v>
          </cell>
          <cell r="F1616">
            <v>23</v>
          </cell>
          <cell r="G1616" t="str">
            <v>Ban Quản lý đào tạo</v>
          </cell>
          <cell r="H1616" t="str">
            <v>Ban Quản lý đào tạo</v>
          </cell>
          <cell r="I1616" t="str">
            <v>Thạc sĩ, Chuyên viên</v>
          </cell>
          <cell r="J1616">
            <v>3.66</v>
          </cell>
          <cell r="K1616">
            <v>0</v>
          </cell>
          <cell r="L1616" t="str">
            <v>01-Feb-23</v>
          </cell>
          <cell r="M1616" t="str">
            <v>01-Feb-12</v>
          </cell>
          <cell r="N1616">
            <v>3</v>
          </cell>
          <cell r="O1616" t="str">
            <v>2300</v>
          </cell>
          <cell r="P1616" t="str">
            <v>2300</v>
          </cell>
          <cell r="Q1616" t="str">
            <v>01.003</v>
          </cell>
          <cell r="R1616" t="str">
            <v>01.003</v>
          </cell>
          <cell r="S1616" t="str">
            <v/>
          </cell>
          <cell r="T1616">
            <v>0</v>
          </cell>
          <cell r="U1616" t="str">
            <v>Thạc sĩ</v>
          </cell>
          <cell r="V1616" t="str">
            <v>036187011946</v>
          </cell>
        </row>
        <row r="1617">
          <cell r="B1617" t="str">
            <v/>
          </cell>
          <cell r="C1617" t="str">
            <v>3120215037076</v>
          </cell>
          <cell r="D1617" t="str">
            <v>Nguyễn Phương</v>
          </cell>
          <cell r="E1617" t="str">
            <v>Dung</v>
          </cell>
          <cell r="F1617">
            <v>23</v>
          </cell>
          <cell r="G1617" t="str">
            <v>Ban Quản lý đào tạo</v>
          </cell>
          <cell r="H1617" t="str">
            <v>Ban Quản lý đào tạo</v>
          </cell>
          <cell r="I1617" t="str">
            <v>Thạc sĩ, Chuyên viên</v>
          </cell>
          <cell r="J1617">
            <v>3.66</v>
          </cell>
          <cell r="K1617">
            <v>0</v>
          </cell>
          <cell r="L1617" t="str">
            <v>01-Feb-23</v>
          </cell>
          <cell r="M1617" t="str">
            <v>01-Feb-13</v>
          </cell>
          <cell r="N1617">
            <v>3</v>
          </cell>
          <cell r="O1617" t="str">
            <v>2300</v>
          </cell>
          <cell r="P1617" t="str">
            <v>2300</v>
          </cell>
          <cell r="Q1617" t="str">
            <v>01.003</v>
          </cell>
          <cell r="R1617" t="str">
            <v>01.003</v>
          </cell>
          <cell r="S1617" t="str">
            <v/>
          </cell>
          <cell r="T1617">
            <v>0</v>
          </cell>
          <cell r="U1617" t="str">
            <v>Thạc sĩ</v>
          </cell>
          <cell r="V1617" t="str">
            <v>001186024648</v>
          </cell>
        </row>
        <row r="1618">
          <cell r="B1618" t="str">
            <v/>
          </cell>
          <cell r="C1618" t="str">
            <v>3120215039774</v>
          </cell>
          <cell r="D1618" t="str">
            <v>Nguyễn Thị</v>
          </cell>
          <cell r="E1618" t="str">
            <v>Tuyết</v>
          </cell>
          <cell r="F1618">
            <v>23</v>
          </cell>
          <cell r="G1618" t="str">
            <v>Ban Quản lý đào tạo</v>
          </cell>
          <cell r="H1618" t="str">
            <v>Ban Quản lý đào tạo</v>
          </cell>
          <cell r="I1618" t="str">
            <v>Thạc sĩ, Chuyên viên</v>
          </cell>
          <cell r="J1618">
            <v>3.66</v>
          </cell>
          <cell r="K1618">
            <v>0</v>
          </cell>
          <cell r="L1618" t="str">
            <v>01-May-24</v>
          </cell>
          <cell r="M1618" t="str">
            <v>01-May-13</v>
          </cell>
          <cell r="N1618">
            <v>3</v>
          </cell>
          <cell r="O1618" t="str">
            <v>2300</v>
          </cell>
          <cell r="P1618" t="str">
            <v>2300</v>
          </cell>
          <cell r="Q1618" t="str">
            <v>01.003</v>
          </cell>
          <cell r="R1618" t="str">
            <v>01.003</v>
          </cell>
          <cell r="S1618" t="str">
            <v/>
          </cell>
          <cell r="T1618">
            <v>0</v>
          </cell>
          <cell r="U1618" t="str">
            <v>Thạc sĩ</v>
          </cell>
          <cell r="V1618" t="str">
            <v>026185015651</v>
          </cell>
        </row>
        <row r="1619">
          <cell r="B1619" t="str">
            <v/>
          </cell>
          <cell r="C1619" t="str">
            <v>3120215039150</v>
          </cell>
          <cell r="D1619" t="str">
            <v>Trần Thanh</v>
          </cell>
          <cell r="E1619" t="str">
            <v>Hà</v>
          </cell>
          <cell r="F1619">
            <v>23</v>
          </cell>
          <cell r="G1619" t="str">
            <v>Ban Quản lý đào tạo</v>
          </cell>
          <cell r="H1619" t="str">
            <v>Ban Quản lý đào tạo</v>
          </cell>
          <cell r="I1619" t="str">
            <v>Chuyên viên</v>
          </cell>
          <cell r="J1619">
            <v>3.66</v>
          </cell>
          <cell r="K1619">
            <v>0</v>
          </cell>
          <cell r="L1619" t="str">
            <v>01-Jan-24</v>
          </cell>
          <cell r="M1619" t="str">
            <v>01-Jan-13</v>
          </cell>
          <cell r="N1619">
            <v>4</v>
          </cell>
          <cell r="O1619" t="str">
            <v>2300</v>
          </cell>
          <cell r="P1619" t="str">
            <v>2300</v>
          </cell>
          <cell r="Q1619" t="str">
            <v>01.003</v>
          </cell>
          <cell r="R1619" t="str">
            <v>01.003</v>
          </cell>
          <cell r="S1619" t="str">
            <v/>
          </cell>
          <cell r="T1619">
            <v>0</v>
          </cell>
          <cell r="U1619" t="str">
            <v>Đại học</v>
          </cell>
          <cell r="V1619" t="str">
            <v>036188000181</v>
          </cell>
        </row>
        <row r="1620">
          <cell r="B1620" t="str">
            <v/>
          </cell>
          <cell r="C1620" t="str">
            <v>3120215042001</v>
          </cell>
          <cell r="D1620" t="str">
            <v>Đỗ Thị</v>
          </cell>
          <cell r="E1620" t="str">
            <v>Linh</v>
          </cell>
          <cell r="F1620">
            <v>23</v>
          </cell>
          <cell r="G1620" t="str">
            <v>Ban Quản lý đào tạo</v>
          </cell>
          <cell r="H1620" t="str">
            <v>Ban Quản lý đào tạo</v>
          </cell>
          <cell r="I1620" t="str">
            <v>Chuyên viên</v>
          </cell>
          <cell r="J1620">
            <v>3.66</v>
          </cell>
          <cell r="K1620">
            <v>0</v>
          </cell>
          <cell r="L1620" t="str">
            <v>01-Jan-25</v>
          </cell>
          <cell r="M1620" t="str">
            <v>01-Jan-14</v>
          </cell>
          <cell r="N1620">
            <v>4</v>
          </cell>
          <cell r="O1620" t="str">
            <v>2300</v>
          </cell>
          <cell r="P1620" t="str">
            <v>2300</v>
          </cell>
          <cell r="Q1620" t="str">
            <v>01.003</v>
          </cell>
          <cell r="R1620" t="str">
            <v>01.003</v>
          </cell>
          <cell r="S1620" t="str">
            <v/>
          </cell>
          <cell r="T1620">
            <v>0</v>
          </cell>
          <cell r="U1620" t="str">
            <v>Đại học</v>
          </cell>
          <cell r="V1620" t="str">
            <v>033189006328</v>
          </cell>
        </row>
        <row r="1621">
          <cell r="B1621" t="str">
            <v/>
          </cell>
          <cell r="C1621" t="str">
            <v>3120215048696</v>
          </cell>
          <cell r="D1621" t="str">
            <v>Vũ Thị Khánh</v>
          </cell>
          <cell r="E1621" t="str">
            <v>Toàn</v>
          </cell>
          <cell r="F1621">
            <v>23</v>
          </cell>
          <cell r="G1621" t="str">
            <v>Ban Quản lý đào tạo</v>
          </cell>
          <cell r="H1621" t="str">
            <v>Ban Quản lý đào tạo</v>
          </cell>
          <cell r="I1621" t="str">
            <v>Thạc sĩ, Chuyên viên</v>
          </cell>
          <cell r="J1621">
            <v>3.33</v>
          </cell>
          <cell r="K1621">
            <v>0</v>
          </cell>
          <cell r="L1621" t="str">
            <v>01-Jan-23</v>
          </cell>
          <cell r="M1621" t="str">
            <v>01-Jan-16</v>
          </cell>
          <cell r="N1621">
            <v>3</v>
          </cell>
          <cell r="O1621" t="str">
            <v>2300</v>
          </cell>
          <cell r="P1621" t="str">
            <v>2300</v>
          </cell>
          <cell r="Q1621" t="str">
            <v>01.003</v>
          </cell>
          <cell r="R1621" t="str">
            <v>01.003</v>
          </cell>
          <cell r="S1621" t="str">
            <v/>
          </cell>
          <cell r="T1621">
            <v>0</v>
          </cell>
          <cell r="U1621" t="str">
            <v>Thạc sĩ</v>
          </cell>
          <cell r="V1621" t="str">
            <v>015181004216</v>
          </cell>
        </row>
        <row r="1622">
          <cell r="B1622" t="str">
            <v/>
          </cell>
          <cell r="C1622" t="str">
            <v>3120215049285</v>
          </cell>
          <cell r="D1622" t="str">
            <v>Nguyễn Hồng</v>
          </cell>
          <cell r="E1622" t="str">
            <v>Việt</v>
          </cell>
          <cell r="F1622">
            <v>23</v>
          </cell>
          <cell r="G1622" t="str">
            <v>Ban Quản lý đào tạo</v>
          </cell>
          <cell r="H1622" t="str">
            <v>Ban Quản lý đào tạo</v>
          </cell>
          <cell r="I1622" t="str">
            <v>Thạc sĩ, Chuyên viên</v>
          </cell>
          <cell r="J1622">
            <v>3</v>
          </cell>
          <cell r="K1622">
            <v>0</v>
          </cell>
          <cell r="L1622" t="str">
            <v>01-Jan-22</v>
          </cell>
          <cell r="M1622" t="str">
            <v>01-Jan-17</v>
          </cell>
          <cell r="N1622">
            <v>3</v>
          </cell>
          <cell r="O1622" t="str">
            <v>2300</v>
          </cell>
          <cell r="P1622" t="str">
            <v>2300</v>
          </cell>
          <cell r="Q1622" t="str">
            <v>01.003</v>
          </cell>
          <cell r="R1622" t="str">
            <v>01.003</v>
          </cell>
          <cell r="S1622" t="str">
            <v/>
          </cell>
          <cell r="T1622">
            <v>0</v>
          </cell>
          <cell r="U1622" t="str">
            <v>Thạc sĩ</v>
          </cell>
          <cell r="V1622" t="str">
            <v>034090000103</v>
          </cell>
        </row>
        <row r="1623">
          <cell r="B1623" t="str">
            <v/>
          </cell>
          <cell r="C1623" t="str">
            <v>3120205027047</v>
          </cell>
          <cell r="D1623" t="str">
            <v>Nguyễn Thị Thùy</v>
          </cell>
          <cell r="E1623" t="str">
            <v>Dung</v>
          </cell>
          <cell r="F1623">
            <v>23</v>
          </cell>
          <cell r="G1623" t="str">
            <v>Ban Quản lý đào tạo</v>
          </cell>
          <cell r="H1623" t="str">
            <v>Ban Quản lý đào tạo</v>
          </cell>
          <cell r="I1623" t="str">
            <v>Chuyên viên</v>
          </cell>
          <cell r="J1623">
            <v>2.67</v>
          </cell>
          <cell r="K1623">
            <v>0</v>
          </cell>
          <cell r="L1623" t="str">
            <v>01-Oct-23</v>
          </cell>
          <cell r="M1623" t="str">
            <v>01-Oct-20</v>
          </cell>
          <cell r="N1623">
            <v>4</v>
          </cell>
          <cell r="O1623" t="str">
            <v>2300</v>
          </cell>
          <cell r="P1623" t="str">
            <v>2300</v>
          </cell>
          <cell r="Q1623" t="str">
            <v>01.003</v>
          </cell>
          <cell r="R1623" t="str">
            <v>01.003</v>
          </cell>
          <cell r="S1623" t="str">
            <v/>
          </cell>
          <cell r="T1623">
            <v>0</v>
          </cell>
          <cell r="U1623" t="str">
            <v>Đại học</v>
          </cell>
          <cell r="V1623" t="str">
            <v>022185003943</v>
          </cell>
        </row>
        <row r="1624">
          <cell r="B1624" t="str">
            <v/>
          </cell>
          <cell r="C1624" t="str">
            <v>3120215058972</v>
          </cell>
          <cell r="D1624" t="str">
            <v>Thái Cường</v>
          </cell>
          <cell r="E1624" t="str">
            <v>Quốc</v>
          </cell>
          <cell r="F1624">
            <v>23</v>
          </cell>
          <cell r="G1624" t="str">
            <v>Ban Quản lý đào tạo</v>
          </cell>
          <cell r="H1624" t="str">
            <v>Ban Quản lý đào tạo</v>
          </cell>
          <cell r="I1624" t="str">
            <v>Thạc sĩ, Chuyên viên</v>
          </cell>
          <cell r="J1624">
            <v>2.34</v>
          </cell>
          <cell r="K1624">
            <v>0</v>
          </cell>
          <cell r="L1624" t="str">
            <v>01-Mar-25</v>
          </cell>
          <cell r="M1624" t="str">
            <v>01-Dec-23</v>
          </cell>
          <cell r="N1624">
            <v>3</v>
          </cell>
          <cell r="O1624" t="str">
            <v>2300</v>
          </cell>
          <cell r="P1624" t="str">
            <v>2300</v>
          </cell>
          <cell r="Q1624" t="str">
            <v>01.003</v>
          </cell>
          <cell r="R1624" t="str">
            <v>01.003</v>
          </cell>
          <cell r="S1624" t="str">
            <v/>
          </cell>
          <cell r="T1624">
            <v>0</v>
          </cell>
          <cell r="U1624" t="str">
            <v>Thạc sĩ</v>
          </cell>
          <cell r="V1624" t="str">
            <v>042091016729</v>
          </cell>
        </row>
        <row r="1625">
          <cell r="B1625" t="str">
            <v/>
          </cell>
          <cell r="C1625" t="str">
            <v>3120205206416</v>
          </cell>
          <cell r="D1625" t="str">
            <v>Tạ Hồng</v>
          </cell>
          <cell r="E1625" t="str">
            <v>Vũ</v>
          </cell>
          <cell r="F1625">
            <v>23</v>
          </cell>
          <cell r="G1625" t="str">
            <v>Ban Quản lý đào tạo</v>
          </cell>
          <cell r="H1625" t="str">
            <v>Ban Quản lý đào tạo</v>
          </cell>
          <cell r="I1625" t="str">
            <v>Chuyên viên</v>
          </cell>
          <cell r="J1625">
            <v>2.34</v>
          </cell>
          <cell r="K1625">
            <v>0</v>
          </cell>
          <cell r="L1625" t="str">
            <v>01-May-25</v>
          </cell>
          <cell r="M1625" t="str">
            <v>01-Mar-24</v>
          </cell>
          <cell r="N1625">
            <v>4</v>
          </cell>
          <cell r="O1625" t="str">
            <v>2300</v>
          </cell>
          <cell r="P1625" t="str">
            <v>2300</v>
          </cell>
          <cell r="Q1625" t="str">
            <v>01.003</v>
          </cell>
          <cell r="R1625" t="str">
            <v>01.003</v>
          </cell>
          <cell r="S1625" t="str">
            <v/>
          </cell>
          <cell r="T1625">
            <v>0</v>
          </cell>
          <cell r="U1625" t="str">
            <v>Đại học</v>
          </cell>
          <cell r="V1625" t="str">
            <v>034201007883</v>
          </cell>
        </row>
        <row r="1626">
          <cell r="B1626" t="str">
            <v/>
          </cell>
          <cell r="C1626" t="str">
            <v>3120215006507</v>
          </cell>
          <cell r="D1626" t="str">
            <v>Nguyễn Xuân</v>
          </cell>
          <cell r="E1626" t="str">
            <v>Minh</v>
          </cell>
          <cell r="F1626">
            <v>24</v>
          </cell>
          <cell r="G1626" t="str">
            <v>Ban Hợp tác quốc tế</v>
          </cell>
          <cell r="H1626" t="str">
            <v>Ban Hợp tác quốc tế</v>
          </cell>
          <cell r="I1626" t="str">
            <v>Nhân viên kỹ thuật</v>
          </cell>
          <cell r="J1626">
            <v>3.63</v>
          </cell>
          <cell r="K1626">
            <v>0.23</v>
          </cell>
          <cell r="L1626" t="str">
            <v>01-Dec-24</v>
          </cell>
          <cell r="M1626" t="str">
            <v>01-May-80</v>
          </cell>
          <cell r="N1626">
            <v>7</v>
          </cell>
          <cell r="O1626" t="str">
            <v>2400</v>
          </cell>
          <cell r="P1626" t="str">
            <v>2400</v>
          </cell>
          <cell r="Q1626" t="str">
            <v>01.007</v>
          </cell>
          <cell r="R1626" t="str">
            <v>01.007</v>
          </cell>
          <cell r="S1626" t="str">
            <v/>
          </cell>
          <cell r="T1626">
            <v>0</v>
          </cell>
          <cell r="U1626" t="str">
            <v>CN-SơCấp</v>
          </cell>
          <cell r="V1626" t="str">
            <v>001064002617</v>
          </cell>
        </row>
        <row r="1627">
          <cell r="B1627" t="str">
            <v/>
          </cell>
          <cell r="C1627" t="str">
            <v>3120215006571</v>
          </cell>
          <cell r="D1627" t="str">
            <v>Trần Thị Thanh</v>
          </cell>
          <cell r="E1627" t="str">
            <v>Phương</v>
          </cell>
          <cell r="F1627">
            <v>24</v>
          </cell>
          <cell r="G1627" t="str">
            <v>Ban Hợp tác quốc tế</v>
          </cell>
          <cell r="H1627" t="str">
            <v>Ban Hợp tác quốc tế</v>
          </cell>
          <cell r="I1627" t="str">
            <v>Thạc sĩ, Chuyên viên</v>
          </cell>
          <cell r="J1627">
            <v>4.9800000000000004</v>
          </cell>
          <cell r="K1627">
            <v>0</v>
          </cell>
          <cell r="L1627" t="str">
            <v>01-May-25</v>
          </cell>
          <cell r="M1627" t="str">
            <v>01-May-02</v>
          </cell>
          <cell r="N1627">
            <v>3</v>
          </cell>
          <cell r="O1627" t="str">
            <v>2400</v>
          </cell>
          <cell r="P1627" t="str">
            <v>2400</v>
          </cell>
          <cell r="Q1627" t="str">
            <v>01.003</v>
          </cell>
          <cell r="R1627" t="str">
            <v>01.003</v>
          </cell>
          <cell r="S1627" t="str">
            <v/>
          </cell>
          <cell r="T1627">
            <v>0</v>
          </cell>
          <cell r="U1627" t="str">
            <v>Thạc sĩ</v>
          </cell>
          <cell r="V1627" t="str">
            <v>031176005351</v>
          </cell>
        </row>
        <row r="1628">
          <cell r="B1628" t="str">
            <v/>
          </cell>
          <cell r="C1628" t="str">
            <v>3120215006520</v>
          </cell>
          <cell r="D1628" t="str">
            <v>Nguyễn Thị</v>
          </cell>
          <cell r="E1628" t="str">
            <v>Minh</v>
          </cell>
          <cell r="F1628">
            <v>24</v>
          </cell>
          <cell r="G1628" t="str">
            <v>Ban Hợp tác quốc tế</v>
          </cell>
          <cell r="H1628" t="str">
            <v>Ban Hợp tác quốc tế</v>
          </cell>
          <cell r="I1628" t="str">
            <v>Chuyên viên</v>
          </cell>
          <cell r="J1628">
            <v>4.9800000000000004</v>
          </cell>
          <cell r="K1628">
            <v>0</v>
          </cell>
          <cell r="L1628" t="str">
            <v>01-Jan-22</v>
          </cell>
          <cell r="M1628" t="str">
            <v>01-Jan-08</v>
          </cell>
          <cell r="N1628">
            <v>4</v>
          </cell>
          <cell r="O1628" t="str">
            <v>2400</v>
          </cell>
          <cell r="P1628" t="str">
            <v>2400</v>
          </cell>
          <cell r="Q1628" t="str">
            <v>01.003</v>
          </cell>
          <cell r="R1628" t="str">
            <v>01.003</v>
          </cell>
          <cell r="S1628" t="str">
            <v/>
          </cell>
          <cell r="T1628">
            <v>0</v>
          </cell>
          <cell r="U1628" t="str">
            <v>Đại học</v>
          </cell>
          <cell r="V1628" t="str">
            <v>001166002771</v>
          </cell>
        </row>
        <row r="1629">
          <cell r="B1629" t="str">
            <v/>
          </cell>
          <cell r="C1629" t="str">
            <v/>
          </cell>
          <cell r="D1629" t="str">
            <v>Nguyễn Anh</v>
          </cell>
          <cell r="E1629" t="str">
            <v>Tuấn</v>
          </cell>
          <cell r="F1629">
            <v>24</v>
          </cell>
          <cell r="G1629" t="str">
            <v>Ban Hợp tác quốc tế</v>
          </cell>
          <cell r="H1629" t="str">
            <v>Ban Hợp tác quốc tế</v>
          </cell>
          <cell r="I1629" t="str">
            <v/>
          </cell>
          <cell r="J1629">
            <v>1.99</v>
          </cell>
          <cell r="K1629">
            <v>0</v>
          </cell>
          <cell r="L1629" t="str">
            <v>09-Oct-02</v>
          </cell>
          <cell r="M1629" t="str">
            <v>09-Oct-02</v>
          </cell>
          <cell r="N1629">
            <v>3</v>
          </cell>
          <cell r="O1629" t="str">
            <v>2400</v>
          </cell>
          <cell r="P1629" t="str">
            <v>2400</v>
          </cell>
          <cell r="Q1629" t="str">
            <v>01.003</v>
          </cell>
          <cell r="R1629" t="str">
            <v>01.003</v>
          </cell>
          <cell r="S1629" t="str">
            <v/>
          </cell>
          <cell r="T1629">
            <v>0</v>
          </cell>
          <cell r="U1629" t="str">
            <v>Thạc sĩ</v>
          </cell>
          <cell r="V1629" t="str">
            <v>012159887</v>
          </cell>
        </row>
        <row r="1630">
          <cell r="B1630" t="str">
            <v/>
          </cell>
          <cell r="C1630" t="str">
            <v>3120215006621</v>
          </cell>
          <cell r="D1630" t="str">
            <v>Lê Thị Bích</v>
          </cell>
          <cell r="E1630" t="str">
            <v>Liên</v>
          </cell>
          <cell r="F1630">
            <v>24</v>
          </cell>
          <cell r="G1630" t="str">
            <v>Ban Hợp tác quốc tế</v>
          </cell>
          <cell r="H1630" t="str">
            <v>Ban Hợp tác quốc tế</v>
          </cell>
          <cell r="I1630" t="str">
            <v>Thạc sĩ, Chuyên viên chính, Phó Trưởng Ban, Phó GĐ Trung tâm NN và ĐT quốc tế</v>
          </cell>
          <cell r="J1630">
            <v>5.08</v>
          </cell>
          <cell r="K1630">
            <v>0</v>
          </cell>
          <cell r="L1630" t="str">
            <v>01-Apr-23</v>
          </cell>
          <cell r="M1630" t="str">
            <v>01-Apr-18</v>
          </cell>
          <cell r="N1630">
            <v>3</v>
          </cell>
          <cell r="O1630" t="str">
            <v>2400</v>
          </cell>
          <cell r="P1630" t="str">
            <v>2400</v>
          </cell>
          <cell r="Q1630" t="str">
            <v>01.002</v>
          </cell>
          <cell r="R1630" t="str">
            <v>01.002</v>
          </cell>
          <cell r="S1630" t="str">
            <v/>
          </cell>
          <cell r="T1630">
            <v>0</v>
          </cell>
          <cell r="U1630" t="str">
            <v>Thạc sĩ</v>
          </cell>
          <cell r="V1630" t="str">
            <v>001178024148</v>
          </cell>
        </row>
        <row r="1631">
          <cell r="B1631" t="str">
            <v/>
          </cell>
          <cell r="C1631" t="str">
            <v/>
          </cell>
          <cell r="D1631" t="str">
            <v>Lưu Thị Ngọc</v>
          </cell>
          <cell r="E1631" t="str">
            <v>Vân</v>
          </cell>
          <cell r="F1631">
            <v>24</v>
          </cell>
          <cell r="G1631" t="str">
            <v>Ban Hợp tác quốc tế</v>
          </cell>
          <cell r="H1631" t="str">
            <v>Ban Hợp tác quốc tế</v>
          </cell>
          <cell r="I1631" t="str">
            <v/>
          </cell>
          <cell r="J1631">
            <v>2.34</v>
          </cell>
          <cell r="K1631">
            <v>0</v>
          </cell>
          <cell r="L1631" t="str">
            <v>01-Nov-05</v>
          </cell>
          <cell r="M1631" t="str">
            <v>01-Nov-04</v>
          </cell>
          <cell r="N1631">
            <v>4</v>
          </cell>
          <cell r="O1631" t="str">
            <v>2400</v>
          </cell>
          <cell r="P1631" t="str">
            <v>2400</v>
          </cell>
          <cell r="Q1631" t="str">
            <v>01.003</v>
          </cell>
          <cell r="R1631" t="str">
            <v>01.003</v>
          </cell>
          <cell r="S1631" t="str">
            <v/>
          </cell>
          <cell r="T1631">
            <v>0</v>
          </cell>
          <cell r="U1631" t="str">
            <v>Đại học</v>
          </cell>
          <cell r="V1631" t="str">
            <v>012189409</v>
          </cell>
        </row>
        <row r="1632">
          <cell r="B1632" t="str">
            <v/>
          </cell>
          <cell r="C1632" t="str">
            <v>3120215006644</v>
          </cell>
          <cell r="D1632" t="str">
            <v>Phạm Thị</v>
          </cell>
          <cell r="E1632" t="str">
            <v>Gấm</v>
          </cell>
          <cell r="F1632">
            <v>24</v>
          </cell>
          <cell r="G1632" t="str">
            <v>Ban Hợp tác quốc tế</v>
          </cell>
          <cell r="H1632" t="str">
            <v>Ban Hợp tác quốc tế</v>
          </cell>
          <cell r="I1632" t="str">
            <v/>
          </cell>
          <cell r="J1632">
            <v>2.67</v>
          </cell>
          <cell r="K1632">
            <v>0</v>
          </cell>
          <cell r="L1632" t="str">
            <v>01-Aug-08</v>
          </cell>
          <cell r="M1632" t="str">
            <v>01-Oct-09</v>
          </cell>
          <cell r="N1632">
            <v>3</v>
          </cell>
          <cell r="O1632" t="str">
            <v>2400</v>
          </cell>
          <cell r="P1632" t="str">
            <v>2400</v>
          </cell>
          <cell r="Q1632" t="str">
            <v>01.003</v>
          </cell>
          <cell r="R1632" t="str">
            <v>01.003</v>
          </cell>
          <cell r="S1632" t="str">
            <v/>
          </cell>
          <cell r="T1632">
            <v>0</v>
          </cell>
          <cell r="U1632" t="str">
            <v>Thạc sĩ</v>
          </cell>
          <cell r="V1632" t="str">
            <v>013015780</v>
          </cell>
        </row>
        <row r="1633">
          <cell r="B1633" t="str">
            <v/>
          </cell>
          <cell r="C1633" t="str">
            <v>3120215017561</v>
          </cell>
          <cell r="D1633" t="str">
            <v>Nguyễn Tài</v>
          </cell>
          <cell r="E1633" t="str">
            <v>Dương</v>
          </cell>
          <cell r="F1633">
            <v>24</v>
          </cell>
          <cell r="G1633" t="str">
            <v>Ban Hợp tác quốc tế</v>
          </cell>
          <cell r="H1633" t="str">
            <v>Ban Hợp tác quốc tế</v>
          </cell>
          <cell r="I1633" t="str">
            <v/>
          </cell>
          <cell r="J1633">
            <v>1.99</v>
          </cell>
          <cell r="K1633">
            <v>0</v>
          </cell>
          <cell r="L1633" t="str">
            <v>01-Feb-09</v>
          </cell>
          <cell r="M1633" t="str">
            <v>12-Feb-09</v>
          </cell>
          <cell r="N1633">
            <v>3</v>
          </cell>
          <cell r="O1633" t="str">
            <v>2400</v>
          </cell>
          <cell r="P1633" t="str">
            <v>2400</v>
          </cell>
          <cell r="Q1633" t="str">
            <v>01.003</v>
          </cell>
          <cell r="R1633" t="str">
            <v>01.003</v>
          </cell>
          <cell r="S1633" t="str">
            <v/>
          </cell>
          <cell r="T1633">
            <v>0</v>
          </cell>
          <cell r="U1633" t="str">
            <v>Thạc sĩ</v>
          </cell>
          <cell r="V1633" t="str">
            <v>012174284</v>
          </cell>
        </row>
        <row r="1634">
          <cell r="B1634" t="str">
            <v/>
          </cell>
          <cell r="C1634" t="str">
            <v>3120215011507</v>
          </cell>
          <cell r="D1634" t="str">
            <v>Dương Thị Minh</v>
          </cell>
          <cell r="E1634" t="str">
            <v>Phượng</v>
          </cell>
          <cell r="F1634">
            <v>24</v>
          </cell>
          <cell r="G1634" t="str">
            <v>Ban Hợp tác quốc tế</v>
          </cell>
          <cell r="H1634" t="str">
            <v>Ban Hợp tác quốc tế</v>
          </cell>
          <cell r="I1634" t="str">
            <v>Thạc sĩ, Chuyên viên</v>
          </cell>
          <cell r="J1634">
            <v>3.99</v>
          </cell>
          <cell r="K1634">
            <v>0</v>
          </cell>
          <cell r="L1634" t="str">
            <v>01-Aug-23</v>
          </cell>
          <cell r="M1634" t="str">
            <v>01-Aug-10</v>
          </cell>
          <cell r="N1634">
            <v>3</v>
          </cell>
          <cell r="O1634" t="str">
            <v>2400</v>
          </cell>
          <cell r="P1634" t="str">
            <v>2400</v>
          </cell>
          <cell r="Q1634" t="str">
            <v>01.003</v>
          </cell>
          <cell r="R1634" t="str">
            <v>01.003</v>
          </cell>
          <cell r="S1634" t="str">
            <v/>
          </cell>
          <cell r="T1634">
            <v>0</v>
          </cell>
          <cell r="U1634" t="str">
            <v>Thạc sĩ</v>
          </cell>
          <cell r="V1634" t="str">
            <v>001186024101</v>
          </cell>
        </row>
        <row r="1635">
          <cell r="B1635" t="str">
            <v/>
          </cell>
          <cell r="C1635" t="str">
            <v>3120205802577</v>
          </cell>
          <cell r="D1635" t="str">
            <v>Lê Thị Thanh</v>
          </cell>
          <cell r="E1635" t="str">
            <v>Phương</v>
          </cell>
          <cell r="F1635">
            <v>24</v>
          </cell>
          <cell r="G1635" t="str">
            <v>Ban Hợp tác quốc tế</v>
          </cell>
          <cell r="H1635" t="str">
            <v>Ban Hợp tác quốc tế</v>
          </cell>
          <cell r="I1635" t="str">
            <v>Thạc sĩ, Chuyên viên</v>
          </cell>
          <cell r="J1635">
            <v>3.33</v>
          </cell>
          <cell r="K1635">
            <v>0</v>
          </cell>
          <cell r="L1635" t="str">
            <v>01-Jan-24</v>
          </cell>
          <cell r="M1635" t="str">
            <v>01-Jan-16</v>
          </cell>
          <cell r="N1635">
            <v>3</v>
          </cell>
          <cell r="O1635" t="str">
            <v>2400</v>
          </cell>
          <cell r="P1635" t="str">
            <v>2400</v>
          </cell>
          <cell r="Q1635" t="str">
            <v>01.003</v>
          </cell>
          <cell r="R1635" t="str">
            <v>01.003</v>
          </cell>
          <cell r="S1635" t="str">
            <v/>
          </cell>
          <cell r="T1635">
            <v>0</v>
          </cell>
          <cell r="U1635" t="str">
            <v>Thạc sĩ</v>
          </cell>
          <cell r="V1635" t="str">
            <v>015179000038</v>
          </cell>
        </row>
        <row r="1636">
          <cell r="B1636" t="str">
            <v/>
          </cell>
          <cell r="C1636" t="str">
            <v>3120215051888</v>
          </cell>
          <cell r="D1636" t="str">
            <v>Trịnh Thị Thanh</v>
          </cell>
          <cell r="E1636" t="str">
            <v>Hảo</v>
          </cell>
          <cell r="F1636">
            <v>24</v>
          </cell>
          <cell r="G1636" t="str">
            <v>Ban Hợp tác quốc tế</v>
          </cell>
          <cell r="H1636" t="str">
            <v>Ban Hợp tác quốc tế</v>
          </cell>
          <cell r="I1636" t="str">
            <v>Chuyên viên</v>
          </cell>
          <cell r="J1636">
            <v>2.34</v>
          </cell>
          <cell r="K1636">
            <v>0</v>
          </cell>
          <cell r="L1636" t="str">
            <v>01-Aug-17</v>
          </cell>
          <cell r="M1636" t="str">
            <v>01-May-16</v>
          </cell>
          <cell r="N1636">
            <v>4</v>
          </cell>
          <cell r="O1636" t="str">
            <v>2400</v>
          </cell>
          <cell r="P1636" t="str">
            <v>2400</v>
          </cell>
          <cell r="Q1636" t="str">
            <v>01.003</v>
          </cell>
          <cell r="R1636" t="str">
            <v>01.003</v>
          </cell>
          <cell r="S1636" t="str">
            <v/>
          </cell>
          <cell r="T1636">
            <v>0</v>
          </cell>
          <cell r="U1636" t="str">
            <v>Đại học</v>
          </cell>
          <cell r="V1636" t="str">
            <v>151908290</v>
          </cell>
        </row>
        <row r="1637">
          <cell r="B1637" t="str">
            <v/>
          </cell>
          <cell r="C1637" t="str">
            <v>3120205912389</v>
          </cell>
          <cell r="D1637" t="str">
            <v>Nguyễn Thị Thanh</v>
          </cell>
          <cell r="E1637" t="str">
            <v>Thủy</v>
          </cell>
          <cell r="F1637">
            <v>24</v>
          </cell>
          <cell r="G1637" t="str">
            <v>Ban Hợp tác quốc tế</v>
          </cell>
          <cell r="H1637" t="str">
            <v>Ban Hợp tác quốc tế</v>
          </cell>
          <cell r="I1637" t="str">
            <v>Chuyên viên</v>
          </cell>
          <cell r="J1637">
            <v>1.9890000000000001</v>
          </cell>
          <cell r="K1637">
            <v>0</v>
          </cell>
          <cell r="L1637" t="str">
            <v>01-Sep-18</v>
          </cell>
          <cell r="M1637" t="str">
            <v>01-Sep-18</v>
          </cell>
          <cell r="N1637">
            <v>4</v>
          </cell>
          <cell r="O1637" t="str">
            <v>2400</v>
          </cell>
          <cell r="P1637" t="str">
            <v>2400</v>
          </cell>
          <cell r="Q1637" t="str">
            <v>01.003</v>
          </cell>
          <cell r="R1637" t="str">
            <v>01.003</v>
          </cell>
          <cell r="S1637" t="str">
            <v/>
          </cell>
          <cell r="T1637">
            <v>0</v>
          </cell>
          <cell r="U1637" t="str">
            <v>Đại học</v>
          </cell>
          <cell r="V1637" t="str">
            <v>013077628</v>
          </cell>
        </row>
        <row r="1638">
          <cell r="B1638" t="str">
            <v/>
          </cell>
          <cell r="C1638" t="str">
            <v>1421205072847</v>
          </cell>
          <cell r="D1638" t="str">
            <v>Hoàng Quỳnh</v>
          </cell>
          <cell r="E1638" t="str">
            <v>Anh</v>
          </cell>
          <cell r="F1638">
            <v>24</v>
          </cell>
          <cell r="G1638" t="str">
            <v>Ban Hợp tác quốc tế</v>
          </cell>
          <cell r="H1638" t="str">
            <v>Ban Hợp tác quốc tế</v>
          </cell>
          <cell r="I1638" t="str">
            <v>Chuyên viên</v>
          </cell>
          <cell r="J1638">
            <v>1.9890000000000001</v>
          </cell>
          <cell r="K1638">
            <v>0</v>
          </cell>
          <cell r="L1638" t="str">
            <v>15-May-21</v>
          </cell>
          <cell r="M1638" t="str">
            <v>15-May-21</v>
          </cell>
          <cell r="N1638">
            <v>4</v>
          </cell>
          <cell r="O1638" t="str">
            <v>2400</v>
          </cell>
          <cell r="P1638" t="str">
            <v>2400</v>
          </cell>
          <cell r="Q1638" t="str">
            <v>01.003</v>
          </cell>
          <cell r="R1638" t="str">
            <v>01.003</v>
          </cell>
          <cell r="S1638" t="str">
            <v/>
          </cell>
          <cell r="T1638">
            <v>0</v>
          </cell>
          <cell r="U1638" t="str">
            <v>Đại học</v>
          </cell>
          <cell r="V1638" t="str">
            <v>001088000653</v>
          </cell>
        </row>
        <row r="1639">
          <cell r="B1639" t="str">
            <v/>
          </cell>
          <cell r="C1639" t="str">
            <v>3120205127774</v>
          </cell>
          <cell r="D1639" t="str">
            <v>Bùi Thu</v>
          </cell>
          <cell r="E1639" t="str">
            <v>Thủy</v>
          </cell>
          <cell r="F1639">
            <v>24</v>
          </cell>
          <cell r="G1639" t="str">
            <v>Ban Hợp tác quốc tế</v>
          </cell>
          <cell r="H1639" t="str">
            <v>Ban Hợp tác quốc tế</v>
          </cell>
          <cell r="I1639" t="str">
            <v>Chuyên viên</v>
          </cell>
          <cell r="J1639">
            <v>2.34</v>
          </cell>
          <cell r="K1639">
            <v>0</v>
          </cell>
          <cell r="L1639" t="str">
            <v>17-Aug-22</v>
          </cell>
          <cell r="M1639" t="str">
            <v>16-May-21</v>
          </cell>
          <cell r="N1639">
            <v>4</v>
          </cell>
          <cell r="O1639" t="str">
            <v>2400</v>
          </cell>
          <cell r="P1639" t="str">
            <v>2400</v>
          </cell>
          <cell r="Q1639" t="str">
            <v>01.003</v>
          </cell>
          <cell r="R1639" t="str">
            <v>01.003</v>
          </cell>
          <cell r="S1639" t="str">
            <v/>
          </cell>
          <cell r="T1639">
            <v>0</v>
          </cell>
          <cell r="U1639" t="str">
            <v>Đại học</v>
          </cell>
          <cell r="V1639" t="str">
            <v>001197001237</v>
          </cell>
        </row>
        <row r="1640">
          <cell r="B1640" t="str">
            <v/>
          </cell>
          <cell r="C1640" t="str">
            <v>3120205189158</v>
          </cell>
          <cell r="D1640" t="str">
            <v>Hoàng Thị</v>
          </cell>
          <cell r="E1640" t="str">
            <v>Hà</v>
          </cell>
          <cell r="F1640">
            <v>24</v>
          </cell>
          <cell r="G1640" t="str">
            <v>Ban Hợp tác quốc tế</v>
          </cell>
          <cell r="H1640" t="str">
            <v>Ban Hợp tác quốc tế</v>
          </cell>
          <cell r="I1640" t="str">
            <v>Chuyên viên</v>
          </cell>
          <cell r="J1640">
            <v>1.9890000000000001</v>
          </cell>
          <cell r="K1640">
            <v>0</v>
          </cell>
          <cell r="L1640" t="str">
            <v>01-Apr-23</v>
          </cell>
          <cell r="M1640" t="str">
            <v>01-Apr-23</v>
          </cell>
          <cell r="N1640">
            <v>4</v>
          </cell>
          <cell r="O1640" t="str">
            <v>2400</v>
          </cell>
          <cell r="P1640" t="str">
            <v>2400</v>
          </cell>
          <cell r="Q1640" t="str">
            <v>01.003</v>
          </cell>
          <cell r="R1640" t="str">
            <v>01.003</v>
          </cell>
          <cell r="S1640" t="str">
            <v/>
          </cell>
          <cell r="T1640">
            <v>0</v>
          </cell>
          <cell r="U1640" t="str">
            <v>Đại học</v>
          </cell>
          <cell r="V1640" t="str">
            <v>013642185</v>
          </cell>
        </row>
        <row r="1641">
          <cell r="B1641" t="str">
            <v/>
          </cell>
          <cell r="C1641" t="str">
            <v>3120205162825</v>
          </cell>
          <cell r="D1641" t="str">
            <v>Nguyễn Minh</v>
          </cell>
          <cell r="E1641" t="str">
            <v>Hằng</v>
          </cell>
          <cell r="F1641">
            <v>24</v>
          </cell>
          <cell r="G1641" t="str">
            <v>Ban Hợp tác quốc tế</v>
          </cell>
          <cell r="H1641" t="str">
            <v>Ban Hợp tác quốc tế</v>
          </cell>
          <cell r="I1641" t="str">
            <v>Chuyên viên</v>
          </cell>
          <cell r="J1641">
            <v>2.34</v>
          </cell>
          <cell r="K1641">
            <v>0</v>
          </cell>
          <cell r="L1641" t="str">
            <v>01-Mar-25</v>
          </cell>
          <cell r="M1641" t="str">
            <v>01-Sep-23</v>
          </cell>
          <cell r="N1641">
            <v>4</v>
          </cell>
          <cell r="O1641" t="str">
            <v>2400</v>
          </cell>
          <cell r="P1641" t="str">
            <v>2400</v>
          </cell>
          <cell r="Q1641" t="str">
            <v>01.003</v>
          </cell>
          <cell r="R1641" t="str">
            <v>01.003</v>
          </cell>
          <cell r="S1641" t="str">
            <v/>
          </cell>
          <cell r="T1641">
            <v>0</v>
          </cell>
          <cell r="U1641" t="str">
            <v>Đại học</v>
          </cell>
          <cell r="V1641" t="str">
            <v>001199029925</v>
          </cell>
        </row>
        <row r="1642">
          <cell r="B1642" t="str">
            <v/>
          </cell>
          <cell r="C1642" t="str">
            <v>1302281007863</v>
          </cell>
          <cell r="D1642" t="str">
            <v>Nguyễn Thảo</v>
          </cell>
          <cell r="E1642" t="str">
            <v>Nguyên</v>
          </cell>
          <cell r="F1642">
            <v>24</v>
          </cell>
          <cell r="G1642" t="str">
            <v>Ban Hợp tác quốc tế</v>
          </cell>
          <cell r="H1642" t="str">
            <v>Ban Hợp tác quốc tế</v>
          </cell>
          <cell r="I1642" t="str">
            <v>Chuyên viên</v>
          </cell>
          <cell r="J1642">
            <v>1.9890000000000001</v>
          </cell>
          <cell r="K1642">
            <v>0</v>
          </cell>
          <cell r="L1642" t="str">
            <v>01-Mar-24</v>
          </cell>
          <cell r="M1642" t="str">
            <v>01-Mar-24</v>
          </cell>
          <cell r="N1642">
            <v>4</v>
          </cell>
          <cell r="O1642" t="str">
            <v>2400</v>
          </cell>
          <cell r="P1642" t="str">
            <v>2400</v>
          </cell>
          <cell r="Q1642" t="str">
            <v>01.003</v>
          </cell>
          <cell r="R1642" t="str">
            <v>01.003</v>
          </cell>
          <cell r="S1642" t="str">
            <v/>
          </cell>
          <cell r="T1642">
            <v>0</v>
          </cell>
          <cell r="U1642" t="str">
            <v>Đại học</v>
          </cell>
          <cell r="V1642" t="str">
            <v>038301000851</v>
          </cell>
        </row>
        <row r="1643">
          <cell r="B1643" t="str">
            <v/>
          </cell>
          <cell r="C1643" t="str">
            <v/>
          </cell>
          <cell r="D1643" t="str">
            <v>Bùi Đức</v>
          </cell>
          <cell r="E1643" t="str">
            <v>Hiếu</v>
          </cell>
          <cell r="F1643">
            <v>24</v>
          </cell>
          <cell r="G1643" t="str">
            <v>Ban Hợp tác quốc tế</v>
          </cell>
          <cell r="H1643" t="str">
            <v>Ban Hợp tác quốc tế</v>
          </cell>
          <cell r="I1643" t="str">
            <v>Thạc sĩ, Chuyên viên</v>
          </cell>
          <cell r="J1643">
            <v>1.9890000000000001</v>
          </cell>
          <cell r="K1643">
            <v>0</v>
          </cell>
          <cell r="L1643" t="str">
            <v>01-Oct-25</v>
          </cell>
          <cell r="M1643" t="str">
            <v>01-Oct-25</v>
          </cell>
          <cell r="N1643">
            <v>3</v>
          </cell>
          <cell r="O1643" t="str">
            <v>2400</v>
          </cell>
          <cell r="P1643" t="str">
            <v>2400</v>
          </cell>
          <cell r="Q1643" t="str">
            <v>01.003</v>
          </cell>
          <cell r="R1643" t="str">
            <v>01.003</v>
          </cell>
          <cell r="S1643" t="str">
            <v/>
          </cell>
          <cell r="T1643">
            <v>0</v>
          </cell>
          <cell r="U1643" t="str">
            <v>Thạc sĩ</v>
          </cell>
          <cell r="V1643" t="str">
            <v>001095029474</v>
          </cell>
        </row>
        <row r="1644">
          <cell r="B1644" t="str">
            <v/>
          </cell>
          <cell r="C1644" t="str">
            <v>3120281058739</v>
          </cell>
          <cell r="D1644" t="str">
            <v>Đỗ Tuuấn</v>
          </cell>
          <cell r="E1644" t="str">
            <v>Minh</v>
          </cell>
          <cell r="F1644">
            <v>24</v>
          </cell>
          <cell r="G1644" t="str">
            <v>Ban Hợp tác quốc tế</v>
          </cell>
          <cell r="H1644" t="str">
            <v>Ban Hợp tác quốc tế</v>
          </cell>
          <cell r="I1644" t="str">
            <v>Chuyên viên</v>
          </cell>
          <cell r="J1644">
            <v>1.9890000000000001</v>
          </cell>
          <cell r="K1644">
            <v>0</v>
          </cell>
          <cell r="L1644" t="str">
            <v>24-Dec-25</v>
          </cell>
          <cell r="M1644" t="str">
            <v>24-Dec-25</v>
          </cell>
          <cell r="N1644">
            <v>4</v>
          </cell>
          <cell r="O1644" t="str">
            <v>2400</v>
          </cell>
          <cell r="P1644" t="str">
            <v>2400</v>
          </cell>
          <cell r="Q1644" t="str">
            <v>01.003</v>
          </cell>
          <cell r="R1644" t="str">
            <v>01.003</v>
          </cell>
          <cell r="S1644" t="str">
            <v/>
          </cell>
          <cell r="T1644">
            <v>0</v>
          </cell>
          <cell r="U1644" t="str">
            <v>Đại học</v>
          </cell>
          <cell r="V1644" t="str">
            <v>001096014432</v>
          </cell>
        </row>
        <row r="1645">
          <cell r="B1645" t="str">
            <v/>
          </cell>
          <cell r="C1645" t="str">
            <v/>
          </cell>
          <cell r="D1645" t="str">
            <v>Trần Anh</v>
          </cell>
          <cell r="E1645" t="str">
            <v>Minh</v>
          </cell>
          <cell r="F1645">
            <v>25</v>
          </cell>
          <cell r="G1645" t="str">
            <v>Hành chính, Quản trị và Pháp chế - KH và Tổng hợp</v>
          </cell>
          <cell r="H1645" t="str">
            <v>Văn phòng Học viện</v>
          </cell>
          <cell r="I1645" t="str">
            <v/>
          </cell>
          <cell r="J1645">
            <v>1.5</v>
          </cell>
          <cell r="K1645">
            <v>0</v>
          </cell>
          <cell r="L1645" t="str">
            <v>01-Dec-05</v>
          </cell>
          <cell r="M1645" t="str">
            <v>01-Dec-05</v>
          </cell>
          <cell r="N1645">
            <v>8</v>
          </cell>
          <cell r="O1645" t="str">
            <v>2501</v>
          </cell>
          <cell r="P1645" t="str">
            <v>2501</v>
          </cell>
          <cell r="Q1645" t="str">
            <v>01.011</v>
          </cell>
          <cell r="R1645" t="str">
            <v>01.011</v>
          </cell>
          <cell r="S1645" t="str">
            <v/>
          </cell>
          <cell r="T1645">
            <v>0</v>
          </cell>
          <cell r="U1645" t="str">
            <v>KhôngBCấp</v>
          </cell>
          <cell r="V1645" t="str">
            <v>012674847</v>
          </cell>
        </row>
        <row r="1646">
          <cell r="B1646" t="str">
            <v/>
          </cell>
          <cell r="C1646" t="str">
            <v/>
          </cell>
          <cell r="D1646" t="str">
            <v>Đặng Thị</v>
          </cell>
          <cell r="E1646" t="str">
            <v>Hoa</v>
          </cell>
          <cell r="F1646">
            <v>25</v>
          </cell>
          <cell r="G1646" t="str">
            <v>Hành chính, Quản trị và Pháp chế - KH và Tổng hợp</v>
          </cell>
          <cell r="H1646" t="str">
            <v>Văn phòng Học viện</v>
          </cell>
          <cell r="I1646" t="str">
            <v/>
          </cell>
          <cell r="J1646">
            <v>2.88</v>
          </cell>
          <cell r="K1646">
            <v>0</v>
          </cell>
          <cell r="L1646" t="str">
            <v>01-Dec-99</v>
          </cell>
          <cell r="M1646" t="str">
            <v>01-Jan-08</v>
          </cell>
          <cell r="N1646">
            <v>6</v>
          </cell>
          <cell r="O1646" t="str">
            <v>2501</v>
          </cell>
          <cell r="P1646" t="str">
            <v>2501</v>
          </cell>
          <cell r="Q1646" t="str">
            <v>01.007</v>
          </cell>
          <cell r="R1646" t="str">
            <v>01.007</v>
          </cell>
          <cell r="S1646" t="str">
            <v/>
          </cell>
          <cell r="T1646">
            <v>0</v>
          </cell>
          <cell r="U1646" t="str">
            <v/>
          </cell>
          <cell r="V1646" t="str">
            <v/>
          </cell>
        </row>
        <row r="1647">
          <cell r="B1647" t="str">
            <v/>
          </cell>
          <cell r="C1647" t="str">
            <v/>
          </cell>
          <cell r="D1647" t="str">
            <v>Nguyễn Thị Kim</v>
          </cell>
          <cell r="E1647" t="str">
            <v>Oanh</v>
          </cell>
          <cell r="F1647">
            <v>25</v>
          </cell>
          <cell r="G1647" t="str">
            <v>Hành chính, Quản trị và Pháp chế - KH và Tổng hợp</v>
          </cell>
          <cell r="H1647" t="str">
            <v>Văn phòng Học viện</v>
          </cell>
          <cell r="I1647" t="str">
            <v/>
          </cell>
          <cell r="J1647">
            <v>3.63</v>
          </cell>
          <cell r="K1647">
            <v>0.13</v>
          </cell>
          <cell r="L1647" t="str">
            <v>01-Dec-08</v>
          </cell>
          <cell r="M1647" t="str">
            <v>20-Sep-76</v>
          </cell>
          <cell r="N1647">
            <v>7</v>
          </cell>
          <cell r="O1647" t="str">
            <v>2501</v>
          </cell>
          <cell r="P1647" t="str">
            <v>2501</v>
          </cell>
          <cell r="Q1647" t="str">
            <v>01.007</v>
          </cell>
          <cell r="R1647" t="str">
            <v>01.007</v>
          </cell>
          <cell r="S1647" t="str">
            <v/>
          </cell>
          <cell r="T1647">
            <v>0</v>
          </cell>
          <cell r="U1647" t="str">
            <v>CN-SơCấp</v>
          </cell>
          <cell r="V1647" t="str">
            <v>010812513</v>
          </cell>
        </row>
        <row r="1648">
          <cell r="B1648" t="str">
            <v/>
          </cell>
          <cell r="C1648" t="str">
            <v/>
          </cell>
          <cell r="D1648" t="str">
            <v>Nguyễn Thị</v>
          </cell>
          <cell r="E1648" t="str">
            <v>Tròn</v>
          </cell>
          <cell r="F1648">
            <v>25</v>
          </cell>
          <cell r="G1648" t="str">
            <v>Hành chính, Quản trị và Pháp chế - KH và Tổng hợp</v>
          </cell>
          <cell r="H1648" t="str">
            <v>Văn phòng Học viện</v>
          </cell>
          <cell r="I1648" t="str">
            <v/>
          </cell>
          <cell r="J1648">
            <v>3.63</v>
          </cell>
          <cell r="K1648">
            <v>0</v>
          </cell>
          <cell r="L1648" t="str">
            <v>01-Oct-02</v>
          </cell>
          <cell r="M1648" t="str">
            <v>01-Oct-65</v>
          </cell>
          <cell r="N1648">
            <v>6</v>
          </cell>
          <cell r="O1648" t="str">
            <v>2501</v>
          </cell>
          <cell r="P1648" t="str">
            <v>2501</v>
          </cell>
          <cell r="Q1648" t="str">
            <v>01.007</v>
          </cell>
          <cell r="R1648" t="str">
            <v>01.007</v>
          </cell>
          <cell r="S1648" t="str">
            <v/>
          </cell>
          <cell r="T1648">
            <v>0</v>
          </cell>
          <cell r="U1648" t="str">
            <v>T.Cấp</v>
          </cell>
          <cell r="V1648" t="str">
            <v>010812309</v>
          </cell>
        </row>
        <row r="1649">
          <cell r="B1649" t="str">
            <v/>
          </cell>
          <cell r="C1649" t="str">
            <v/>
          </cell>
          <cell r="D1649" t="str">
            <v>Thân Thị Tuyết</v>
          </cell>
          <cell r="E1649" t="str">
            <v>Chinh</v>
          </cell>
          <cell r="F1649">
            <v>25</v>
          </cell>
          <cell r="G1649" t="str">
            <v>Hành chính, Quản trị và Pháp chế - KH và Tổng hợp</v>
          </cell>
          <cell r="H1649" t="str">
            <v>Văn phòng Học viện</v>
          </cell>
          <cell r="I1649" t="str">
            <v/>
          </cell>
          <cell r="J1649">
            <v>4.6500000000000004</v>
          </cell>
          <cell r="K1649">
            <v>0</v>
          </cell>
          <cell r="L1649" t="str">
            <v>01-Sep-04</v>
          </cell>
          <cell r="M1649" t="str">
            <v>01-Jul-76</v>
          </cell>
          <cell r="N1649">
            <v>6</v>
          </cell>
          <cell r="O1649" t="str">
            <v>2501</v>
          </cell>
          <cell r="P1649" t="str">
            <v>2501</v>
          </cell>
          <cell r="Q1649" t="str">
            <v>02.014</v>
          </cell>
          <cell r="R1649" t="str">
            <v>02.014</v>
          </cell>
          <cell r="S1649" t="str">
            <v/>
          </cell>
          <cell r="T1649">
            <v>0</v>
          </cell>
          <cell r="U1649" t="str">
            <v>T.Cấp</v>
          </cell>
          <cell r="V1649" t="str">
            <v>010812103</v>
          </cell>
        </row>
        <row r="1650">
          <cell r="B1650" t="str">
            <v/>
          </cell>
          <cell r="C1650" t="str">
            <v/>
          </cell>
          <cell r="D1650" t="str">
            <v>Lê Thị</v>
          </cell>
          <cell r="E1650" t="str">
            <v>Lan</v>
          </cell>
          <cell r="F1650">
            <v>25</v>
          </cell>
          <cell r="G1650" t="str">
            <v>Hành chính, Quản trị và Pháp chế - KH và Tổng hợp</v>
          </cell>
          <cell r="H1650" t="str">
            <v>Văn phòng Học viện</v>
          </cell>
          <cell r="I1650" t="str">
            <v/>
          </cell>
          <cell r="J1650">
            <v>4.0599999999999996</v>
          </cell>
          <cell r="K1650">
            <v>7.0000000000000007E-2</v>
          </cell>
          <cell r="L1650" t="str">
            <v>01-Nov-05</v>
          </cell>
          <cell r="M1650" t="str">
            <v>01-Dec-83</v>
          </cell>
          <cell r="N1650">
            <v>6</v>
          </cell>
          <cell r="O1650" t="str">
            <v>2501</v>
          </cell>
          <cell r="P1650" t="str">
            <v>2501</v>
          </cell>
          <cell r="Q1650" t="str">
            <v>13.096</v>
          </cell>
          <cell r="R1650" t="str">
            <v>13.096</v>
          </cell>
          <cell r="S1650" t="str">
            <v/>
          </cell>
          <cell r="T1650">
            <v>0</v>
          </cell>
          <cell r="U1650" t="str">
            <v>T.Cấp</v>
          </cell>
          <cell r="V1650" t="str">
            <v>011117046</v>
          </cell>
        </row>
        <row r="1651">
          <cell r="B1651" t="str">
            <v/>
          </cell>
          <cell r="C1651" t="str">
            <v/>
          </cell>
          <cell r="D1651" t="str">
            <v>Vũ Thị Thu</v>
          </cell>
          <cell r="E1651" t="str">
            <v>Trang</v>
          </cell>
          <cell r="F1651">
            <v>25</v>
          </cell>
          <cell r="G1651" t="str">
            <v>Hành chính, Quản trị và Pháp chế - KH và Tổng hợp</v>
          </cell>
          <cell r="H1651" t="str">
            <v>Văn phòng Học viện</v>
          </cell>
          <cell r="I1651" t="str">
            <v/>
          </cell>
          <cell r="J1651">
            <v>1.86</v>
          </cell>
          <cell r="K1651">
            <v>0</v>
          </cell>
          <cell r="L1651" t="str">
            <v>01-Dec-04</v>
          </cell>
          <cell r="M1651" t="str">
            <v>01-Dec-04</v>
          </cell>
          <cell r="N1651">
            <v>6</v>
          </cell>
          <cell r="O1651" t="str">
            <v>2501</v>
          </cell>
          <cell r="P1651" t="str">
            <v>2501</v>
          </cell>
          <cell r="Q1651" t="str">
            <v>13.096</v>
          </cell>
          <cell r="R1651" t="str">
            <v>13.096</v>
          </cell>
          <cell r="S1651" t="str">
            <v/>
          </cell>
          <cell r="T1651">
            <v>0</v>
          </cell>
          <cell r="U1651" t="str">
            <v>T.cấp</v>
          </cell>
          <cell r="V1651" t="str">
            <v>162499280</v>
          </cell>
        </row>
        <row r="1652">
          <cell r="B1652" t="str">
            <v/>
          </cell>
          <cell r="C1652" t="str">
            <v>3120215007046</v>
          </cell>
          <cell r="D1652" t="str">
            <v>Trương Thị</v>
          </cell>
          <cell r="E1652" t="str">
            <v>Thắng</v>
          </cell>
          <cell r="F1652">
            <v>25</v>
          </cell>
          <cell r="G1652" t="str">
            <v>Hành chính, KH và Tổng hợp</v>
          </cell>
          <cell r="H1652" t="str">
            <v>Văn phòng Học viện</v>
          </cell>
          <cell r="I1652" t="str">
            <v>Nhân viên phục vụ</v>
          </cell>
          <cell r="J1652">
            <v>2.8</v>
          </cell>
          <cell r="K1652">
            <v>0</v>
          </cell>
          <cell r="L1652" t="str">
            <v>01-May-24</v>
          </cell>
          <cell r="M1652" t="str">
            <v>01-Jan-06</v>
          </cell>
          <cell r="N1652">
            <v>4</v>
          </cell>
          <cell r="O1652" t="str">
            <v>2501</v>
          </cell>
          <cell r="P1652" t="str">
            <v>2501</v>
          </cell>
          <cell r="Q1652" t="str">
            <v>01.009</v>
          </cell>
          <cell r="R1652" t="str">
            <v>01.009</v>
          </cell>
          <cell r="S1652" t="str">
            <v/>
          </cell>
          <cell r="T1652">
            <v>0</v>
          </cell>
          <cell r="U1652" t="str">
            <v>Đại học</v>
          </cell>
          <cell r="V1652" t="str">
            <v>001169025905</v>
          </cell>
        </row>
        <row r="1653">
          <cell r="B1653" t="str">
            <v/>
          </cell>
          <cell r="C1653" t="str">
            <v/>
          </cell>
          <cell r="D1653" t="str">
            <v>Nguyễn Thị Thuý</v>
          </cell>
          <cell r="E1653" t="str">
            <v>Hồng</v>
          </cell>
          <cell r="F1653">
            <v>25</v>
          </cell>
          <cell r="G1653" t="str">
            <v>Hành chính, Quản trị và Pháp chế - KH và Tổng hợp</v>
          </cell>
          <cell r="H1653" t="str">
            <v>Văn phòng Học viện</v>
          </cell>
          <cell r="I1653" t="str">
            <v/>
          </cell>
          <cell r="J1653">
            <v>1.99</v>
          </cell>
          <cell r="K1653">
            <v>0</v>
          </cell>
          <cell r="L1653" t="str">
            <v>01-Oct-05</v>
          </cell>
          <cell r="M1653" t="str">
            <v>01-Oct-05</v>
          </cell>
          <cell r="N1653">
            <v>4</v>
          </cell>
          <cell r="O1653" t="str">
            <v>2501</v>
          </cell>
          <cell r="P1653" t="str">
            <v>2501</v>
          </cell>
          <cell r="Q1653" t="str">
            <v>01.003</v>
          </cell>
          <cell r="R1653" t="str">
            <v>01.003</v>
          </cell>
          <cell r="S1653" t="str">
            <v/>
          </cell>
          <cell r="T1653">
            <v>0</v>
          </cell>
          <cell r="U1653" t="str">
            <v>Đại học</v>
          </cell>
          <cell r="V1653" t="str">
            <v>111663439</v>
          </cell>
        </row>
        <row r="1654">
          <cell r="B1654" t="str">
            <v/>
          </cell>
          <cell r="C1654" t="str">
            <v>3120215007023</v>
          </cell>
          <cell r="D1654" t="str">
            <v>Trần Tất</v>
          </cell>
          <cell r="E1654" t="str">
            <v>Nhật</v>
          </cell>
          <cell r="F1654">
            <v>25</v>
          </cell>
          <cell r="G1654" t="str">
            <v>Hành chính, Quản trị và Pháp chế - KH và Tổng hợp</v>
          </cell>
          <cell r="H1654" t="str">
            <v>Văn phòng Học viện</v>
          </cell>
          <cell r="I1654" t="str">
            <v>Thạc sĩ, Chuyên viên</v>
          </cell>
          <cell r="J1654">
            <v>3.66</v>
          </cell>
          <cell r="K1654">
            <v>0</v>
          </cell>
          <cell r="L1654" t="str">
            <v>01-May-14</v>
          </cell>
          <cell r="M1654" t="str">
            <v>01-May-02</v>
          </cell>
          <cell r="N1654">
            <v>3</v>
          </cell>
          <cell r="O1654" t="str">
            <v>2501</v>
          </cell>
          <cell r="P1654" t="str">
            <v>2501</v>
          </cell>
          <cell r="Q1654" t="str">
            <v>01.003</v>
          </cell>
          <cell r="R1654" t="str">
            <v>01.003</v>
          </cell>
          <cell r="S1654" t="str">
            <v/>
          </cell>
          <cell r="T1654">
            <v>0</v>
          </cell>
          <cell r="U1654" t="str">
            <v>Thạc sĩ</v>
          </cell>
          <cell r="V1654" t="str">
            <v>036076005344</v>
          </cell>
        </row>
        <row r="1655">
          <cell r="B1655" t="str">
            <v/>
          </cell>
          <cell r="C1655" t="str">
            <v>3120215007618</v>
          </cell>
          <cell r="D1655" t="str">
            <v>Bùi Duy</v>
          </cell>
          <cell r="E1655" t="str">
            <v>Sơn</v>
          </cell>
          <cell r="F1655">
            <v>25</v>
          </cell>
          <cell r="G1655" t="str">
            <v>Hành chính, Quản trị và Pháp chế - KH và Tổng hợp</v>
          </cell>
          <cell r="H1655" t="str">
            <v>Văn phòng Học viện</v>
          </cell>
          <cell r="I1655" t="str">
            <v>Chuyên viên, Bảo lưu PCCV</v>
          </cell>
          <cell r="J1655">
            <v>4.9800000000000004</v>
          </cell>
          <cell r="K1655">
            <v>0.08</v>
          </cell>
          <cell r="L1655" t="str">
            <v>01-Dec-14</v>
          </cell>
          <cell r="M1655" t="str">
            <v>01-May-88</v>
          </cell>
          <cell r="N1655">
            <v>4</v>
          </cell>
          <cell r="O1655" t="str">
            <v>2501</v>
          </cell>
          <cell r="P1655" t="str">
            <v>2501</v>
          </cell>
          <cell r="Q1655" t="str">
            <v>01.003</v>
          </cell>
          <cell r="R1655" t="str">
            <v>01.003</v>
          </cell>
          <cell r="S1655" t="str">
            <v/>
          </cell>
          <cell r="T1655">
            <v>0</v>
          </cell>
          <cell r="U1655" t="str">
            <v>Đại học</v>
          </cell>
          <cell r="V1655" t="str">
            <v>012471788</v>
          </cell>
        </row>
        <row r="1656">
          <cell r="B1656" t="str">
            <v/>
          </cell>
          <cell r="C1656" t="str">
            <v>3120215007052</v>
          </cell>
          <cell r="D1656" t="str">
            <v>Trần Hồng</v>
          </cell>
          <cell r="E1656" t="str">
            <v>Nhật</v>
          </cell>
          <cell r="F1656">
            <v>25</v>
          </cell>
          <cell r="G1656" t="str">
            <v>Hành chính, KH và Tổng hợp</v>
          </cell>
          <cell r="H1656" t="str">
            <v>Văn phòng Học viện</v>
          </cell>
          <cell r="I1656" t="str">
            <v>Kỹ sư</v>
          </cell>
          <cell r="J1656">
            <v>4.9800000000000004</v>
          </cell>
          <cell r="K1656">
            <v>0.05</v>
          </cell>
          <cell r="L1656" t="str">
            <v>01-Jul-24</v>
          </cell>
          <cell r="M1656" t="str">
            <v>01-Jan-14</v>
          </cell>
          <cell r="N1656">
            <v>4</v>
          </cell>
          <cell r="O1656" t="str">
            <v>2501</v>
          </cell>
          <cell r="P1656" t="str">
            <v>2501</v>
          </cell>
          <cell r="Q1656" t="str">
            <v>13.095</v>
          </cell>
          <cell r="R1656" t="str">
            <v>V.05.02.07</v>
          </cell>
          <cell r="S1656" t="str">
            <v/>
          </cell>
          <cell r="T1656">
            <v>0</v>
          </cell>
          <cell r="U1656" t="str">
            <v>Đại học</v>
          </cell>
          <cell r="V1656" t="str">
            <v>027066002950</v>
          </cell>
        </row>
        <row r="1657">
          <cell r="B1657" t="str">
            <v/>
          </cell>
          <cell r="C1657" t="str">
            <v>3120215006991</v>
          </cell>
          <cell r="D1657" t="str">
            <v>Nguyễn Thị Hà</v>
          </cell>
          <cell r="E1657" t="str">
            <v>Nam</v>
          </cell>
          <cell r="F1657">
            <v>25</v>
          </cell>
          <cell r="G1657" t="str">
            <v>Hành chính, KH và Tổng hợp</v>
          </cell>
          <cell r="H1657" t="str">
            <v>Văn phòng Học viện</v>
          </cell>
          <cell r="I1657" t="str">
            <v>Chuyên viên chính</v>
          </cell>
          <cell r="J1657">
            <v>5.42</v>
          </cell>
          <cell r="K1657">
            <v>0</v>
          </cell>
          <cell r="L1657" t="str">
            <v>01-May-24</v>
          </cell>
          <cell r="M1657" t="str">
            <v>01-Apr-18</v>
          </cell>
          <cell r="N1657">
            <v>4</v>
          </cell>
          <cell r="O1657" t="str">
            <v>2501</v>
          </cell>
          <cell r="P1657" t="str">
            <v>2501</v>
          </cell>
          <cell r="Q1657" t="str">
            <v>01.002</v>
          </cell>
          <cell r="R1657" t="str">
            <v>01.002</v>
          </cell>
          <cell r="S1657" t="str">
            <v/>
          </cell>
          <cell r="T1657">
            <v>0</v>
          </cell>
          <cell r="U1657" t="str">
            <v>Đại học</v>
          </cell>
          <cell r="V1657" t="str">
            <v>001173002610</v>
          </cell>
        </row>
        <row r="1658">
          <cell r="B1658" t="str">
            <v/>
          </cell>
          <cell r="C1658" t="str">
            <v>3120215007030</v>
          </cell>
          <cell r="D1658" t="str">
            <v>Chử Thị Thu</v>
          </cell>
          <cell r="E1658" t="str">
            <v>Huyền</v>
          </cell>
          <cell r="F1658">
            <v>25</v>
          </cell>
          <cell r="G1658" t="str">
            <v>Hành chính, KH và Tổng hợp</v>
          </cell>
          <cell r="H1658" t="str">
            <v>Văn phòng Học viện</v>
          </cell>
          <cell r="I1658" t="str">
            <v>Chuyên viên</v>
          </cell>
          <cell r="J1658">
            <v>4.32</v>
          </cell>
          <cell r="K1658">
            <v>0</v>
          </cell>
          <cell r="L1658" t="str">
            <v>01-Nov-24</v>
          </cell>
          <cell r="M1658" t="str">
            <v>01-Jan-14</v>
          </cell>
          <cell r="N1658">
            <v>4</v>
          </cell>
          <cell r="O1658" t="str">
            <v>2501</v>
          </cell>
          <cell r="P1658" t="str">
            <v>2501</v>
          </cell>
          <cell r="Q1658" t="str">
            <v>01.003</v>
          </cell>
          <cell r="R1658" t="str">
            <v>01.003</v>
          </cell>
          <cell r="S1658" t="str">
            <v/>
          </cell>
          <cell r="T1658">
            <v>0</v>
          </cell>
          <cell r="U1658" t="str">
            <v>Đại học</v>
          </cell>
          <cell r="V1658" t="str">
            <v>001175003209</v>
          </cell>
        </row>
        <row r="1659">
          <cell r="B1659" t="str">
            <v/>
          </cell>
          <cell r="C1659" t="str">
            <v>3120215040041</v>
          </cell>
          <cell r="D1659" t="str">
            <v>Nguyễn Thị Ngọc</v>
          </cell>
          <cell r="E1659" t="str">
            <v>Oanh</v>
          </cell>
          <cell r="F1659">
            <v>25</v>
          </cell>
          <cell r="G1659" t="str">
            <v>Hành chính, KH và Tổng hợp</v>
          </cell>
          <cell r="H1659" t="str">
            <v>Văn phòng Học viện</v>
          </cell>
          <cell r="I1659" t="str">
            <v>Thạc sĩ, Chuyên viên chính, Phó Chánh Văn phòng</v>
          </cell>
          <cell r="J1659">
            <v>5.08</v>
          </cell>
          <cell r="K1659">
            <v>0</v>
          </cell>
          <cell r="L1659" t="str">
            <v>01-Apr-23</v>
          </cell>
          <cell r="M1659" t="str">
            <v>01-Apr-18</v>
          </cell>
          <cell r="N1659">
            <v>3</v>
          </cell>
          <cell r="O1659" t="str">
            <v>2501</v>
          </cell>
          <cell r="P1659" t="str">
            <v>2501</v>
          </cell>
          <cell r="Q1659" t="str">
            <v>01.002</v>
          </cell>
          <cell r="R1659" t="str">
            <v>01.002</v>
          </cell>
          <cell r="S1659" t="str">
            <v/>
          </cell>
          <cell r="T1659">
            <v>0</v>
          </cell>
          <cell r="U1659" t="str">
            <v>Thạc sĩ</v>
          </cell>
          <cell r="V1659" t="str">
            <v>015179000065</v>
          </cell>
        </row>
        <row r="1660">
          <cell r="B1660" t="str">
            <v/>
          </cell>
          <cell r="C1660" t="str">
            <v>3120215051599</v>
          </cell>
          <cell r="D1660" t="str">
            <v>Nguyễn Thị</v>
          </cell>
          <cell r="E1660" t="str">
            <v>Thủy</v>
          </cell>
          <cell r="F1660">
            <v>25</v>
          </cell>
          <cell r="G1660" t="str">
            <v>Hành chính, KH và Tổng hợp</v>
          </cell>
          <cell r="H1660" t="str">
            <v>Văn phòng Học viện</v>
          </cell>
          <cell r="I1660" t="str">
            <v>Kỹ sư</v>
          </cell>
          <cell r="J1660">
            <v>4.9800000000000004</v>
          </cell>
          <cell r="K1660">
            <v>0.08</v>
          </cell>
          <cell r="L1660" t="str">
            <v>01-Apr-25</v>
          </cell>
          <cell r="M1660" t="str">
            <v>01-Apr-16</v>
          </cell>
          <cell r="N1660">
            <v>4</v>
          </cell>
          <cell r="O1660" t="str">
            <v>2501</v>
          </cell>
          <cell r="P1660" t="str">
            <v>2501</v>
          </cell>
          <cell r="Q1660" t="str">
            <v>13.095</v>
          </cell>
          <cell r="R1660" t="str">
            <v>V.05.02.07</v>
          </cell>
          <cell r="S1660" t="str">
            <v/>
          </cell>
          <cell r="T1660">
            <v>0</v>
          </cell>
          <cell r="U1660" t="str">
            <v>Đại học</v>
          </cell>
          <cell r="V1660" t="str">
            <v>001173022261</v>
          </cell>
        </row>
        <row r="1661">
          <cell r="B1661" t="str">
            <v/>
          </cell>
          <cell r="C1661" t="str">
            <v>3120215010483</v>
          </cell>
          <cell r="D1661" t="str">
            <v>Dương Thị</v>
          </cell>
          <cell r="E1661" t="str">
            <v>Ngát</v>
          </cell>
          <cell r="F1661">
            <v>25</v>
          </cell>
          <cell r="G1661" t="str">
            <v>Hành chính, KH và Tổng hợp</v>
          </cell>
          <cell r="H1661" t="str">
            <v>Văn phòng Học viện</v>
          </cell>
          <cell r="I1661" t="str">
            <v>Nhân viên kỹ thuật</v>
          </cell>
          <cell r="J1661">
            <v>2.91</v>
          </cell>
          <cell r="K1661">
            <v>0</v>
          </cell>
          <cell r="L1661" t="str">
            <v>01-Jan-25</v>
          </cell>
          <cell r="M1661" t="str">
            <v>01-Aug-08</v>
          </cell>
          <cell r="N1661">
            <v>4</v>
          </cell>
          <cell r="O1661" t="str">
            <v>2501</v>
          </cell>
          <cell r="P1661" t="str">
            <v>2501</v>
          </cell>
          <cell r="Q1661" t="str">
            <v>01.007</v>
          </cell>
          <cell r="R1661" t="str">
            <v>01.007</v>
          </cell>
          <cell r="S1661" t="str">
            <v/>
          </cell>
          <cell r="T1661">
            <v>0</v>
          </cell>
          <cell r="U1661" t="str">
            <v>Đại học</v>
          </cell>
          <cell r="V1661" t="str">
            <v>036186004091</v>
          </cell>
        </row>
        <row r="1662">
          <cell r="B1662" t="str">
            <v/>
          </cell>
          <cell r="C1662" t="str">
            <v>3120215037342</v>
          </cell>
          <cell r="D1662" t="str">
            <v>Đỗ Thị</v>
          </cell>
          <cell r="E1662" t="str">
            <v>Xuân</v>
          </cell>
          <cell r="F1662">
            <v>25</v>
          </cell>
          <cell r="G1662" t="str">
            <v>Tổ Vệ sinh</v>
          </cell>
          <cell r="H1662" t="str">
            <v>Văn phòng Học viện</v>
          </cell>
          <cell r="I1662" t="str">
            <v>Nhân viên phục vụ</v>
          </cell>
          <cell r="J1662">
            <v>2.44</v>
          </cell>
          <cell r="K1662">
            <v>0</v>
          </cell>
          <cell r="L1662" t="str">
            <v>01-Jun-24</v>
          </cell>
          <cell r="M1662" t="str">
            <v>01-Jun-11</v>
          </cell>
          <cell r="N1662">
            <v>8</v>
          </cell>
          <cell r="O1662" t="str">
            <v>2501</v>
          </cell>
          <cell r="P1662" t="str">
            <v>2501</v>
          </cell>
          <cell r="Q1662" t="str">
            <v>01.009</v>
          </cell>
          <cell r="R1662" t="str">
            <v>01.009</v>
          </cell>
          <cell r="S1662" t="str">
            <v/>
          </cell>
          <cell r="T1662">
            <v>0</v>
          </cell>
          <cell r="U1662" t="str">
            <v>KhôngBCấp</v>
          </cell>
          <cell r="V1662" t="str">
            <v>001174009640</v>
          </cell>
        </row>
        <row r="1663">
          <cell r="B1663" t="str">
            <v/>
          </cell>
          <cell r="C1663" t="str">
            <v>3120215049703</v>
          </cell>
          <cell r="D1663" t="str">
            <v>Ngô Thị Hồng</v>
          </cell>
          <cell r="E1663" t="str">
            <v>Nhung</v>
          </cell>
          <cell r="F1663">
            <v>25</v>
          </cell>
          <cell r="G1663" t="str">
            <v>Hành chính, KH và Tổng hợp</v>
          </cell>
          <cell r="H1663" t="str">
            <v>Văn phòng Học viện</v>
          </cell>
          <cell r="I1663" t="str">
            <v>Nhân viên phục vụ</v>
          </cell>
          <cell r="J1663">
            <v>2.2599999999999998</v>
          </cell>
          <cell r="K1663">
            <v>0</v>
          </cell>
          <cell r="L1663" t="str">
            <v>01-Jun-24</v>
          </cell>
          <cell r="M1663" t="str">
            <v>01-Jun-14</v>
          </cell>
          <cell r="N1663">
            <v>4</v>
          </cell>
          <cell r="O1663" t="str">
            <v>2501</v>
          </cell>
          <cell r="P1663" t="str">
            <v>2501</v>
          </cell>
          <cell r="Q1663" t="str">
            <v>01.009</v>
          </cell>
          <cell r="R1663" t="str">
            <v>01.009</v>
          </cell>
          <cell r="S1663" t="str">
            <v/>
          </cell>
          <cell r="T1663">
            <v>0</v>
          </cell>
          <cell r="U1663" t="str">
            <v>Đại học</v>
          </cell>
          <cell r="V1663" t="str">
            <v>001190039164</v>
          </cell>
        </row>
        <row r="1664">
          <cell r="B1664" t="str">
            <v/>
          </cell>
          <cell r="C1664" t="str">
            <v>3120205915131</v>
          </cell>
          <cell r="D1664" t="str">
            <v>Khúc Thị Thanh</v>
          </cell>
          <cell r="E1664" t="str">
            <v>Hương</v>
          </cell>
          <cell r="F1664">
            <v>25</v>
          </cell>
          <cell r="G1664" t="str">
            <v>Tổ Vệ sinh</v>
          </cell>
          <cell r="H1664" t="str">
            <v>Văn phòng Học viện</v>
          </cell>
          <cell r="I1664" t="str">
            <v>Nhân viên phục vụ</v>
          </cell>
          <cell r="J1664">
            <v>2.2599999999999998</v>
          </cell>
          <cell r="K1664">
            <v>0</v>
          </cell>
          <cell r="L1664" t="str">
            <v>01-Jan-23</v>
          </cell>
          <cell r="M1664" t="str">
            <v>01-Jan-17</v>
          </cell>
          <cell r="N1664">
            <v>8</v>
          </cell>
          <cell r="O1664" t="str">
            <v>2501</v>
          </cell>
          <cell r="P1664" t="str">
            <v>2501</v>
          </cell>
          <cell r="Q1664" t="str">
            <v>01.009</v>
          </cell>
          <cell r="R1664" t="str">
            <v>01.009</v>
          </cell>
          <cell r="S1664" t="str">
            <v/>
          </cell>
          <cell r="T1664">
            <v>0</v>
          </cell>
          <cell r="U1664" t="str">
            <v>KhôngBCấp</v>
          </cell>
          <cell r="V1664" t="str">
            <v>001181025324</v>
          </cell>
        </row>
        <row r="1665">
          <cell r="B1665" t="str">
            <v/>
          </cell>
          <cell r="C1665" t="str">
            <v>3120215055889</v>
          </cell>
          <cell r="D1665" t="str">
            <v>Hoàng Thị Thu</v>
          </cell>
          <cell r="E1665" t="str">
            <v>Hiền</v>
          </cell>
          <cell r="F1665">
            <v>25</v>
          </cell>
          <cell r="G1665" t="str">
            <v>Hành chính, KH và Tổng hợp</v>
          </cell>
          <cell r="H1665" t="str">
            <v>Văn phòng Học viện</v>
          </cell>
          <cell r="I1665" t="str">
            <v>Thạc sĩ, Chuyên viên</v>
          </cell>
          <cell r="J1665">
            <v>3.33</v>
          </cell>
          <cell r="K1665">
            <v>0</v>
          </cell>
          <cell r="L1665" t="str">
            <v>01-Sep-23</v>
          </cell>
          <cell r="M1665" t="str">
            <v>01-Sep-20</v>
          </cell>
          <cell r="N1665">
            <v>3</v>
          </cell>
          <cell r="O1665" t="str">
            <v>2501</v>
          </cell>
          <cell r="P1665" t="str">
            <v>2501</v>
          </cell>
          <cell r="Q1665" t="str">
            <v>01.003</v>
          </cell>
          <cell r="R1665" t="str">
            <v>01.003</v>
          </cell>
          <cell r="S1665" t="str">
            <v/>
          </cell>
          <cell r="T1665">
            <v>0</v>
          </cell>
          <cell r="U1665" t="str">
            <v>Thạc sĩ</v>
          </cell>
          <cell r="V1665" t="str">
            <v>001172001160</v>
          </cell>
        </row>
        <row r="1666">
          <cell r="B1666" t="str">
            <v/>
          </cell>
          <cell r="C1666" t="str">
            <v>1507205740723</v>
          </cell>
          <cell r="D1666" t="str">
            <v>Đỗ Thị Ngọc</v>
          </cell>
          <cell r="E1666" t="str">
            <v>Anh</v>
          </cell>
          <cell r="F1666">
            <v>25</v>
          </cell>
          <cell r="G1666" t="str">
            <v>Văn phòng dự án WB</v>
          </cell>
          <cell r="H1666" t="str">
            <v>Văn phòng Học viện</v>
          </cell>
          <cell r="I1666" t="str">
            <v>Chuyên viên</v>
          </cell>
          <cell r="J1666">
            <v>2.34</v>
          </cell>
          <cell r="K1666">
            <v>0</v>
          </cell>
          <cell r="L1666" t="str">
            <v>01-Jul-21</v>
          </cell>
          <cell r="M1666" t="str">
            <v>01-Jul-21</v>
          </cell>
          <cell r="N1666">
            <v>4</v>
          </cell>
          <cell r="O1666" t="str">
            <v>2501</v>
          </cell>
          <cell r="P1666" t="str">
            <v>2501</v>
          </cell>
          <cell r="Q1666" t="str">
            <v>01.003</v>
          </cell>
          <cell r="R1666" t="str">
            <v>01.003</v>
          </cell>
          <cell r="S1666" t="str">
            <v/>
          </cell>
          <cell r="T1666">
            <v>0</v>
          </cell>
          <cell r="U1666" t="str">
            <v>Đại học</v>
          </cell>
          <cell r="V1666" t="str">
            <v>035194000007</v>
          </cell>
        </row>
        <row r="1667">
          <cell r="B1667" t="str">
            <v/>
          </cell>
          <cell r="C1667" t="str">
            <v>3120281002921</v>
          </cell>
          <cell r="D1667" t="str">
            <v>Đào Thị Bích</v>
          </cell>
          <cell r="E1667" t="str">
            <v>Ngọc</v>
          </cell>
          <cell r="F1667">
            <v>25</v>
          </cell>
          <cell r="G1667" t="str">
            <v>Văn phòng dự án WB</v>
          </cell>
          <cell r="H1667" t="str">
            <v>Văn phòng Học viện</v>
          </cell>
          <cell r="I1667" t="str">
            <v>Chuyên viên</v>
          </cell>
          <cell r="J1667">
            <v>2.34</v>
          </cell>
          <cell r="K1667">
            <v>0</v>
          </cell>
          <cell r="L1667" t="str">
            <v>01-Jul-21</v>
          </cell>
          <cell r="M1667" t="str">
            <v>01-Jul-21</v>
          </cell>
          <cell r="N1667">
            <v>4</v>
          </cell>
          <cell r="O1667" t="str">
            <v>2501</v>
          </cell>
          <cell r="P1667" t="str">
            <v>2501</v>
          </cell>
          <cell r="Q1667" t="str">
            <v>01.003</v>
          </cell>
          <cell r="R1667" t="str">
            <v>01.003</v>
          </cell>
          <cell r="S1667" t="str">
            <v/>
          </cell>
          <cell r="T1667">
            <v>0</v>
          </cell>
          <cell r="U1667" t="str">
            <v>Đại học</v>
          </cell>
          <cell r="V1667" t="str">
            <v>030190000160</v>
          </cell>
        </row>
        <row r="1668">
          <cell r="B1668" t="str">
            <v/>
          </cell>
          <cell r="C1668" t="str">
            <v>3120205214811</v>
          </cell>
          <cell r="D1668" t="str">
            <v>Nguyễn Thị</v>
          </cell>
          <cell r="E1668" t="str">
            <v>Khánh</v>
          </cell>
          <cell r="F1668">
            <v>25</v>
          </cell>
          <cell r="G1668" t="str">
            <v>Tổ Vệ sinh</v>
          </cell>
          <cell r="H1668" t="str">
            <v>Văn phòng Học viện</v>
          </cell>
          <cell r="I1668" t="str">
            <v>Nhân viên phục vụ</v>
          </cell>
          <cell r="J1668">
            <v>0</v>
          </cell>
          <cell r="K1668">
            <v>0</v>
          </cell>
          <cell r="L1668" t="str">
            <v>01-Aug-24</v>
          </cell>
          <cell r="M1668" t="str">
            <v>01-Aug-24</v>
          </cell>
          <cell r="N1668">
            <v>8</v>
          </cell>
          <cell r="O1668" t="str">
            <v>2501</v>
          </cell>
          <cell r="P1668" t="str">
            <v>2501</v>
          </cell>
          <cell r="Q1668" t="str">
            <v>01.009</v>
          </cell>
          <cell r="R1668" t="str">
            <v>01.009</v>
          </cell>
          <cell r="S1668" t="str">
            <v/>
          </cell>
          <cell r="T1668">
            <v>0</v>
          </cell>
          <cell r="U1668" t="str">
            <v>KhôngBCấp</v>
          </cell>
          <cell r="V1668" t="str">
            <v>001188020274</v>
          </cell>
        </row>
        <row r="1669">
          <cell r="B1669" t="str">
            <v/>
          </cell>
          <cell r="C1669" t="str">
            <v>3120205219867</v>
          </cell>
          <cell r="D1669" t="str">
            <v>Phạm Thị</v>
          </cell>
          <cell r="E1669" t="str">
            <v>Thúy</v>
          </cell>
          <cell r="F1669">
            <v>25</v>
          </cell>
          <cell r="G1669" t="str">
            <v>Hành chính, KH và Tổng hợp</v>
          </cell>
          <cell r="H1669" t="str">
            <v>Văn phòng Học viện</v>
          </cell>
          <cell r="I1669" t="str">
            <v>Chuyên viên</v>
          </cell>
          <cell r="J1669">
            <v>2.34</v>
          </cell>
          <cell r="K1669">
            <v>0</v>
          </cell>
          <cell r="L1669" t="str">
            <v>01-Jan-26</v>
          </cell>
          <cell r="M1669" t="str">
            <v>01-Jul-24</v>
          </cell>
          <cell r="N1669">
            <v>4</v>
          </cell>
          <cell r="O1669" t="str">
            <v>2501</v>
          </cell>
          <cell r="P1669" t="str">
            <v>2501</v>
          </cell>
          <cell r="Q1669" t="str">
            <v>01.003</v>
          </cell>
          <cell r="R1669" t="str">
            <v>01.003</v>
          </cell>
          <cell r="S1669" t="str">
            <v/>
          </cell>
          <cell r="T1669">
            <v>0</v>
          </cell>
          <cell r="U1669" t="str">
            <v>Đại học</v>
          </cell>
          <cell r="V1669" t="str">
            <v>034198003254</v>
          </cell>
        </row>
        <row r="1670">
          <cell r="B1670" t="str">
            <v/>
          </cell>
          <cell r="C1670" t="str">
            <v>3120205966409</v>
          </cell>
          <cell r="D1670" t="str">
            <v>Trần Thu</v>
          </cell>
          <cell r="E1670" t="str">
            <v>Phương</v>
          </cell>
          <cell r="F1670">
            <v>25</v>
          </cell>
          <cell r="G1670" t="str">
            <v>Bếp ăn tập thể</v>
          </cell>
          <cell r="H1670" t="str">
            <v>Văn phòng Học viện</v>
          </cell>
          <cell r="I1670" t="str">
            <v>Nhân viên phục vụ</v>
          </cell>
          <cell r="J1670">
            <v>0</v>
          </cell>
          <cell r="K1670">
            <v>0</v>
          </cell>
          <cell r="L1670" t="str">
            <v>18-Sep-24</v>
          </cell>
          <cell r="M1670" t="str">
            <v>18-Sep-24</v>
          </cell>
          <cell r="N1670">
            <v>8</v>
          </cell>
          <cell r="O1670" t="str">
            <v>2501</v>
          </cell>
          <cell r="P1670" t="str">
            <v>2501</v>
          </cell>
          <cell r="Q1670" t="str">
            <v>01.009</v>
          </cell>
          <cell r="R1670" t="str">
            <v>01.009</v>
          </cell>
          <cell r="S1670" t="str">
            <v/>
          </cell>
          <cell r="T1670">
            <v>0</v>
          </cell>
          <cell r="U1670" t="str">
            <v>KhôngBCấp</v>
          </cell>
          <cell r="V1670" t="str">
            <v>001198019167</v>
          </cell>
        </row>
        <row r="1671">
          <cell r="B1671" t="str">
            <v/>
          </cell>
          <cell r="C1671" t="str">
            <v/>
          </cell>
          <cell r="D1671" t="str">
            <v>Nguyễn Văn</v>
          </cell>
          <cell r="E1671" t="str">
            <v>Khuê</v>
          </cell>
          <cell r="F1671">
            <v>25</v>
          </cell>
          <cell r="G1671" t="str">
            <v>Đội xe</v>
          </cell>
          <cell r="H1671" t="str">
            <v>Văn phòng Học viện</v>
          </cell>
          <cell r="I1671" t="str">
            <v/>
          </cell>
          <cell r="J1671">
            <v>3.35</v>
          </cell>
          <cell r="K1671">
            <v>0</v>
          </cell>
          <cell r="L1671" t="str">
            <v>01-Sep-99</v>
          </cell>
          <cell r="M1671" t="str">
            <v>01-Jan-08</v>
          </cell>
          <cell r="N1671">
            <v>6</v>
          </cell>
          <cell r="O1671" t="str">
            <v>2504</v>
          </cell>
          <cell r="P1671" t="str">
            <v>2504</v>
          </cell>
          <cell r="Q1671" t="str">
            <v>01.010</v>
          </cell>
          <cell r="R1671" t="str">
            <v>01.010</v>
          </cell>
          <cell r="S1671" t="str">
            <v/>
          </cell>
          <cell r="T1671">
            <v>0</v>
          </cell>
          <cell r="U1671" t="str">
            <v/>
          </cell>
          <cell r="V1671" t="str">
            <v/>
          </cell>
        </row>
        <row r="1672">
          <cell r="B1672" t="str">
            <v/>
          </cell>
          <cell r="C1672" t="str">
            <v>3120215007131</v>
          </cell>
          <cell r="D1672" t="str">
            <v>Trần Văn</v>
          </cell>
          <cell r="E1672" t="str">
            <v>Hải</v>
          </cell>
          <cell r="F1672">
            <v>25</v>
          </cell>
          <cell r="G1672" t="str">
            <v>Đội xe</v>
          </cell>
          <cell r="H1672" t="str">
            <v>Văn phòng Học viện</v>
          </cell>
          <cell r="I1672" t="str">
            <v>Lái xe cơ quan</v>
          </cell>
          <cell r="J1672">
            <v>4.03</v>
          </cell>
          <cell r="K1672">
            <v>0.21</v>
          </cell>
          <cell r="L1672" t="str">
            <v>01-Sep-17</v>
          </cell>
          <cell r="M1672" t="str">
            <v>01-Dec-77</v>
          </cell>
          <cell r="N1672">
            <v>7</v>
          </cell>
          <cell r="O1672" t="str">
            <v>2504</v>
          </cell>
          <cell r="P1672" t="str">
            <v>2504</v>
          </cell>
          <cell r="Q1672" t="str">
            <v>01.010</v>
          </cell>
          <cell r="R1672" t="str">
            <v>01.010</v>
          </cell>
          <cell r="S1672" t="str">
            <v/>
          </cell>
          <cell r="T1672">
            <v>0</v>
          </cell>
          <cell r="U1672" t="str">
            <v>CN-SơCấp</v>
          </cell>
          <cell r="V1672" t="str">
            <v>012803587</v>
          </cell>
        </row>
        <row r="1673">
          <cell r="B1673" t="str">
            <v/>
          </cell>
          <cell r="C1673" t="str">
            <v>3120215007075</v>
          </cell>
          <cell r="D1673" t="str">
            <v>Ngô Văn</v>
          </cell>
          <cell r="E1673" t="str">
            <v>Tuấn</v>
          </cell>
          <cell r="F1673">
            <v>25</v>
          </cell>
          <cell r="G1673" t="str">
            <v>Đội xe</v>
          </cell>
          <cell r="H1673" t="str">
            <v>Văn phòng Học viện</v>
          </cell>
          <cell r="I1673" t="str">
            <v>Lái xe cơ quan</v>
          </cell>
          <cell r="J1673">
            <v>4.03</v>
          </cell>
          <cell r="K1673">
            <v>0.21</v>
          </cell>
          <cell r="L1673" t="str">
            <v>01-Nov-16</v>
          </cell>
          <cell r="M1673" t="str">
            <v>01-Jul-81</v>
          </cell>
          <cell r="N1673">
            <v>7</v>
          </cell>
          <cell r="O1673" t="str">
            <v>2504</v>
          </cell>
          <cell r="P1673" t="str">
            <v>2504</v>
          </cell>
          <cell r="Q1673" t="str">
            <v>01.010</v>
          </cell>
          <cell r="R1673" t="str">
            <v>01.010</v>
          </cell>
          <cell r="S1673" t="str">
            <v/>
          </cell>
          <cell r="T1673">
            <v>0</v>
          </cell>
          <cell r="U1673" t="str">
            <v>CN-SơCấp</v>
          </cell>
          <cell r="V1673" t="str">
            <v>011582214</v>
          </cell>
        </row>
        <row r="1674">
          <cell r="B1674" t="str">
            <v/>
          </cell>
          <cell r="C1674" t="str">
            <v>3120215007081</v>
          </cell>
          <cell r="D1674" t="str">
            <v>Bùi Trung</v>
          </cell>
          <cell r="E1674" t="str">
            <v>Lương</v>
          </cell>
          <cell r="F1674">
            <v>25</v>
          </cell>
          <cell r="G1674" t="str">
            <v>Đội xe</v>
          </cell>
          <cell r="H1674" t="str">
            <v>Văn phòng Học viện</v>
          </cell>
          <cell r="I1674" t="str">
            <v>Lái xe cơ quan</v>
          </cell>
          <cell r="J1674">
            <v>4.03</v>
          </cell>
          <cell r="K1674">
            <v>0.19</v>
          </cell>
          <cell r="L1674" t="str">
            <v>01-Dec-19</v>
          </cell>
          <cell r="M1674" t="str">
            <v>01-Jul-83</v>
          </cell>
          <cell r="N1674">
            <v>7</v>
          </cell>
          <cell r="O1674" t="str">
            <v>2504</v>
          </cell>
          <cell r="P1674" t="str">
            <v>2504</v>
          </cell>
          <cell r="Q1674" t="str">
            <v>01.010</v>
          </cell>
          <cell r="R1674" t="str">
            <v>01.010</v>
          </cell>
          <cell r="S1674" t="str">
            <v/>
          </cell>
          <cell r="T1674">
            <v>0</v>
          </cell>
          <cell r="U1674" t="str">
            <v>CN-SơCấp</v>
          </cell>
          <cell r="V1674" t="str">
            <v>010812268</v>
          </cell>
        </row>
        <row r="1675">
          <cell r="B1675" t="str">
            <v/>
          </cell>
          <cell r="C1675" t="str">
            <v>3120215007098</v>
          </cell>
          <cell r="D1675" t="str">
            <v>Hoàng Ngọc</v>
          </cell>
          <cell r="E1675" t="str">
            <v>Lâm</v>
          </cell>
          <cell r="F1675">
            <v>25</v>
          </cell>
          <cell r="G1675" t="str">
            <v>Đội xe</v>
          </cell>
          <cell r="H1675" t="str">
            <v>Văn phòng Học viện</v>
          </cell>
          <cell r="I1675" t="str">
            <v>Lái xe cơ quan</v>
          </cell>
          <cell r="J1675">
            <v>4.03</v>
          </cell>
          <cell r="K1675">
            <v>0.17</v>
          </cell>
          <cell r="L1675" t="str">
            <v>01-Dec-21</v>
          </cell>
          <cell r="M1675" t="str">
            <v>01-Dec-05</v>
          </cell>
          <cell r="N1675">
            <v>7</v>
          </cell>
          <cell r="O1675" t="str">
            <v>2504</v>
          </cell>
          <cell r="P1675" t="str">
            <v>2504</v>
          </cell>
          <cell r="Q1675" t="str">
            <v>01.010</v>
          </cell>
          <cell r="R1675" t="str">
            <v>01.010</v>
          </cell>
          <cell r="S1675" t="str">
            <v/>
          </cell>
          <cell r="T1675">
            <v>0</v>
          </cell>
          <cell r="U1675" t="str">
            <v>CN-SơCấp</v>
          </cell>
          <cell r="V1675" t="str">
            <v>001061022045</v>
          </cell>
        </row>
        <row r="1676">
          <cell r="B1676" t="str">
            <v/>
          </cell>
          <cell r="C1676" t="str">
            <v/>
          </cell>
          <cell r="D1676" t="str">
            <v>Nguyễn Công</v>
          </cell>
          <cell r="E1676" t="str">
            <v>Trứ</v>
          </cell>
          <cell r="F1676">
            <v>25</v>
          </cell>
          <cell r="G1676" t="str">
            <v>Đội xe</v>
          </cell>
          <cell r="H1676" t="str">
            <v>Văn phòng Học viện</v>
          </cell>
          <cell r="I1676" t="str">
            <v/>
          </cell>
          <cell r="J1676">
            <v>4.03</v>
          </cell>
          <cell r="K1676">
            <v>0</v>
          </cell>
          <cell r="L1676" t="str">
            <v>01-Apr-03</v>
          </cell>
          <cell r="M1676" t="str">
            <v>01-Jan-81</v>
          </cell>
          <cell r="N1676">
            <v>6</v>
          </cell>
          <cell r="O1676" t="str">
            <v>2504</v>
          </cell>
          <cell r="P1676" t="str">
            <v>2504</v>
          </cell>
          <cell r="Q1676" t="str">
            <v>01.010</v>
          </cell>
          <cell r="R1676" t="str">
            <v>01.010</v>
          </cell>
          <cell r="S1676" t="str">
            <v/>
          </cell>
          <cell r="T1676">
            <v>0</v>
          </cell>
          <cell r="U1676" t="str">
            <v>T.Cấp</v>
          </cell>
          <cell r="V1676" t="str">
            <v>160133341</v>
          </cell>
        </row>
        <row r="1677">
          <cell r="B1677" t="str">
            <v/>
          </cell>
          <cell r="C1677" t="str">
            <v>3120215007102</v>
          </cell>
          <cell r="D1677" t="str">
            <v>Phạm Quốc</v>
          </cell>
          <cell r="E1677" t="str">
            <v>Việt</v>
          </cell>
          <cell r="F1677">
            <v>25</v>
          </cell>
          <cell r="G1677" t="str">
            <v>Đội xe</v>
          </cell>
          <cell r="H1677" t="str">
            <v>Văn phòng Học viện</v>
          </cell>
          <cell r="I1677" t="str">
            <v>Lái xe cơ quan</v>
          </cell>
          <cell r="J1677">
            <v>4.03</v>
          </cell>
          <cell r="K1677">
            <v>0.05</v>
          </cell>
          <cell r="L1677" t="str">
            <v>01-May-25</v>
          </cell>
          <cell r="M1677" t="str">
            <v>01-Feb-02</v>
          </cell>
          <cell r="N1677">
            <v>4</v>
          </cell>
          <cell r="O1677" t="str">
            <v>2504</v>
          </cell>
          <cell r="P1677" t="str">
            <v>2504</v>
          </cell>
          <cell r="Q1677" t="str">
            <v>01.010</v>
          </cell>
          <cell r="R1677" t="str">
            <v>01.010</v>
          </cell>
          <cell r="S1677" t="str">
            <v/>
          </cell>
          <cell r="T1677">
            <v>0</v>
          </cell>
          <cell r="U1677" t="str">
            <v>Đại học</v>
          </cell>
          <cell r="V1677" t="str">
            <v>001075031648</v>
          </cell>
        </row>
        <row r="1678">
          <cell r="B1678" t="str">
            <v/>
          </cell>
          <cell r="C1678" t="str">
            <v>3120215007148</v>
          </cell>
          <cell r="D1678" t="str">
            <v>Dương Ngọc</v>
          </cell>
          <cell r="E1678" t="str">
            <v>Anh</v>
          </cell>
          <cell r="F1678">
            <v>25</v>
          </cell>
          <cell r="G1678" t="str">
            <v>Đội xe</v>
          </cell>
          <cell r="H1678" t="str">
            <v>Văn phòng Học viện</v>
          </cell>
          <cell r="I1678" t="str">
            <v>Lái xe cơ quan</v>
          </cell>
          <cell r="J1678">
            <v>4.03</v>
          </cell>
          <cell r="K1678">
            <v>0.11</v>
          </cell>
          <cell r="L1678" t="str">
            <v>01-Mar-25</v>
          </cell>
          <cell r="M1678" t="str">
            <v>01-Mar-07</v>
          </cell>
          <cell r="N1678">
            <v>4</v>
          </cell>
          <cell r="O1678" t="str">
            <v>2504</v>
          </cell>
          <cell r="P1678" t="str">
            <v>2504</v>
          </cell>
          <cell r="Q1678" t="str">
            <v>01.010</v>
          </cell>
          <cell r="R1678" t="str">
            <v>01.010</v>
          </cell>
          <cell r="S1678" t="str">
            <v/>
          </cell>
          <cell r="T1678">
            <v>0</v>
          </cell>
          <cell r="U1678" t="str">
            <v>Đại học</v>
          </cell>
          <cell r="V1678" t="str">
            <v>001070014316</v>
          </cell>
        </row>
        <row r="1679">
          <cell r="B1679" t="str">
            <v/>
          </cell>
          <cell r="C1679" t="str">
            <v>3120215007125</v>
          </cell>
          <cell r="D1679" t="str">
            <v>Nguyễn Xuân</v>
          </cell>
          <cell r="E1679" t="str">
            <v>Bình</v>
          </cell>
          <cell r="F1679">
            <v>25</v>
          </cell>
          <cell r="G1679" t="str">
            <v>Đội xe</v>
          </cell>
          <cell r="H1679" t="str">
            <v>Văn phòng Học viện</v>
          </cell>
          <cell r="I1679" t="str">
            <v>Lái xe cơ quan</v>
          </cell>
          <cell r="J1679">
            <v>4.03</v>
          </cell>
          <cell r="K1679">
            <v>0</v>
          </cell>
          <cell r="L1679" t="str">
            <v>01-Jan-23</v>
          </cell>
          <cell r="M1679" t="str">
            <v>01-Jan-03</v>
          </cell>
          <cell r="N1679">
            <v>7</v>
          </cell>
          <cell r="O1679" t="str">
            <v>2504</v>
          </cell>
          <cell r="P1679" t="str">
            <v>2504</v>
          </cell>
          <cell r="Q1679" t="str">
            <v>01.010</v>
          </cell>
          <cell r="R1679" t="str">
            <v>01.010</v>
          </cell>
          <cell r="S1679" t="str">
            <v/>
          </cell>
          <cell r="T1679">
            <v>0</v>
          </cell>
          <cell r="U1679" t="str">
            <v>CN-SơCấp</v>
          </cell>
          <cell r="V1679" t="str">
            <v>001062028096</v>
          </cell>
        </row>
        <row r="1680">
          <cell r="B1680" t="str">
            <v/>
          </cell>
          <cell r="C1680" t="str">
            <v>3120215007119</v>
          </cell>
          <cell r="D1680" t="str">
            <v>Nguyễn Di</v>
          </cell>
          <cell r="E1680" t="str">
            <v>Tuấn</v>
          </cell>
          <cell r="F1680">
            <v>25</v>
          </cell>
          <cell r="G1680" t="str">
            <v>Đội xe</v>
          </cell>
          <cell r="H1680" t="str">
            <v>Văn phòng Học viện</v>
          </cell>
          <cell r="I1680" t="str">
            <v>Lái xe cơ quan</v>
          </cell>
          <cell r="J1680">
            <v>4.03</v>
          </cell>
          <cell r="K1680">
            <v>0</v>
          </cell>
          <cell r="L1680" t="str">
            <v>01-Aug-24</v>
          </cell>
          <cell r="M1680" t="str">
            <v>01-Aug-03</v>
          </cell>
          <cell r="N1680">
            <v>7</v>
          </cell>
          <cell r="O1680" t="str">
            <v>2504</v>
          </cell>
          <cell r="P1680" t="str">
            <v>2504</v>
          </cell>
          <cell r="Q1680" t="str">
            <v>01.010</v>
          </cell>
          <cell r="R1680" t="str">
            <v>01.010</v>
          </cell>
          <cell r="S1680" t="str">
            <v/>
          </cell>
          <cell r="T1680">
            <v>0</v>
          </cell>
          <cell r="U1680" t="str">
            <v>CN-SơCấp</v>
          </cell>
          <cell r="V1680" t="str">
            <v>001076034393</v>
          </cell>
        </row>
        <row r="1681">
          <cell r="B1681" t="str">
            <v/>
          </cell>
          <cell r="C1681" t="str">
            <v>3120215035563</v>
          </cell>
          <cell r="D1681" t="str">
            <v>Bùi Đăng</v>
          </cell>
          <cell r="E1681" t="str">
            <v>Lưu</v>
          </cell>
          <cell r="F1681">
            <v>25</v>
          </cell>
          <cell r="G1681" t="str">
            <v>Đội xe</v>
          </cell>
          <cell r="H1681" t="str">
            <v>Văn phòng Học viện</v>
          </cell>
          <cell r="I1681" t="str">
            <v>Lái xe cơ quan</v>
          </cell>
          <cell r="J1681">
            <v>3.67</v>
          </cell>
          <cell r="K1681">
            <v>0</v>
          </cell>
          <cell r="L1681" t="str">
            <v>01-Oct-24</v>
          </cell>
          <cell r="M1681" t="str">
            <v>01-Oct-10</v>
          </cell>
          <cell r="N1681">
            <v>7</v>
          </cell>
          <cell r="O1681" t="str">
            <v>2504</v>
          </cell>
          <cell r="P1681" t="str">
            <v>2504</v>
          </cell>
          <cell r="Q1681" t="str">
            <v>01.010</v>
          </cell>
          <cell r="R1681" t="str">
            <v>01.010</v>
          </cell>
          <cell r="S1681" t="str">
            <v/>
          </cell>
          <cell r="T1681">
            <v>0</v>
          </cell>
          <cell r="U1681" t="str">
            <v>CN-SơCấp</v>
          </cell>
          <cell r="V1681" t="str">
            <v>001074005441</v>
          </cell>
        </row>
        <row r="1682">
          <cell r="B1682" t="str">
            <v/>
          </cell>
          <cell r="C1682" t="str">
            <v/>
          </cell>
          <cell r="D1682" t="str">
            <v>Nguyễn Huy</v>
          </cell>
          <cell r="E1682" t="str">
            <v>Thế</v>
          </cell>
          <cell r="F1682">
            <v>25</v>
          </cell>
          <cell r="G1682" t="str">
            <v>Đội xe</v>
          </cell>
          <cell r="H1682" t="str">
            <v>Văn phòng Học viện</v>
          </cell>
          <cell r="I1682" t="str">
            <v/>
          </cell>
          <cell r="J1682">
            <v>4.9800000000000004</v>
          </cell>
          <cell r="K1682">
            <v>0</v>
          </cell>
          <cell r="L1682" t="str">
            <v>01-Sep-06</v>
          </cell>
          <cell r="M1682" t="str">
            <v>01-Jun-68</v>
          </cell>
          <cell r="N1682">
            <v>4</v>
          </cell>
          <cell r="O1682" t="str">
            <v>2504</v>
          </cell>
          <cell r="P1682" t="str">
            <v>2504</v>
          </cell>
          <cell r="Q1682" t="str">
            <v>13.095</v>
          </cell>
          <cell r="R1682" t="str">
            <v>13.095</v>
          </cell>
          <cell r="S1682" t="str">
            <v/>
          </cell>
          <cell r="T1682">
            <v>0</v>
          </cell>
          <cell r="U1682" t="str">
            <v>Đại học</v>
          </cell>
          <cell r="V1682" t="str">
            <v>011027863</v>
          </cell>
        </row>
        <row r="1683">
          <cell r="B1683" t="str">
            <v/>
          </cell>
          <cell r="C1683" t="str">
            <v>1220205064777</v>
          </cell>
          <cell r="D1683" t="str">
            <v>Nguyễn Thành</v>
          </cell>
          <cell r="E1683" t="str">
            <v>Nam</v>
          </cell>
          <cell r="F1683">
            <v>25</v>
          </cell>
          <cell r="G1683" t="str">
            <v>Đội xe</v>
          </cell>
          <cell r="H1683" t="str">
            <v>Văn phòng Học viện</v>
          </cell>
          <cell r="I1683" t="str">
            <v>Lái xe cơ quan</v>
          </cell>
          <cell r="J1683">
            <v>2.23</v>
          </cell>
          <cell r="K1683">
            <v>0</v>
          </cell>
          <cell r="L1683" t="str">
            <v>01-Jan-25</v>
          </cell>
          <cell r="M1683" t="str">
            <v>01-Jul-09</v>
          </cell>
          <cell r="N1683">
            <v>6</v>
          </cell>
          <cell r="O1683" t="str">
            <v>2504</v>
          </cell>
          <cell r="P1683" t="str">
            <v>2504</v>
          </cell>
          <cell r="Q1683" t="str">
            <v>01.010</v>
          </cell>
          <cell r="R1683" t="str">
            <v>01.010</v>
          </cell>
          <cell r="S1683" t="str">
            <v/>
          </cell>
          <cell r="T1683">
            <v>0</v>
          </cell>
          <cell r="U1683" t="str">
            <v>Trung cấp</v>
          </cell>
          <cell r="V1683" t="str">
            <v>019076000618</v>
          </cell>
        </row>
        <row r="1684">
          <cell r="B1684" t="str">
            <v/>
          </cell>
          <cell r="C1684" t="str">
            <v>3120205301084</v>
          </cell>
          <cell r="D1684" t="str">
            <v>Nguyễn Văn</v>
          </cell>
          <cell r="E1684" t="str">
            <v>Bài</v>
          </cell>
          <cell r="F1684">
            <v>25</v>
          </cell>
          <cell r="G1684" t="str">
            <v>Đội Bảo vệ</v>
          </cell>
          <cell r="H1684" t="str">
            <v>Văn phòng Học viện</v>
          </cell>
          <cell r="I1684" t="str">
            <v>Nhân viên bảo vệ</v>
          </cell>
          <cell r="J1684">
            <v>2.58</v>
          </cell>
          <cell r="K1684">
            <v>0</v>
          </cell>
          <cell r="L1684" t="str">
            <v>01-Aug-23</v>
          </cell>
          <cell r="M1684" t="str">
            <v>01-Aug-15</v>
          </cell>
          <cell r="N1684">
            <v>8</v>
          </cell>
          <cell r="O1684" t="str">
            <v>2509</v>
          </cell>
          <cell r="P1684" t="str">
            <v>2509</v>
          </cell>
          <cell r="Q1684" t="str">
            <v>01.011</v>
          </cell>
          <cell r="R1684" t="str">
            <v>01.011</v>
          </cell>
          <cell r="S1684" t="str">
            <v/>
          </cell>
          <cell r="T1684">
            <v>0</v>
          </cell>
          <cell r="U1684" t="str">
            <v>KhôngBCấp</v>
          </cell>
          <cell r="V1684" t="str">
            <v>001067002697</v>
          </cell>
        </row>
        <row r="1685">
          <cell r="B1685" t="str">
            <v/>
          </cell>
          <cell r="C1685" t="str">
            <v>3120215007942</v>
          </cell>
          <cell r="D1685" t="str">
            <v>Nhữ Ngọc</v>
          </cell>
          <cell r="E1685" t="str">
            <v>Hùng</v>
          </cell>
          <cell r="F1685">
            <v>25</v>
          </cell>
          <cell r="G1685" t="str">
            <v>Đội Bảo vệ</v>
          </cell>
          <cell r="H1685" t="str">
            <v>Văn phòng Học viện</v>
          </cell>
          <cell r="I1685" t="str">
            <v>Nhân viên bảo vệ</v>
          </cell>
          <cell r="J1685">
            <v>3.48</v>
          </cell>
          <cell r="K1685">
            <v>0.16</v>
          </cell>
          <cell r="L1685" t="str">
            <v>01-Dec-21</v>
          </cell>
          <cell r="M1685" t="str">
            <v>01-Jul-91</v>
          </cell>
          <cell r="N1685">
            <v>8</v>
          </cell>
          <cell r="O1685" t="str">
            <v>2509</v>
          </cell>
          <cell r="P1685" t="str">
            <v>2509</v>
          </cell>
          <cell r="Q1685" t="str">
            <v>01.011</v>
          </cell>
          <cell r="R1685" t="str">
            <v>01.011</v>
          </cell>
          <cell r="S1685" t="str">
            <v/>
          </cell>
          <cell r="T1685">
            <v>0</v>
          </cell>
          <cell r="U1685" t="str">
            <v>KhôngBCấp</v>
          </cell>
          <cell r="V1685" t="str">
            <v>030066000822</v>
          </cell>
        </row>
        <row r="1686">
          <cell r="B1686" t="str">
            <v/>
          </cell>
          <cell r="C1686" t="str">
            <v>3120215008078</v>
          </cell>
          <cell r="D1686" t="str">
            <v>Nguyễn Bá</v>
          </cell>
          <cell r="E1686" t="str">
            <v>Chung</v>
          </cell>
          <cell r="F1686">
            <v>25</v>
          </cell>
          <cell r="G1686" t="str">
            <v>Đội Bảo vệ</v>
          </cell>
          <cell r="H1686" t="str">
            <v>Văn phòng Học viện</v>
          </cell>
          <cell r="I1686" t="str">
            <v>Nhân viên bảo vệ</v>
          </cell>
          <cell r="J1686">
            <v>3.48</v>
          </cell>
          <cell r="K1686">
            <v>0.16</v>
          </cell>
          <cell r="L1686" t="str">
            <v>01-Dec-21</v>
          </cell>
          <cell r="M1686" t="str">
            <v>01-Dec-88</v>
          </cell>
          <cell r="N1686">
            <v>8</v>
          </cell>
          <cell r="O1686" t="str">
            <v>2509</v>
          </cell>
          <cell r="P1686" t="str">
            <v>2509</v>
          </cell>
          <cell r="Q1686" t="str">
            <v>01.011</v>
          </cell>
          <cell r="R1686" t="str">
            <v>01.011</v>
          </cell>
          <cell r="S1686" t="str">
            <v/>
          </cell>
          <cell r="T1686">
            <v>0</v>
          </cell>
          <cell r="U1686" t="str">
            <v>KhôngBCấp</v>
          </cell>
          <cell r="V1686" t="str">
            <v>011919781</v>
          </cell>
        </row>
        <row r="1687">
          <cell r="B1687" t="str">
            <v/>
          </cell>
          <cell r="C1687" t="str">
            <v>3120215007971</v>
          </cell>
          <cell r="D1687" t="str">
            <v>Bùi Văn</v>
          </cell>
          <cell r="E1687" t="str">
            <v>Sáng</v>
          </cell>
          <cell r="F1687">
            <v>25</v>
          </cell>
          <cell r="G1687" t="str">
            <v>Đội Bảo vệ</v>
          </cell>
          <cell r="H1687" t="str">
            <v>Văn phòng Học viện</v>
          </cell>
          <cell r="I1687" t="str">
            <v>Nhân viên bảo vệ</v>
          </cell>
          <cell r="J1687">
            <v>3.48</v>
          </cell>
          <cell r="K1687">
            <v>0.2</v>
          </cell>
          <cell r="L1687" t="str">
            <v>01-Dec-17</v>
          </cell>
          <cell r="M1687" t="str">
            <v>01-Jan-83</v>
          </cell>
          <cell r="N1687">
            <v>7</v>
          </cell>
          <cell r="O1687" t="str">
            <v>2509</v>
          </cell>
          <cell r="P1687" t="str">
            <v>2509</v>
          </cell>
          <cell r="Q1687" t="str">
            <v>01.011</v>
          </cell>
          <cell r="R1687" t="str">
            <v>01.011</v>
          </cell>
          <cell r="S1687" t="str">
            <v/>
          </cell>
          <cell r="T1687">
            <v>0</v>
          </cell>
          <cell r="U1687" t="str">
            <v>CN-SơCấp</v>
          </cell>
          <cell r="V1687" t="str">
            <v>011779801</v>
          </cell>
        </row>
        <row r="1688">
          <cell r="B1688" t="str">
            <v/>
          </cell>
          <cell r="C1688" t="str">
            <v>3120205805779</v>
          </cell>
          <cell r="D1688" t="str">
            <v>Ngô Huy</v>
          </cell>
          <cell r="E1688" t="str">
            <v>Dũng</v>
          </cell>
          <cell r="F1688">
            <v>25</v>
          </cell>
          <cell r="G1688" t="str">
            <v>Đội Bảo vệ</v>
          </cell>
          <cell r="H1688" t="str">
            <v>Văn phòng Học viện</v>
          </cell>
          <cell r="I1688" t="str">
            <v>Nhân viên bảo vệ</v>
          </cell>
          <cell r="J1688">
            <v>2.76</v>
          </cell>
          <cell r="K1688">
            <v>0</v>
          </cell>
          <cell r="L1688" t="str">
            <v>01-Aug-23</v>
          </cell>
          <cell r="M1688" t="str">
            <v>01-Aug-15</v>
          </cell>
          <cell r="N1688">
            <v>4</v>
          </cell>
          <cell r="O1688" t="str">
            <v>2509</v>
          </cell>
          <cell r="P1688" t="str">
            <v>2509</v>
          </cell>
          <cell r="Q1688" t="str">
            <v>01.011</v>
          </cell>
          <cell r="R1688" t="str">
            <v>01.011</v>
          </cell>
          <cell r="S1688" t="str">
            <v/>
          </cell>
          <cell r="T1688">
            <v>0</v>
          </cell>
          <cell r="U1688" t="str">
            <v>Đại học</v>
          </cell>
          <cell r="V1688" t="str">
            <v>027070011006</v>
          </cell>
        </row>
        <row r="1689">
          <cell r="B1689" t="str">
            <v/>
          </cell>
          <cell r="C1689" t="str">
            <v/>
          </cell>
          <cell r="D1689" t="str">
            <v>Nguyễn Tiến</v>
          </cell>
          <cell r="E1689" t="str">
            <v>Thành</v>
          </cell>
          <cell r="F1689">
            <v>25</v>
          </cell>
          <cell r="G1689" t="str">
            <v>Đội Bảo vệ</v>
          </cell>
          <cell r="H1689" t="str">
            <v>Văn phòng Học viện</v>
          </cell>
          <cell r="I1689" t="str">
            <v>Nhân viên bảo vệ</v>
          </cell>
          <cell r="J1689">
            <v>1.68</v>
          </cell>
          <cell r="K1689">
            <v>0</v>
          </cell>
          <cell r="L1689" t="str">
            <v>01-Jan-19</v>
          </cell>
          <cell r="M1689" t="str">
            <v>01-Sep-13</v>
          </cell>
          <cell r="N1689">
            <v>8</v>
          </cell>
          <cell r="O1689" t="str">
            <v>2509</v>
          </cell>
          <cell r="P1689" t="str">
            <v>2509</v>
          </cell>
          <cell r="Q1689" t="str">
            <v>01.011</v>
          </cell>
          <cell r="R1689" t="str">
            <v>01.011</v>
          </cell>
          <cell r="S1689" t="str">
            <v/>
          </cell>
          <cell r="T1689">
            <v>0</v>
          </cell>
          <cell r="U1689" t="str">
            <v>KhôngBCấp</v>
          </cell>
          <cell r="V1689" t="str">
            <v>012554418</v>
          </cell>
        </row>
        <row r="1690">
          <cell r="B1690" t="str">
            <v/>
          </cell>
          <cell r="C1690" t="str">
            <v/>
          </cell>
          <cell r="D1690" t="str">
            <v>Nguyễn Huy</v>
          </cell>
          <cell r="E1690" t="str">
            <v>Huận</v>
          </cell>
          <cell r="F1690">
            <v>25</v>
          </cell>
          <cell r="G1690" t="str">
            <v>Đội Bảo vệ</v>
          </cell>
          <cell r="H1690" t="str">
            <v>Văn phòng Học viện</v>
          </cell>
          <cell r="I1690" t="str">
            <v/>
          </cell>
          <cell r="J1690">
            <v>3.63</v>
          </cell>
          <cell r="K1690">
            <v>0.11</v>
          </cell>
          <cell r="L1690" t="str">
            <v>01-Dec-07</v>
          </cell>
          <cell r="M1690" t="str">
            <v>01-Nov-70</v>
          </cell>
          <cell r="N1690">
            <v>7</v>
          </cell>
          <cell r="O1690" t="str">
            <v>2509</v>
          </cell>
          <cell r="P1690" t="str">
            <v>2509</v>
          </cell>
          <cell r="Q1690" t="str">
            <v>01.007</v>
          </cell>
          <cell r="R1690" t="str">
            <v>01.007</v>
          </cell>
          <cell r="S1690" t="str">
            <v/>
          </cell>
          <cell r="T1690">
            <v>0</v>
          </cell>
          <cell r="U1690" t="str">
            <v>CN-SơCấp</v>
          </cell>
          <cell r="V1690" t="str">
            <v>010812734</v>
          </cell>
        </row>
        <row r="1691">
          <cell r="B1691" t="str">
            <v/>
          </cell>
          <cell r="C1691" t="str">
            <v>3120215008032</v>
          </cell>
          <cell r="D1691" t="str">
            <v>Tạ Ngọc</v>
          </cell>
          <cell r="E1691" t="str">
            <v>Phóng</v>
          </cell>
          <cell r="F1691">
            <v>25</v>
          </cell>
          <cell r="G1691" t="str">
            <v>Đội Bảo vệ</v>
          </cell>
          <cell r="H1691" t="str">
            <v>Văn phòng Học viện</v>
          </cell>
          <cell r="I1691" t="str">
            <v/>
          </cell>
          <cell r="J1691">
            <v>3.63</v>
          </cell>
          <cell r="K1691">
            <v>0.13</v>
          </cell>
          <cell r="L1691" t="str">
            <v>01-Dec-09</v>
          </cell>
          <cell r="M1691" t="str">
            <v>01-Dec-77</v>
          </cell>
          <cell r="N1691">
            <v>7</v>
          </cell>
          <cell r="O1691" t="str">
            <v>2509</v>
          </cell>
          <cell r="P1691" t="str">
            <v>2509</v>
          </cell>
          <cell r="Q1691" t="str">
            <v>01.007</v>
          </cell>
          <cell r="R1691" t="str">
            <v>01.007</v>
          </cell>
          <cell r="S1691" t="str">
            <v/>
          </cell>
          <cell r="T1691">
            <v>0</v>
          </cell>
          <cell r="U1691" t="str">
            <v>CN-SơCấp</v>
          </cell>
          <cell r="V1691" t="str">
            <v>010812266</v>
          </cell>
        </row>
        <row r="1692">
          <cell r="B1692" t="str">
            <v/>
          </cell>
          <cell r="C1692" t="str">
            <v>3120215007920</v>
          </cell>
          <cell r="D1692" t="str">
            <v>Nguyễn Huy</v>
          </cell>
          <cell r="E1692" t="str">
            <v>Biếm</v>
          </cell>
          <cell r="F1692">
            <v>25</v>
          </cell>
          <cell r="G1692" t="str">
            <v>Đội Bảo vệ</v>
          </cell>
          <cell r="H1692" t="str">
            <v>Văn phòng Học viện</v>
          </cell>
          <cell r="I1692" t="str">
            <v>Nhân viên bảo vệ</v>
          </cell>
          <cell r="J1692">
            <v>3.48</v>
          </cell>
          <cell r="K1692">
            <v>0.2</v>
          </cell>
          <cell r="L1692" t="str">
            <v>01-Dec-16</v>
          </cell>
          <cell r="M1692" t="str">
            <v>01-Jul-81</v>
          </cell>
          <cell r="N1692">
            <v>8</v>
          </cell>
          <cell r="O1692" t="str">
            <v>2509</v>
          </cell>
          <cell r="P1692" t="str">
            <v>2509</v>
          </cell>
          <cell r="Q1692" t="str">
            <v>01.011</v>
          </cell>
          <cell r="R1692" t="str">
            <v>01.011</v>
          </cell>
          <cell r="S1692" t="str">
            <v/>
          </cell>
          <cell r="T1692">
            <v>0</v>
          </cell>
          <cell r="U1692" t="str">
            <v>KhôngBCấp</v>
          </cell>
          <cell r="V1692" t="str">
            <v>011157185</v>
          </cell>
        </row>
        <row r="1693">
          <cell r="B1693" t="str">
            <v/>
          </cell>
          <cell r="C1693" t="str">
            <v>3120215007892</v>
          </cell>
          <cell r="D1693" t="str">
            <v>Nguyễn Văn</v>
          </cell>
          <cell r="E1693" t="str">
            <v>Mui</v>
          </cell>
          <cell r="F1693">
            <v>25</v>
          </cell>
          <cell r="G1693" t="str">
            <v>Đội Bảo vệ</v>
          </cell>
          <cell r="H1693" t="str">
            <v>Văn phòng Học viện</v>
          </cell>
          <cell r="I1693" t="str">
            <v>Nhân viên bảo vệ</v>
          </cell>
          <cell r="J1693">
            <v>3.48</v>
          </cell>
          <cell r="K1693">
            <v>0.14000000000000001</v>
          </cell>
          <cell r="L1693" t="str">
            <v>01-Dec-15</v>
          </cell>
          <cell r="M1693" t="str">
            <v>01-Dec-84</v>
          </cell>
          <cell r="N1693">
            <v>8</v>
          </cell>
          <cell r="O1693" t="str">
            <v>2509</v>
          </cell>
          <cell r="P1693" t="str">
            <v>2509</v>
          </cell>
          <cell r="Q1693" t="str">
            <v>01.011</v>
          </cell>
          <cell r="R1693" t="str">
            <v>01.011</v>
          </cell>
          <cell r="S1693" t="str">
            <v/>
          </cell>
          <cell r="T1693">
            <v>0</v>
          </cell>
          <cell r="U1693" t="str">
            <v>KhôngBCấp</v>
          </cell>
          <cell r="V1693" t="str">
            <v>011748310</v>
          </cell>
        </row>
        <row r="1694">
          <cell r="B1694" t="str">
            <v/>
          </cell>
          <cell r="C1694" t="str">
            <v>3120215008084</v>
          </cell>
          <cell r="D1694" t="str">
            <v>Bùi Nho</v>
          </cell>
          <cell r="E1694" t="str">
            <v>Doãn</v>
          </cell>
          <cell r="F1694">
            <v>25</v>
          </cell>
          <cell r="G1694" t="str">
            <v>Đội Bảo vệ</v>
          </cell>
          <cell r="H1694" t="str">
            <v>Văn phòng Học viện</v>
          </cell>
          <cell r="I1694" t="str">
            <v>Nhân viên bảo vệ</v>
          </cell>
          <cell r="J1694">
            <v>3.48</v>
          </cell>
          <cell r="K1694">
            <v>0.17</v>
          </cell>
          <cell r="L1694" t="str">
            <v>01-Dec-22</v>
          </cell>
          <cell r="M1694" t="str">
            <v>01-Sep-90</v>
          </cell>
          <cell r="N1694">
            <v>8</v>
          </cell>
          <cell r="O1694" t="str">
            <v>2509</v>
          </cell>
          <cell r="P1694" t="str">
            <v>2509</v>
          </cell>
          <cell r="Q1694" t="str">
            <v>01.011</v>
          </cell>
          <cell r="R1694" t="str">
            <v>01.011</v>
          </cell>
          <cell r="S1694" t="str">
            <v/>
          </cell>
          <cell r="T1694">
            <v>0</v>
          </cell>
          <cell r="U1694" t="str">
            <v>KhôngBCấp</v>
          </cell>
          <cell r="V1694" t="str">
            <v>001064025746</v>
          </cell>
        </row>
        <row r="1695">
          <cell r="B1695" t="str">
            <v/>
          </cell>
          <cell r="C1695" t="str">
            <v>3120215008090</v>
          </cell>
          <cell r="D1695" t="str">
            <v>Phạm Văn</v>
          </cell>
          <cell r="E1695" t="str">
            <v>Tuyến</v>
          </cell>
          <cell r="F1695">
            <v>25</v>
          </cell>
          <cell r="G1695" t="str">
            <v>Đội Bảo vệ</v>
          </cell>
          <cell r="H1695" t="str">
            <v>Văn phòng Học viện</v>
          </cell>
          <cell r="I1695" t="str">
            <v>Nhân viên bảo vệ</v>
          </cell>
          <cell r="J1695">
            <v>3.48</v>
          </cell>
          <cell r="K1695">
            <v>0.16</v>
          </cell>
          <cell r="L1695" t="str">
            <v>01-Jun-22</v>
          </cell>
          <cell r="M1695" t="str">
            <v>01-Jul-91</v>
          </cell>
          <cell r="N1695">
            <v>8</v>
          </cell>
          <cell r="O1695" t="str">
            <v>2509</v>
          </cell>
          <cell r="P1695" t="str">
            <v>2509</v>
          </cell>
          <cell r="Q1695" t="str">
            <v>01.011</v>
          </cell>
          <cell r="R1695" t="str">
            <v>01.011</v>
          </cell>
          <cell r="S1695" t="str">
            <v/>
          </cell>
          <cell r="T1695">
            <v>0</v>
          </cell>
          <cell r="U1695" t="str">
            <v>KhôngBCấp</v>
          </cell>
          <cell r="V1695" t="str">
            <v>001065025478</v>
          </cell>
        </row>
        <row r="1696">
          <cell r="B1696" t="str">
            <v/>
          </cell>
          <cell r="C1696" t="str">
            <v>3120215007913</v>
          </cell>
          <cell r="D1696" t="str">
            <v>Lưu Quang</v>
          </cell>
          <cell r="E1696" t="str">
            <v>Hồng</v>
          </cell>
          <cell r="F1696">
            <v>25</v>
          </cell>
          <cell r="G1696" t="str">
            <v>Đội Bảo vệ</v>
          </cell>
          <cell r="H1696" t="str">
            <v>Văn phòng Học viện</v>
          </cell>
          <cell r="I1696" t="str">
            <v>Nhân viên bảo vệ</v>
          </cell>
          <cell r="J1696">
            <v>3.48</v>
          </cell>
          <cell r="K1696">
            <v>0.12</v>
          </cell>
          <cell r="L1696" t="str">
            <v>01-Jul-22</v>
          </cell>
          <cell r="M1696" t="str">
            <v>01-Jul-91</v>
          </cell>
          <cell r="N1696">
            <v>8</v>
          </cell>
          <cell r="O1696" t="str">
            <v>2509</v>
          </cell>
          <cell r="P1696" t="str">
            <v>2509</v>
          </cell>
          <cell r="Q1696" t="str">
            <v>01.011</v>
          </cell>
          <cell r="R1696" t="str">
            <v>01.011</v>
          </cell>
          <cell r="S1696" t="str">
            <v/>
          </cell>
          <cell r="T1696">
            <v>0</v>
          </cell>
          <cell r="U1696" t="str">
            <v>KhôngBCấp</v>
          </cell>
          <cell r="V1696" t="str">
            <v>001064008865</v>
          </cell>
        </row>
        <row r="1697">
          <cell r="B1697" t="str">
            <v/>
          </cell>
          <cell r="C1697" t="str">
            <v>3120215008026</v>
          </cell>
          <cell r="D1697" t="str">
            <v>Nguyễn Văn</v>
          </cell>
          <cell r="E1697" t="str">
            <v>Thành</v>
          </cell>
          <cell r="F1697">
            <v>25</v>
          </cell>
          <cell r="G1697" t="str">
            <v>Đội Bảo vệ</v>
          </cell>
          <cell r="H1697" t="str">
            <v>Văn phòng Học viện</v>
          </cell>
          <cell r="I1697" t="str">
            <v/>
          </cell>
          <cell r="J1697">
            <v>3.63</v>
          </cell>
          <cell r="K1697">
            <v>0.14000000000000001</v>
          </cell>
          <cell r="L1697" t="str">
            <v>01-Dec-09</v>
          </cell>
          <cell r="M1697" t="str">
            <v>01-May-78</v>
          </cell>
          <cell r="N1697">
            <v>7</v>
          </cell>
          <cell r="O1697" t="str">
            <v>2509</v>
          </cell>
          <cell r="P1697" t="str">
            <v>2509</v>
          </cell>
          <cell r="Q1697" t="str">
            <v>01.007</v>
          </cell>
          <cell r="R1697" t="str">
            <v>01.007</v>
          </cell>
          <cell r="S1697" t="str">
            <v/>
          </cell>
          <cell r="T1697">
            <v>0</v>
          </cell>
          <cell r="U1697" t="str">
            <v>CN-SơCấp</v>
          </cell>
          <cell r="V1697" t="str">
            <v>010812719</v>
          </cell>
        </row>
        <row r="1698">
          <cell r="B1698" t="str">
            <v/>
          </cell>
          <cell r="C1698" t="str">
            <v>3120205167126</v>
          </cell>
          <cell r="D1698" t="str">
            <v>Cao Văn</v>
          </cell>
          <cell r="E1698" t="str">
            <v>Tấn</v>
          </cell>
          <cell r="F1698">
            <v>25</v>
          </cell>
          <cell r="G1698" t="str">
            <v>Đội Bảo vệ</v>
          </cell>
          <cell r="H1698" t="str">
            <v>Văn phòng Học viện</v>
          </cell>
          <cell r="I1698" t="str">
            <v>Nhân viên kỹ thuật</v>
          </cell>
          <cell r="J1698">
            <v>3.63</v>
          </cell>
          <cell r="K1698">
            <v>0.18</v>
          </cell>
          <cell r="L1698" t="str">
            <v>01-Dec-14</v>
          </cell>
          <cell r="M1698" t="str">
            <v>01-Aug-80</v>
          </cell>
          <cell r="N1698">
            <v>7</v>
          </cell>
          <cell r="O1698" t="str">
            <v>2509</v>
          </cell>
          <cell r="P1698" t="str">
            <v>2509</v>
          </cell>
          <cell r="Q1698" t="str">
            <v>01.007</v>
          </cell>
          <cell r="R1698" t="str">
            <v>01.007</v>
          </cell>
          <cell r="S1698" t="str">
            <v/>
          </cell>
          <cell r="T1698">
            <v>0</v>
          </cell>
          <cell r="U1698" t="str">
            <v>CN-SơCấp</v>
          </cell>
          <cell r="V1698" t="str">
            <v>001055000879</v>
          </cell>
        </row>
        <row r="1699">
          <cell r="B1699" t="str">
            <v/>
          </cell>
          <cell r="C1699" t="str">
            <v>3120215008049</v>
          </cell>
          <cell r="D1699" t="str">
            <v>Lê Văn</v>
          </cell>
          <cell r="E1699" t="str">
            <v>Thành</v>
          </cell>
          <cell r="F1699">
            <v>25</v>
          </cell>
          <cell r="G1699" t="str">
            <v>Đội Bảo vệ</v>
          </cell>
          <cell r="H1699" t="str">
            <v>Văn phòng Học viện</v>
          </cell>
          <cell r="I1699" t="str">
            <v>Nhân viên kỹ thuật</v>
          </cell>
          <cell r="J1699">
            <v>3.63</v>
          </cell>
          <cell r="K1699">
            <v>0.2</v>
          </cell>
          <cell r="L1699" t="str">
            <v>01-Dec-15</v>
          </cell>
          <cell r="M1699" t="str">
            <v>01-May-81</v>
          </cell>
          <cell r="N1699">
            <v>7</v>
          </cell>
          <cell r="O1699" t="str">
            <v>2509</v>
          </cell>
          <cell r="P1699" t="str">
            <v>2509</v>
          </cell>
          <cell r="Q1699" t="str">
            <v>01.007</v>
          </cell>
          <cell r="R1699" t="str">
            <v>01.007</v>
          </cell>
          <cell r="S1699" t="str">
            <v/>
          </cell>
          <cell r="T1699">
            <v>0</v>
          </cell>
          <cell r="U1699" t="str">
            <v>CN-SơCấp</v>
          </cell>
          <cell r="V1699" t="str">
            <v>011319521</v>
          </cell>
        </row>
        <row r="1700">
          <cell r="B1700" t="str">
            <v/>
          </cell>
          <cell r="C1700" t="str">
            <v>3120215008207</v>
          </cell>
          <cell r="D1700" t="str">
            <v>Hoàng Văn</v>
          </cell>
          <cell r="E1700" t="str">
            <v>Dinh</v>
          </cell>
          <cell r="F1700">
            <v>25</v>
          </cell>
          <cell r="G1700" t="str">
            <v>Đội Bảo vệ</v>
          </cell>
          <cell r="H1700" t="str">
            <v>Văn phòng Học viện</v>
          </cell>
          <cell r="I1700" t="str">
            <v/>
          </cell>
          <cell r="J1700">
            <v>3.63</v>
          </cell>
          <cell r="K1700">
            <v>0.12</v>
          </cell>
          <cell r="L1700" t="str">
            <v>01-Dec-09</v>
          </cell>
          <cell r="M1700" t="str">
            <v>01-Jan-83</v>
          </cell>
          <cell r="N1700">
            <v>7</v>
          </cell>
          <cell r="O1700" t="str">
            <v>2509</v>
          </cell>
          <cell r="P1700" t="str">
            <v>2509</v>
          </cell>
          <cell r="Q1700" t="str">
            <v>01.007</v>
          </cell>
          <cell r="R1700" t="str">
            <v>01.007</v>
          </cell>
          <cell r="S1700" t="str">
            <v/>
          </cell>
          <cell r="T1700">
            <v>0</v>
          </cell>
          <cell r="U1700" t="str">
            <v>CN-SơCấp</v>
          </cell>
          <cell r="V1700" t="str">
            <v>012803257</v>
          </cell>
        </row>
        <row r="1701">
          <cell r="B1701" t="str">
            <v/>
          </cell>
          <cell r="C1701" t="str">
            <v>3120215008610</v>
          </cell>
          <cell r="D1701" t="str">
            <v>Nguyễn Văn</v>
          </cell>
          <cell r="E1701" t="str">
            <v>Hành</v>
          </cell>
          <cell r="F1701">
            <v>25</v>
          </cell>
          <cell r="G1701" t="str">
            <v>Đội Bảo vệ</v>
          </cell>
          <cell r="H1701" t="str">
            <v>Văn phòng Học viện</v>
          </cell>
          <cell r="I1701" t="str">
            <v>Nhân viên kỹ thuật</v>
          </cell>
          <cell r="J1701">
            <v>3.63</v>
          </cell>
          <cell r="K1701">
            <v>0.15</v>
          </cell>
          <cell r="L1701" t="str">
            <v>01-Dec-15</v>
          </cell>
          <cell r="M1701" t="str">
            <v>01-Aug-78</v>
          </cell>
          <cell r="N1701">
            <v>7</v>
          </cell>
          <cell r="O1701" t="str">
            <v>2509</v>
          </cell>
          <cell r="P1701" t="str">
            <v>2509</v>
          </cell>
          <cell r="Q1701" t="str">
            <v>01.007</v>
          </cell>
          <cell r="R1701" t="str">
            <v>01.007</v>
          </cell>
          <cell r="S1701" t="str">
            <v/>
          </cell>
          <cell r="T1701">
            <v>0</v>
          </cell>
          <cell r="U1701" t="str">
            <v>CN-SơCấp</v>
          </cell>
          <cell r="V1701" t="str">
            <v>011319385</v>
          </cell>
        </row>
        <row r="1702">
          <cell r="B1702" t="str">
            <v/>
          </cell>
          <cell r="C1702" t="str">
            <v>3120215008633</v>
          </cell>
          <cell r="D1702" t="str">
            <v>Nguyễn Ngọc</v>
          </cell>
          <cell r="E1702" t="str">
            <v>ánh</v>
          </cell>
          <cell r="F1702">
            <v>25</v>
          </cell>
          <cell r="G1702" t="str">
            <v>Đội Bảo vệ</v>
          </cell>
          <cell r="H1702" t="str">
            <v>Văn phòng Học viện</v>
          </cell>
          <cell r="I1702" t="str">
            <v>Nhân viên kỹ thuật</v>
          </cell>
          <cell r="J1702">
            <v>3.63</v>
          </cell>
          <cell r="K1702">
            <v>0.23</v>
          </cell>
          <cell r="L1702" t="str">
            <v>01-Dec-22</v>
          </cell>
          <cell r="M1702" t="str">
            <v>01-Apr-80</v>
          </cell>
          <cell r="N1702">
            <v>7</v>
          </cell>
          <cell r="O1702" t="str">
            <v>2509</v>
          </cell>
          <cell r="P1702" t="str">
            <v>2509</v>
          </cell>
          <cell r="Q1702" t="str">
            <v>01.007</v>
          </cell>
          <cell r="R1702" t="str">
            <v>01.007</v>
          </cell>
          <cell r="S1702" t="str">
            <v/>
          </cell>
          <cell r="T1702">
            <v>0</v>
          </cell>
          <cell r="U1702" t="str">
            <v>CN-SơCấp</v>
          </cell>
          <cell r="V1702" t="str">
            <v>001062012637</v>
          </cell>
        </row>
        <row r="1703">
          <cell r="B1703" t="str">
            <v/>
          </cell>
          <cell r="C1703" t="str">
            <v>3120215007959</v>
          </cell>
          <cell r="D1703" t="str">
            <v>Nguyễn Văn</v>
          </cell>
          <cell r="E1703" t="str">
            <v>Duy</v>
          </cell>
          <cell r="F1703">
            <v>25</v>
          </cell>
          <cell r="G1703" t="str">
            <v>Đội Bảo vệ</v>
          </cell>
          <cell r="H1703" t="str">
            <v>Văn phòng Học viện</v>
          </cell>
          <cell r="I1703" t="str">
            <v>Nhân viên kỹ thuật</v>
          </cell>
          <cell r="J1703">
            <v>3.63</v>
          </cell>
          <cell r="K1703">
            <v>0.15</v>
          </cell>
          <cell r="L1703" t="str">
            <v>01-Sep-15</v>
          </cell>
          <cell r="M1703" t="str">
            <v>01-May-81</v>
          </cell>
          <cell r="N1703">
            <v>7</v>
          </cell>
          <cell r="O1703" t="str">
            <v>2509</v>
          </cell>
          <cell r="P1703" t="str">
            <v>2509</v>
          </cell>
          <cell r="Q1703" t="str">
            <v>01.007</v>
          </cell>
          <cell r="R1703" t="str">
            <v>01.007</v>
          </cell>
          <cell r="S1703" t="str">
            <v/>
          </cell>
          <cell r="T1703">
            <v>0</v>
          </cell>
          <cell r="U1703" t="str">
            <v>CN-SơCấp</v>
          </cell>
          <cell r="V1703" t="str">
            <v>011679529</v>
          </cell>
        </row>
        <row r="1704">
          <cell r="B1704" t="str">
            <v/>
          </cell>
          <cell r="C1704" t="str">
            <v>3120215009114</v>
          </cell>
          <cell r="D1704" t="str">
            <v>Nguyễn Đình</v>
          </cell>
          <cell r="E1704" t="str">
            <v>Văn</v>
          </cell>
          <cell r="F1704">
            <v>25</v>
          </cell>
          <cell r="G1704" t="str">
            <v>Đội Bảo vệ</v>
          </cell>
          <cell r="H1704" t="str">
            <v>Văn phòng Học viện</v>
          </cell>
          <cell r="I1704" t="str">
            <v>Nhân viên kỹ thuật</v>
          </cell>
          <cell r="J1704">
            <v>3.63</v>
          </cell>
          <cell r="K1704">
            <v>0.14000000000000001</v>
          </cell>
          <cell r="L1704" t="str">
            <v>01-Dec-15</v>
          </cell>
          <cell r="M1704" t="str">
            <v>01-May-85</v>
          </cell>
          <cell r="N1704">
            <v>7</v>
          </cell>
          <cell r="O1704" t="str">
            <v>2509</v>
          </cell>
          <cell r="P1704" t="str">
            <v>2509</v>
          </cell>
          <cell r="Q1704" t="str">
            <v>01.007</v>
          </cell>
          <cell r="R1704" t="str">
            <v>01.007</v>
          </cell>
          <cell r="S1704" t="str">
            <v/>
          </cell>
          <cell r="T1704">
            <v>0</v>
          </cell>
          <cell r="U1704" t="str">
            <v>CN-SơCấp</v>
          </cell>
          <cell r="V1704" t="str">
            <v>011089404</v>
          </cell>
        </row>
        <row r="1705">
          <cell r="B1705" t="str">
            <v/>
          </cell>
          <cell r="C1705" t="str">
            <v>3120215008055</v>
          </cell>
          <cell r="D1705" t="str">
            <v>Lê Văn</v>
          </cell>
          <cell r="E1705" t="str">
            <v>Bích</v>
          </cell>
          <cell r="F1705">
            <v>25</v>
          </cell>
          <cell r="G1705" t="str">
            <v>Đội Bảo vệ</v>
          </cell>
          <cell r="H1705" t="str">
            <v>Văn phòng Học viện</v>
          </cell>
          <cell r="I1705" t="str">
            <v>Nhân viên bảo vệ</v>
          </cell>
          <cell r="J1705">
            <v>3.48</v>
          </cell>
          <cell r="K1705">
            <v>0.18</v>
          </cell>
          <cell r="L1705" t="str">
            <v>01-Dec-15</v>
          </cell>
          <cell r="M1705" t="str">
            <v>01-Oct-78</v>
          </cell>
          <cell r="N1705">
            <v>8</v>
          </cell>
          <cell r="O1705" t="str">
            <v>2509</v>
          </cell>
          <cell r="P1705" t="str">
            <v>2509</v>
          </cell>
          <cell r="Q1705" t="str">
            <v>01.011</v>
          </cell>
          <cell r="R1705" t="str">
            <v>01.011</v>
          </cell>
          <cell r="S1705" t="str">
            <v/>
          </cell>
          <cell r="T1705">
            <v>0</v>
          </cell>
          <cell r="U1705" t="str">
            <v>KhôngBCấp</v>
          </cell>
          <cell r="V1705" t="str">
            <v>011319414</v>
          </cell>
        </row>
        <row r="1706">
          <cell r="B1706" t="str">
            <v/>
          </cell>
          <cell r="C1706" t="str">
            <v/>
          </cell>
          <cell r="D1706" t="str">
            <v>Nguyễn Văn</v>
          </cell>
          <cell r="E1706" t="str">
            <v>Thiệp</v>
          </cell>
          <cell r="F1706">
            <v>25</v>
          </cell>
          <cell r="G1706" t="str">
            <v>Đội Bảo vệ</v>
          </cell>
          <cell r="H1706" t="str">
            <v>Văn phòng Học viện</v>
          </cell>
          <cell r="I1706" t="str">
            <v/>
          </cell>
          <cell r="J1706">
            <v>3.48</v>
          </cell>
          <cell r="K1706">
            <v>0.11</v>
          </cell>
          <cell r="L1706" t="str">
            <v>01-Dec-08</v>
          </cell>
          <cell r="M1706" t="str">
            <v>01-May-83</v>
          </cell>
          <cell r="N1706">
            <v>8</v>
          </cell>
          <cell r="O1706" t="str">
            <v>2509</v>
          </cell>
          <cell r="P1706" t="str">
            <v>2509</v>
          </cell>
          <cell r="Q1706" t="str">
            <v>01.011</v>
          </cell>
          <cell r="R1706" t="str">
            <v>01.011</v>
          </cell>
          <cell r="S1706" t="str">
            <v/>
          </cell>
          <cell r="T1706">
            <v>0</v>
          </cell>
          <cell r="U1706" t="str">
            <v>KhôngBCấp</v>
          </cell>
          <cell r="V1706" t="str">
            <v>011239061</v>
          </cell>
        </row>
        <row r="1707">
          <cell r="B1707" t="str">
            <v/>
          </cell>
          <cell r="C1707" t="str">
            <v>3120215007907</v>
          </cell>
          <cell r="D1707" t="str">
            <v>Nguyễn Viết</v>
          </cell>
          <cell r="E1707" t="str">
            <v>Thễn</v>
          </cell>
          <cell r="F1707">
            <v>25</v>
          </cell>
          <cell r="G1707" t="str">
            <v>Đội Bảo vệ</v>
          </cell>
          <cell r="H1707" t="str">
            <v>Văn phòng Học viện</v>
          </cell>
          <cell r="I1707" t="str">
            <v>Nhân viên bảo vệ</v>
          </cell>
          <cell r="J1707">
            <v>3.48</v>
          </cell>
          <cell r="K1707">
            <v>0.15</v>
          </cell>
          <cell r="L1707" t="str">
            <v>01-Oct-15</v>
          </cell>
          <cell r="M1707" t="str">
            <v>01-May-83</v>
          </cell>
          <cell r="N1707">
            <v>8</v>
          </cell>
          <cell r="O1707" t="str">
            <v>2509</v>
          </cell>
          <cell r="P1707" t="str">
            <v>2509</v>
          </cell>
          <cell r="Q1707" t="str">
            <v>01.011</v>
          </cell>
          <cell r="R1707" t="str">
            <v>01.011</v>
          </cell>
          <cell r="S1707" t="str">
            <v/>
          </cell>
          <cell r="T1707">
            <v>0</v>
          </cell>
          <cell r="U1707" t="str">
            <v>KhôngBCấp</v>
          </cell>
          <cell r="V1707" t="str">
            <v>011239031</v>
          </cell>
        </row>
        <row r="1708">
          <cell r="B1708" t="str">
            <v/>
          </cell>
          <cell r="C1708" t="str">
            <v>3120215008111</v>
          </cell>
          <cell r="D1708" t="str">
            <v>Đặng Quang</v>
          </cell>
          <cell r="E1708" t="str">
            <v>ứng</v>
          </cell>
          <cell r="F1708">
            <v>25</v>
          </cell>
          <cell r="G1708" t="str">
            <v>Đội Bảo vệ</v>
          </cell>
          <cell r="H1708" t="str">
            <v>Văn phòng Học viện</v>
          </cell>
          <cell r="I1708" t="str">
            <v>Nhân viên bảo vệ</v>
          </cell>
          <cell r="J1708">
            <v>3.48</v>
          </cell>
          <cell r="K1708">
            <v>0.15</v>
          </cell>
          <cell r="L1708" t="str">
            <v>01-Dec-13</v>
          </cell>
          <cell r="M1708" t="str">
            <v>01-Jan-84</v>
          </cell>
          <cell r="N1708">
            <v>8</v>
          </cell>
          <cell r="O1708" t="str">
            <v>2509</v>
          </cell>
          <cell r="P1708" t="str">
            <v>2509</v>
          </cell>
          <cell r="Q1708" t="str">
            <v>01.011</v>
          </cell>
          <cell r="R1708" t="str">
            <v>01.011</v>
          </cell>
          <cell r="S1708" t="str">
            <v/>
          </cell>
          <cell r="T1708">
            <v>0</v>
          </cell>
          <cell r="U1708" t="str">
            <v>KhôngBCấp</v>
          </cell>
          <cell r="V1708" t="str">
            <v>012776941</v>
          </cell>
        </row>
        <row r="1709">
          <cell r="B1709" t="str">
            <v/>
          </cell>
          <cell r="C1709" t="str">
            <v>3120215008105</v>
          </cell>
          <cell r="D1709" t="str">
            <v>Hoàng Văn</v>
          </cell>
          <cell r="E1709" t="str">
            <v>Việt</v>
          </cell>
          <cell r="F1709">
            <v>25</v>
          </cell>
          <cell r="G1709" t="str">
            <v>Đội Bảo vệ</v>
          </cell>
          <cell r="H1709" t="str">
            <v>Văn phòng Học viện</v>
          </cell>
          <cell r="I1709" t="str">
            <v/>
          </cell>
          <cell r="J1709">
            <v>3.48</v>
          </cell>
          <cell r="K1709">
            <v>0.14000000000000001</v>
          </cell>
          <cell r="L1709" t="str">
            <v>01-Dec-10</v>
          </cell>
          <cell r="M1709" t="str">
            <v>01-Aug-81</v>
          </cell>
          <cell r="N1709">
            <v>7</v>
          </cell>
          <cell r="O1709" t="str">
            <v>2509</v>
          </cell>
          <cell r="P1709" t="str">
            <v>2509</v>
          </cell>
          <cell r="Q1709" t="str">
            <v>01.011</v>
          </cell>
          <cell r="R1709" t="str">
            <v>01.011</v>
          </cell>
          <cell r="S1709" t="str">
            <v/>
          </cell>
          <cell r="T1709">
            <v>0</v>
          </cell>
          <cell r="U1709" t="str">
            <v>CN-SơCấp</v>
          </cell>
          <cell r="V1709" t="str">
            <v>011212879</v>
          </cell>
        </row>
        <row r="1710">
          <cell r="B1710" t="str">
            <v/>
          </cell>
          <cell r="C1710" t="str">
            <v>3120215008498</v>
          </cell>
          <cell r="D1710" t="str">
            <v>Nguyễn Văn</v>
          </cell>
          <cell r="E1710" t="str">
            <v>Kiên</v>
          </cell>
          <cell r="F1710">
            <v>25</v>
          </cell>
          <cell r="G1710" t="str">
            <v>Đội Bảo vệ</v>
          </cell>
          <cell r="H1710" t="str">
            <v>Văn phòng Học viện</v>
          </cell>
          <cell r="I1710" t="str">
            <v>Nhân viên bảo vệ</v>
          </cell>
          <cell r="J1710">
            <v>3.48</v>
          </cell>
          <cell r="K1710">
            <v>0.16</v>
          </cell>
          <cell r="L1710" t="str">
            <v>01-Jan-16</v>
          </cell>
          <cell r="M1710" t="str">
            <v>01-Nov-83</v>
          </cell>
          <cell r="N1710">
            <v>8</v>
          </cell>
          <cell r="O1710" t="str">
            <v>2509</v>
          </cell>
          <cell r="P1710" t="str">
            <v>2509</v>
          </cell>
          <cell r="Q1710" t="str">
            <v>01.011</v>
          </cell>
          <cell r="R1710" t="str">
            <v>01.011</v>
          </cell>
          <cell r="S1710" t="str">
            <v/>
          </cell>
          <cell r="T1710">
            <v>0</v>
          </cell>
          <cell r="U1710" t="str">
            <v>KhôngBCấp</v>
          </cell>
          <cell r="V1710" t="str">
            <v>011582386</v>
          </cell>
        </row>
        <row r="1711">
          <cell r="B1711" t="str">
            <v/>
          </cell>
          <cell r="C1711" t="str">
            <v/>
          </cell>
          <cell r="D1711" t="str">
            <v>Tôn Thất</v>
          </cell>
          <cell r="E1711" t="str">
            <v>Lâm</v>
          </cell>
          <cell r="F1711">
            <v>25</v>
          </cell>
          <cell r="G1711" t="str">
            <v>Đội Bảo vệ</v>
          </cell>
          <cell r="H1711" t="str">
            <v>Văn phòng Học viện</v>
          </cell>
          <cell r="I1711" t="str">
            <v/>
          </cell>
          <cell r="J1711">
            <v>3.27</v>
          </cell>
          <cell r="K1711">
            <v>0</v>
          </cell>
          <cell r="L1711" t="str">
            <v>01-Dec-03</v>
          </cell>
          <cell r="M1711" t="str">
            <v>01-Apr-78</v>
          </cell>
          <cell r="N1711">
            <v>7</v>
          </cell>
          <cell r="O1711" t="str">
            <v>2509</v>
          </cell>
          <cell r="P1711" t="str">
            <v>2509</v>
          </cell>
          <cell r="Q1711" t="str">
            <v>01.007</v>
          </cell>
          <cell r="R1711" t="str">
            <v>01.007</v>
          </cell>
          <cell r="S1711" t="str">
            <v/>
          </cell>
          <cell r="T1711">
            <v>0</v>
          </cell>
          <cell r="U1711" t="str">
            <v>CN-SơCấp</v>
          </cell>
          <cell r="V1711" t="str">
            <v>010812680</v>
          </cell>
        </row>
        <row r="1712">
          <cell r="B1712" t="str">
            <v/>
          </cell>
          <cell r="C1712" t="str">
            <v>3120215007965</v>
          </cell>
          <cell r="D1712" t="str">
            <v>Ngô  Quang</v>
          </cell>
          <cell r="E1712" t="str">
            <v>Lịch</v>
          </cell>
          <cell r="F1712">
            <v>25</v>
          </cell>
          <cell r="G1712" t="str">
            <v>Đội Bảo vệ</v>
          </cell>
          <cell r="H1712" t="str">
            <v>Văn phòng Học viện</v>
          </cell>
          <cell r="I1712" t="str">
            <v/>
          </cell>
          <cell r="J1712">
            <v>3.48</v>
          </cell>
          <cell r="K1712">
            <v>0.16</v>
          </cell>
          <cell r="L1712" t="str">
            <v>01-Dec-09</v>
          </cell>
          <cell r="M1712" t="str">
            <v>01-Mar-78</v>
          </cell>
          <cell r="N1712">
            <v>7</v>
          </cell>
          <cell r="O1712" t="str">
            <v>2509</v>
          </cell>
          <cell r="P1712" t="str">
            <v>2509</v>
          </cell>
          <cell r="Q1712" t="str">
            <v>01.011</v>
          </cell>
          <cell r="R1712" t="str">
            <v>01.011</v>
          </cell>
          <cell r="S1712" t="str">
            <v/>
          </cell>
          <cell r="T1712">
            <v>0</v>
          </cell>
          <cell r="U1712" t="str">
            <v>CN-SơCấp</v>
          </cell>
          <cell r="V1712" t="str">
            <v>010812698</v>
          </cell>
        </row>
        <row r="1713">
          <cell r="B1713" t="str">
            <v/>
          </cell>
          <cell r="C1713" t="str">
            <v>3120215007936</v>
          </cell>
          <cell r="D1713" t="str">
            <v>Nguyễn Đức</v>
          </cell>
          <cell r="E1713" t="str">
            <v>Năng</v>
          </cell>
          <cell r="F1713">
            <v>25</v>
          </cell>
          <cell r="G1713" t="str">
            <v>Đội Bảo vệ</v>
          </cell>
          <cell r="H1713" t="str">
            <v>Văn phòng Học viện</v>
          </cell>
          <cell r="I1713" t="str">
            <v>Nhân viên bảo vệ</v>
          </cell>
          <cell r="J1713">
            <v>3.48</v>
          </cell>
          <cell r="K1713">
            <v>0.25</v>
          </cell>
          <cell r="L1713" t="str">
            <v>01-Sep-21</v>
          </cell>
          <cell r="M1713" t="str">
            <v>01-Mar-90</v>
          </cell>
          <cell r="N1713">
            <v>8</v>
          </cell>
          <cell r="O1713" t="str">
            <v>2509</v>
          </cell>
          <cell r="P1713" t="str">
            <v>2509</v>
          </cell>
          <cell r="Q1713" t="str">
            <v>01.011</v>
          </cell>
          <cell r="R1713" t="str">
            <v>01.011</v>
          </cell>
          <cell r="S1713" t="str">
            <v/>
          </cell>
          <cell r="T1713">
            <v>0</v>
          </cell>
          <cell r="U1713" t="str">
            <v>KhôngBCấp</v>
          </cell>
          <cell r="V1713" t="str">
            <v>012554366</v>
          </cell>
        </row>
        <row r="1714">
          <cell r="B1714" t="str">
            <v/>
          </cell>
          <cell r="C1714" t="str">
            <v/>
          </cell>
          <cell r="D1714" t="str">
            <v>Phùng Xuân</v>
          </cell>
          <cell r="E1714" t="str">
            <v>Ngà</v>
          </cell>
          <cell r="F1714">
            <v>25</v>
          </cell>
          <cell r="G1714" t="str">
            <v>Đội Bảo vệ</v>
          </cell>
          <cell r="H1714" t="str">
            <v>Văn phòng Học viện</v>
          </cell>
          <cell r="I1714" t="str">
            <v/>
          </cell>
          <cell r="J1714">
            <v>3.48</v>
          </cell>
          <cell r="K1714">
            <v>0.14000000000000001</v>
          </cell>
          <cell r="L1714" t="str">
            <v>01-Dec-08</v>
          </cell>
          <cell r="M1714" t="str">
            <v>01-Jul-77</v>
          </cell>
          <cell r="N1714">
            <v>8</v>
          </cell>
          <cell r="O1714" t="str">
            <v>2509</v>
          </cell>
          <cell r="P1714" t="str">
            <v>2509</v>
          </cell>
          <cell r="Q1714" t="str">
            <v>01.011</v>
          </cell>
          <cell r="R1714" t="str">
            <v>01.011</v>
          </cell>
          <cell r="S1714" t="str">
            <v/>
          </cell>
          <cell r="T1714">
            <v>0</v>
          </cell>
          <cell r="U1714" t="str">
            <v>KhôngBCấp</v>
          </cell>
          <cell r="V1714" t="str">
            <v>011196880</v>
          </cell>
        </row>
        <row r="1715">
          <cell r="B1715" t="str">
            <v/>
          </cell>
          <cell r="C1715" t="str">
            <v/>
          </cell>
          <cell r="D1715" t="str">
            <v>Nguyễn  Đình</v>
          </cell>
          <cell r="E1715" t="str">
            <v>Sâm</v>
          </cell>
          <cell r="F1715">
            <v>25</v>
          </cell>
          <cell r="G1715" t="str">
            <v>Đội Bảo vệ</v>
          </cell>
          <cell r="H1715" t="str">
            <v>Văn phòng Học viện</v>
          </cell>
          <cell r="I1715" t="str">
            <v/>
          </cell>
          <cell r="J1715">
            <v>3.48</v>
          </cell>
          <cell r="K1715">
            <v>0.1</v>
          </cell>
          <cell r="L1715" t="str">
            <v>01-Sep-05</v>
          </cell>
          <cell r="M1715" t="str">
            <v>01-Mar-83</v>
          </cell>
          <cell r="N1715">
            <v>8</v>
          </cell>
          <cell r="O1715" t="str">
            <v>2509</v>
          </cell>
          <cell r="P1715" t="str">
            <v>2509</v>
          </cell>
          <cell r="Q1715" t="str">
            <v>01.011</v>
          </cell>
          <cell r="R1715" t="str">
            <v>01.011</v>
          </cell>
          <cell r="S1715" t="str">
            <v/>
          </cell>
          <cell r="T1715">
            <v>0</v>
          </cell>
          <cell r="U1715" t="str">
            <v>KhôngBCấp</v>
          </cell>
          <cell r="V1715" t="str">
            <v/>
          </cell>
        </row>
        <row r="1716">
          <cell r="B1716" t="str">
            <v/>
          </cell>
          <cell r="C1716" t="str">
            <v>3120215008170</v>
          </cell>
          <cell r="D1716" t="str">
            <v>Bùi Văn</v>
          </cell>
          <cell r="E1716" t="str">
            <v>Đức</v>
          </cell>
          <cell r="F1716">
            <v>25</v>
          </cell>
          <cell r="G1716" t="str">
            <v>Đội Bảo vệ</v>
          </cell>
          <cell r="H1716" t="str">
            <v>Văn phòng Học viện</v>
          </cell>
          <cell r="I1716" t="str">
            <v>Nhân viên bảo vệ</v>
          </cell>
          <cell r="J1716">
            <v>3.48</v>
          </cell>
          <cell r="K1716">
            <v>7.0000000000000007E-2</v>
          </cell>
          <cell r="L1716" t="str">
            <v>01-Oct-24</v>
          </cell>
          <cell r="M1716" t="str">
            <v>01-Oct-00</v>
          </cell>
          <cell r="N1716">
            <v>8</v>
          </cell>
          <cell r="O1716" t="str">
            <v>2509</v>
          </cell>
          <cell r="P1716" t="str">
            <v>2509</v>
          </cell>
          <cell r="Q1716" t="str">
            <v>01.011</v>
          </cell>
          <cell r="R1716" t="str">
            <v>01.011</v>
          </cell>
          <cell r="S1716" t="str">
            <v/>
          </cell>
          <cell r="T1716">
            <v>0</v>
          </cell>
          <cell r="U1716" t="str">
            <v>KhôngBCấp</v>
          </cell>
          <cell r="V1716" t="str">
            <v>001070010290</v>
          </cell>
        </row>
        <row r="1717">
          <cell r="B1717" t="str">
            <v/>
          </cell>
          <cell r="C1717" t="str">
            <v>3120215008186</v>
          </cell>
          <cell r="D1717" t="str">
            <v>Phùng Minh</v>
          </cell>
          <cell r="E1717" t="str">
            <v>Đức</v>
          </cell>
          <cell r="F1717">
            <v>25</v>
          </cell>
          <cell r="G1717" t="str">
            <v>Đội Bảo vệ</v>
          </cell>
          <cell r="H1717" t="str">
            <v>Văn phòng Học viện</v>
          </cell>
          <cell r="I1717" t="str">
            <v>Nhân viên bảo vệ</v>
          </cell>
          <cell r="J1717">
            <v>3.48</v>
          </cell>
          <cell r="K1717">
            <v>0</v>
          </cell>
          <cell r="L1717" t="str">
            <v>01-Oct-21</v>
          </cell>
          <cell r="M1717" t="str">
            <v>01-Oct-00</v>
          </cell>
          <cell r="N1717">
            <v>8</v>
          </cell>
          <cell r="O1717" t="str">
            <v>2509</v>
          </cell>
          <cell r="P1717" t="str">
            <v>2509</v>
          </cell>
          <cell r="Q1717" t="str">
            <v>01.011</v>
          </cell>
          <cell r="R1717" t="str">
            <v>01.011</v>
          </cell>
          <cell r="S1717" t="str">
            <v/>
          </cell>
          <cell r="T1717">
            <v>0</v>
          </cell>
          <cell r="U1717" t="str">
            <v>KhôngBCấp</v>
          </cell>
          <cell r="V1717" t="str">
            <v>001062057436</v>
          </cell>
        </row>
        <row r="1718">
          <cell r="B1718" t="str">
            <v/>
          </cell>
          <cell r="C1718" t="str">
            <v>3120215008163</v>
          </cell>
          <cell r="D1718" t="str">
            <v>Lê Đức</v>
          </cell>
          <cell r="E1718" t="str">
            <v>Toàn</v>
          </cell>
          <cell r="F1718">
            <v>25</v>
          </cell>
          <cell r="G1718" t="str">
            <v>Đội Bảo vệ</v>
          </cell>
          <cell r="H1718" t="str">
            <v>Văn phòng Học viện</v>
          </cell>
          <cell r="I1718" t="str">
            <v>Nhân viên bảo vệ</v>
          </cell>
          <cell r="J1718">
            <v>3.48</v>
          </cell>
          <cell r="K1718">
            <v>0.05</v>
          </cell>
          <cell r="L1718" t="str">
            <v>01-Oct-24</v>
          </cell>
          <cell r="M1718" t="str">
            <v>01-Oct-00</v>
          </cell>
          <cell r="N1718">
            <v>8</v>
          </cell>
          <cell r="O1718" t="str">
            <v>2509</v>
          </cell>
          <cell r="P1718" t="str">
            <v>2509</v>
          </cell>
          <cell r="Q1718" t="str">
            <v>01.011</v>
          </cell>
          <cell r="R1718" t="str">
            <v>01.011</v>
          </cell>
          <cell r="S1718" t="str">
            <v/>
          </cell>
          <cell r="T1718">
            <v>0</v>
          </cell>
          <cell r="U1718" t="str">
            <v>KhôngBCấp</v>
          </cell>
          <cell r="V1718" t="str">
            <v>001077001359</v>
          </cell>
        </row>
        <row r="1719">
          <cell r="B1719" t="str">
            <v/>
          </cell>
          <cell r="C1719" t="str">
            <v>3120215008128</v>
          </cell>
          <cell r="D1719" t="str">
            <v>Đoàn Bảo</v>
          </cell>
          <cell r="E1719" t="str">
            <v>Trúc</v>
          </cell>
          <cell r="F1719">
            <v>25</v>
          </cell>
          <cell r="G1719" t="str">
            <v>Đội Bảo vệ</v>
          </cell>
          <cell r="H1719" t="str">
            <v>Văn phòng Học viện</v>
          </cell>
          <cell r="I1719" t="str">
            <v>Nhân viên bảo vệ</v>
          </cell>
          <cell r="J1719">
            <v>3.3</v>
          </cell>
          <cell r="K1719">
            <v>0</v>
          </cell>
          <cell r="L1719" t="str">
            <v>01-Oct-19</v>
          </cell>
          <cell r="M1719" t="str">
            <v>01-Oct-00</v>
          </cell>
          <cell r="N1719">
            <v>6</v>
          </cell>
          <cell r="O1719" t="str">
            <v>2509</v>
          </cell>
          <cell r="P1719" t="str">
            <v>2509</v>
          </cell>
          <cell r="Q1719" t="str">
            <v>01.011</v>
          </cell>
          <cell r="R1719" t="str">
            <v>01.011</v>
          </cell>
          <cell r="S1719" t="str">
            <v/>
          </cell>
          <cell r="T1719">
            <v>0</v>
          </cell>
          <cell r="U1719" t="str">
            <v>Trung cấp</v>
          </cell>
          <cell r="V1719" t="str">
            <v>012991722</v>
          </cell>
        </row>
        <row r="1720">
          <cell r="B1720" t="str">
            <v/>
          </cell>
          <cell r="C1720" t="str">
            <v/>
          </cell>
          <cell r="D1720" t="str">
            <v>Phạm Văn</v>
          </cell>
          <cell r="E1720" t="str">
            <v>Tuyên</v>
          </cell>
          <cell r="F1720">
            <v>25</v>
          </cell>
          <cell r="G1720" t="str">
            <v>Đội Bảo vệ</v>
          </cell>
          <cell r="H1720" t="str">
            <v>Văn phòng Học viện</v>
          </cell>
          <cell r="I1720" t="str">
            <v/>
          </cell>
          <cell r="J1720">
            <v>2.04</v>
          </cell>
          <cell r="K1720">
            <v>0</v>
          </cell>
          <cell r="L1720" t="str">
            <v>01-Oct-06</v>
          </cell>
          <cell r="M1720" t="str">
            <v>01-Oct-00</v>
          </cell>
          <cell r="N1720">
            <v>8</v>
          </cell>
          <cell r="O1720" t="str">
            <v>2509</v>
          </cell>
          <cell r="P1720" t="str">
            <v>2509</v>
          </cell>
          <cell r="Q1720" t="str">
            <v>01.011</v>
          </cell>
          <cell r="R1720" t="str">
            <v>01.011</v>
          </cell>
          <cell r="S1720" t="str">
            <v/>
          </cell>
          <cell r="T1720">
            <v>0</v>
          </cell>
          <cell r="U1720" t="str">
            <v>KhôngBCấp</v>
          </cell>
          <cell r="V1720" t="str">
            <v>012364259</v>
          </cell>
        </row>
        <row r="1721">
          <cell r="B1721" t="str">
            <v/>
          </cell>
          <cell r="C1721" t="str">
            <v>3120215008134</v>
          </cell>
          <cell r="D1721" t="str">
            <v>Nguyễn Đức</v>
          </cell>
          <cell r="E1721" t="str">
            <v>Bằng</v>
          </cell>
          <cell r="F1721">
            <v>25</v>
          </cell>
          <cell r="G1721" t="str">
            <v>Đội Bảo vệ</v>
          </cell>
          <cell r="H1721" t="str">
            <v>Văn phòng Học viện</v>
          </cell>
          <cell r="I1721" t="str">
            <v>Nhân viên bảo vệ</v>
          </cell>
          <cell r="J1721">
            <v>3.48</v>
          </cell>
          <cell r="K1721">
            <v>0.05</v>
          </cell>
          <cell r="L1721" t="str">
            <v>01-Oct-24</v>
          </cell>
          <cell r="M1721" t="str">
            <v>01-Oct-00</v>
          </cell>
          <cell r="N1721">
            <v>4</v>
          </cell>
          <cell r="O1721" t="str">
            <v>2509</v>
          </cell>
          <cell r="P1721" t="str">
            <v>2509</v>
          </cell>
          <cell r="Q1721" t="str">
            <v>01.011</v>
          </cell>
          <cell r="R1721" t="str">
            <v>01.011</v>
          </cell>
          <cell r="S1721" t="str">
            <v/>
          </cell>
          <cell r="T1721">
            <v>0</v>
          </cell>
          <cell r="U1721" t="str">
            <v>Đại học</v>
          </cell>
          <cell r="V1721" t="str">
            <v>001075026219</v>
          </cell>
        </row>
        <row r="1722">
          <cell r="B1722" t="str">
            <v/>
          </cell>
          <cell r="C1722" t="str">
            <v>3120215008140</v>
          </cell>
          <cell r="D1722" t="str">
            <v>Nguyễn Hồng</v>
          </cell>
          <cell r="E1722" t="str">
            <v>Khanh</v>
          </cell>
          <cell r="F1722">
            <v>25</v>
          </cell>
          <cell r="G1722" t="str">
            <v>Đội Bảo vệ</v>
          </cell>
          <cell r="H1722" t="str">
            <v>Văn phòng Học viện</v>
          </cell>
          <cell r="I1722" t="str">
            <v/>
          </cell>
          <cell r="J1722">
            <v>2.58</v>
          </cell>
          <cell r="K1722">
            <v>0</v>
          </cell>
          <cell r="L1722" t="str">
            <v>01-Oct-12</v>
          </cell>
          <cell r="M1722" t="str">
            <v>01-Oct-00</v>
          </cell>
          <cell r="N1722">
            <v>8</v>
          </cell>
          <cell r="O1722" t="str">
            <v>2509</v>
          </cell>
          <cell r="P1722" t="str">
            <v>2509</v>
          </cell>
          <cell r="Q1722" t="str">
            <v>01.011</v>
          </cell>
          <cell r="R1722" t="str">
            <v>01.011</v>
          </cell>
          <cell r="S1722" t="str">
            <v/>
          </cell>
          <cell r="T1722">
            <v>0</v>
          </cell>
          <cell r="U1722" t="str">
            <v>KhôngBCấp</v>
          </cell>
          <cell r="V1722" t="str">
            <v>145065244</v>
          </cell>
        </row>
        <row r="1723">
          <cell r="B1723" t="str">
            <v/>
          </cell>
          <cell r="C1723" t="str">
            <v/>
          </cell>
          <cell r="D1723" t="str">
            <v>Ngô Tiến</v>
          </cell>
          <cell r="E1723" t="str">
            <v>Dũng</v>
          </cell>
          <cell r="F1723">
            <v>25</v>
          </cell>
          <cell r="G1723" t="str">
            <v>Đội Bảo vệ</v>
          </cell>
          <cell r="H1723" t="str">
            <v>Văn phòng Học viện</v>
          </cell>
          <cell r="I1723" t="str">
            <v/>
          </cell>
          <cell r="J1723">
            <v>1.65</v>
          </cell>
          <cell r="K1723">
            <v>0</v>
          </cell>
          <cell r="L1723" t="str">
            <v>01-Oct-00</v>
          </cell>
          <cell r="M1723" t="str">
            <v>01-Jan-08</v>
          </cell>
          <cell r="N1723">
            <v>8</v>
          </cell>
          <cell r="O1723" t="str">
            <v>2509</v>
          </cell>
          <cell r="P1723" t="str">
            <v>2509</v>
          </cell>
          <cell r="Q1723" t="str">
            <v>01.011</v>
          </cell>
          <cell r="R1723" t="str">
            <v>01.011</v>
          </cell>
          <cell r="S1723" t="str">
            <v/>
          </cell>
          <cell r="T1723">
            <v>0</v>
          </cell>
          <cell r="U1723" t="str">
            <v>KhôngBCấp</v>
          </cell>
          <cell r="V1723" t="str">
            <v>162019634</v>
          </cell>
        </row>
        <row r="1724">
          <cell r="B1724" t="str">
            <v/>
          </cell>
          <cell r="C1724" t="str">
            <v>3120215008192</v>
          </cell>
          <cell r="D1724" t="str">
            <v>Võ Văn</v>
          </cell>
          <cell r="E1724" t="str">
            <v>Ngà</v>
          </cell>
          <cell r="F1724">
            <v>25</v>
          </cell>
          <cell r="G1724" t="str">
            <v>Đội Bảo vệ</v>
          </cell>
          <cell r="H1724" t="str">
            <v>Văn phòng Học viện</v>
          </cell>
          <cell r="I1724" t="str">
            <v>Nhân viên bảo vệ</v>
          </cell>
          <cell r="J1724">
            <v>3.48</v>
          </cell>
          <cell r="K1724">
            <v>0.05</v>
          </cell>
          <cell r="L1724" t="str">
            <v>01-Aug-25</v>
          </cell>
          <cell r="M1724" t="str">
            <v>01-Aug-02</v>
          </cell>
          <cell r="N1724">
            <v>8</v>
          </cell>
          <cell r="O1724" t="str">
            <v>2509</v>
          </cell>
          <cell r="P1724" t="str">
            <v>2509</v>
          </cell>
          <cell r="Q1724" t="str">
            <v>01.011</v>
          </cell>
          <cell r="R1724" t="str">
            <v>01.011</v>
          </cell>
          <cell r="S1724" t="str">
            <v/>
          </cell>
          <cell r="T1724">
            <v>0</v>
          </cell>
          <cell r="U1724" t="str">
            <v>KhôngBCấp</v>
          </cell>
          <cell r="V1724" t="str">
            <v>001064000778</v>
          </cell>
        </row>
        <row r="1725">
          <cell r="B1725" t="str">
            <v/>
          </cell>
          <cell r="C1725" t="str">
            <v>3120215034417</v>
          </cell>
          <cell r="D1725" t="str">
            <v>Đặng Bá</v>
          </cell>
          <cell r="E1725" t="str">
            <v>Trung</v>
          </cell>
          <cell r="F1725">
            <v>25</v>
          </cell>
          <cell r="G1725" t="str">
            <v>Đội Bảo vệ</v>
          </cell>
          <cell r="H1725" t="str">
            <v>Văn phòng Học viện</v>
          </cell>
          <cell r="I1725" t="str">
            <v>Nhân viên bảo vệ</v>
          </cell>
          <cell r="J1725">
            <v>2.76</v>
          </cell>
          <cell r="K1725">
            <v>0</v>
          </cell>
          <cell r="L1725" t="str">
            <v>01-Sep-23</v>
          </cell>
          <cell r="M1725" t="str">
            <v>01-Sep-10</v>
          </cell>
          <cell r="N1725">
            <v>8</v>
          </cell>
          <cell r="O1725" t="str">
            <v>2509</v>
          </cell>
          <cell r="P1725" t="str">
            <v>2509</v>
          </cell>
          <cell r="Q1725" t="str">
            <v>01.011</v>
          </cell>
          <cell r="R1725" t="str">
            <v>01.011</v>
          </cell>
          <cell r="S1725" t="str">
            <v/>
          </cell>
          <cell r="T1725">
            <v>0</v>
          </cell>
          <cell r="U1725" t="str">
            <v>KhôngBCấp</v>
          </cell>
          <cell r="V1725" t="str">
            <v>001075020805</v>
          </cell>
        </row>
        <row r="1726">
          <cell r="B1726" t="str">
            <v/>
          </cell>
          <cell r="C1726" t="str">
            <v>3120215034430</v>
          </cell>
          <cell r="D1726" t="str">
            <v>Nguyễn Quang</v>
          </cell>
          <cell r="E1726" t="str">
            <v>Tình</v>
          </cell>
          <cell r="F1726">
            <v>25</v>
          </cell>
          <cell r="G1726" t="str">
            <v>Đội Bảo vệ</v>
          </cell>
          <cell r="H1726" t="str">
            <v>Văn phòng Học viện</v>
          </cell>
          <cell r="I1726" t="str">
            <v>Nhân viên bảo vệ</v>
          </cell>
          <cell r="J1726">
            <v>2.76</v>
          </cell>
          <cell r="K1726">
            <v>0</v>
          </cell>
          <cell r="L1726" t="str">
            <v>01-Sep-24</v>
          </cell>
          <cell r="M1726" t="str">
            <v>01-Sep-10</v>
          </cell>
          <cell r="N1726">
            <v>8</v>
          </cell>
          <cell r="O1726" t="str">
            <v>2509</v>
          </cell>
          <cell r="P1726" t="str">
            <v>2509</v>
          </cell>
          <cell r="Q1726" t="str">
            <v>01.011</v>
          </cell>
          <cell r="R1726" t="str">
            <v>01.011</v>
          </cell>
          <cell r="S1726" t="str">
            <v/>
          </cell>
          <cell r="T1726">
            <v>0</v>
          </cell>
          <cell r="U1726" t="str">
            <v>KhôngBCấp</v>
          </cell>
          <cell r="V1726" t="str">
            <v>001068007311</v>
          </cell>
        </row>
        <row r="1727">
          <cell r="B1727" t="str">
            <v/>
          </cell>
          <cell r="C1727" t="str">
            <v>3120205111571</v>
          </cell>
          <cell r="D1727" t="str">
            <v>Phạm Văn</v>
          </cell>
          <cell r="E1727" t="str">
            <v>Tạo</v>
          </cell>
          <cell r="F1727">
            <v>25</v>
          </cell>
          <cell r="G1727" t="str">
            <v>Đội Bảo vệ</v>
          </cell>
          <cell r="H1727" t="str">
            <v>Văn phòng Học viện</v>
          </cell>
          <cell r="I1727" t="str">
            <v>Nhân viên bảo vệ</v>
          </cell>
          <cell r="J1727">
            <v>1.86</v>
          </cell>
          <cell r="K1727">
            <v>0</v>
          </cell>
          <cell r="L1727" t="str">
            <v>01-Nov-24</v>
          </cell>
          <cell r="M1727" t="str">
            <v>01-Nov-20</v>
          </cell>
          <cell r="N1727">
            <v>8</v>
          </cell>
          <cell r="O1727" t="str">
            <v>2509</v>
          </cell>
          <cell r="P1727" t="str">
            <v>2509</v>
          </cell>
          <cell r="Q1727" t="str">
            <v>01.011</v>
          </cell>
          <cell r="R1727" t="str">
            <v>01.011</v>
          </cell>
          <cell r="S1727" t="str">
            <v/>
          </cell>
          <cell r="T1727">
            <v>0</v>
          </cell>
          <cell r="U1727" t="str">
            <v>KhôngBCấp</v>
          </cell>
          <cell r="V1727" t="str">
            <v>001071018088</v>
          </cell>
        </row>
        <row r="1728">
          <cell r="B1728" t="str">
            <v/>
          </cell>
          <cell r="C1728" t="str">
            <v>3120215042812</v>
          </cell>
          <cell r="D1728" t="str">
            <v>Nguyễn Thế</v>
          </cell>
          <cell r="E1728" t="str">
            <v>Hưng</v>
          </cell>
          <cell r="F1728">
            <v>25</v>
          </cell>
          <cell r="G1728" t="str">
            <v>Đội Bảo vệ</v>
          </cell>
          <cell r="H1728" t="str">
            <v>Văn phòng Học viện</v>
          </cell>
          <cell r="I1728" t="str">
            <v>Nhân viên bảo vệ</v>
          </cell>
          <cell r="J1728">
            <v>2.58</v>
          </cell>
          <cell r="K1728">
            <v>0</v>
          </cell>
          <cell r="L1728" t="str">
            <v>01-Feb-25</v>
          </cell>
          <cell r="M1728" t="str">
            <v>01-Feb-13</v>
          </cell>
          <cell r="N1728">
            <v>8</v>
          </cell>
          <cell r="O1728" t="str">
            <v>2509</v>
          </cell>
          <cell r="P1728" t="str">
            <v>2509</v>
          </cell>
          <cell r="Q1728" t="str">
            <v>01.011</v>
          </cell>
          <cell r="R1728" t="str">
            <v>01.011</v>
          </cell>
          <cell r="S1728" t="str">
            <v/>
          </cell>
          <cell r="T1728">
            <v>0</v>
          </cell>
          <cell r="U1728" t="str">
            <v>KhôngBCấp</v>
          </cell>
          <cell r="V1728" t="str">
            <v>001087053128</v>
          </cell>
        </row>
        <row r="1729">
          <cell r="B1729" t="str">
            <v/>
          </cell>
          <cell r="C1729" t="str">
            <v>3120215042791</v>
          </cell>
          <cell r="D1729" t="str">
            <v>Lê Tiến</v>
          </cell>
          <cell r="E1729" t="str">
            <v>Nam</v>
          </cell>
          <cell r="F1729">
            <v>25</v>
          </cell>
          <cell r="G1729" t="str">
            <v>Đội Bảo vệ</v>
          </cell>
          <cell r="H1729" t="str">
            <v>Văn phòng Học viện</v>
          </cell>
          <cell r="I1729" t="str">
            <v>Nhân viên bảo vệ</v>
          </cell>
          <cell r="J1729">
            <v>2.58</v>
          </cell>
          <cell r="K1729">
            <v>0</v>
          </cell>
          <cell r="L1729" t="str">
            <v>01-Feb-24</v>
          </cell>
          <cell r="M1729" t="str">
            <v>01-Feb-13</v>
          </cell>
          <cell r="N1729">
            <v>8</v>
          </cell>
          <cell r="O1729" t="str">
            <v>2509</v>
          </cell>
          <cell r="P1729" t="str">
            <v>2509</v>
          </cell>
          <cell r="Q1729" t="str">
            <v>01.011</v>
          </cell>
          <cell r="R1729" t="str">
            <v>01.011</v>
          </cell>
          <cell r="S1729" t="str">
            <v/>
          </cell>
          <cell r="T1729">
            <v>0</v>
          </cell>
          <cell r="U1729" t="str">
            <v>KhôngBCấp</v>
          </cell>
          <cell r="V1729" t="str">
            <v>001075004054</v>
          </cell>
        </row>
        <row r="1730">
          <cell r="B1730" t="str">
            <v/>
          </cell>
          <cell r="C1730" t="str">
            <v>3120205875903</v>
          </cell>
          <cell r="D1730" t="str">
            <v>Vũ Mạnh</v>
          </cell>
          <cell r="E1730" t="str">
            <v>Hướng</v>
          </cell>
          <cell r="F1730">
            <v>25</v>
          </cell>
          <cell r="G1730" t="str">
            <v>Đội Bảo vệ</v>
          </cell>
          <cell r="H1730" t="str">
            <v>Văn phòng Học viện</v>
          </cell>
          <cell r="I1730" t="str">
            <v>Nhân viên bảo vệ</v>
          </cell>
          <cell r="J1730">
            <v>0</v>
          </cell>
          <cell r="K1730">
            <v>0</v>
          </cell>
          <cell r="L1730" t="str">
            <v>01-Jul-22</v>
          </cell>
          <cell r="M1730" t="str">
            <v>01-Sep-14</v>
          </cell>
          <cell r="N1730">
            <v>8</v>
          </cell>
          <cell r="O1730" t="str">
            <v>2509</v>
          </cell>
          <cell r="P1730" t="str">
            <v>2509</v>
          </cell>
          <cell r="Q1730" t="str">
            <v>01.011</v>
          </cell>
          <cell r="R1730" t="str">
            <v>01.011</v>
          </cell>
          <cell r="S1730" t="str">
            <v/>
          </cell>
          <cell r="T1730">
            <v>0</v>
          </cell>
          <cell r="U1730" t="str">
            <v>KhôngBCấp</v>
          </cell>
          <cell r="V1730" t="str">
            <v>001073005203</v>
          </cell>
        </row>
        <row r="1731">
          <cell r="B1731" t="str">
            <v/>
          </cell>
          <cell r="C1731" t="str">
            <v/>
          </cell>
          <cell r="D1731" t="str">
            <v>Đỗ Đức</v>
          </cell>
          <cell r="E1731" t="str">
            <v>Hanh</v>
          </cell>
          <cell r="F1731">
            <v>25</v>
          </cell>
          <cell r="G1731" t="str">
            <v>Đội Bảo vệ</v>
          </cell>
          <cell r="H1731" t="str">
            <v>Văn phòng Học viện</v>
          </cell>
          <cell r="I1731" t="str">
            <v>Nhân viên bảo vệ</v>
          </cell>
          <cell r="J1731">
            <v>1.5</v>
          </cell>
          <cell r="K1731">
            <v>0</v>
          </cell>
          <cell r="L1731" t="str">
            <v>01-Oct-14</v>
          </cell>
          <cell r="M1731" t="str">
            <v>01-Oct-14</v>
          </cell>
          <cell r="N1731">
            <v>8</v>
          </cell>
          <cell r="O1731" t="str">
            <v>2509</v>
          </cell>
          <cell r="P1731" t="str">
            <v>2509</v>
          </cell>
          <cell r="Q1731" t="str">
            <v>01.011</v>
          </cell>
          <cell r="R1731" t="str">
            <v>01.011</v>
          </cell>
          <cell r="S1731" t="str">
            <v/>
          </cell>
          <cell r="T1731">
            <v>0</v>
          </cell>
          <cell r="U1731" t="str">
            <v>KhôngBCấp</v>
          </cell>
          <cell r="V1731" t="str">
            <v>012662434</v>
          </cell>
        </row>
        <row r="1732">
          <cell r="B1732" t="str">
            <v/>
          </cell>
          <cell r="C1732" t="str">
            <v>3120205875774</v>
          </cell>
          <cell r="D1732" t="str">
            <v>Nguyễn Bá</v>
          </cell>
          <cell r="E1732" t="str">
            <v>Hậu</v>
          </cell>
          <cell r="F1732">
            <v>25</v>
          </cell>
          <cell r="G1732" t="str">
            <v>Đội Bảo vệ</v>
          </cell>
          <cell r="H1732" t="str">
            <v>Văn phòng Học viện</v>
          </cell>
          <cell r="I1732" t="str">
            <v>Nhân viên bảo vệ</v>
          </cell>
          <cell r="J1732">
            <v>1.5</v>
          </cell>
          <cell r="K1732">
            <v>0</v>
          </cell>
          <cell r="L1732" t="str">
            <v>01-Oct-16</v>
          </cell>
          <cell r="M1732" t="str">
            <v>01-Oct-16</v>
          </cell>
          <cell r="N1732">
            <v>8</v>
          </cell>
          <cell r="O1732" t="str">
            <v>2509</v>
          </cell>
          <cell r="P1732" t="str">
            <v>2509</v>
          </cell>
          <cell r="Q1732" t="str">
            <v>01.011</v>
          </cell>
          <cell r="R1732" t="str">
            <v>01.011</v>
          </cell>
          <cell r="S1732" t="str">
            <v/>
          </cell>
          <cell r="T1732">
            <v>0</v>
          </cell>
          <cell r="U1732" t="str">
            <v>KhôngBCấp</v>
          </cell>
          <cell r="V1732" t="str">
            <v>001088003645</v>
          </cell>
        </row>
        <row r="1733">
          <cell r="B1733" t="str">
            <v/>
          </cell>
          <cell r="C1733" t="str">
            <v>3120215049749</v>
          </cell>
          <cell r="D1733" t="str">
            <v>Trần Văn</v>
          </cell>
          <cell r="E1733" t="str">
            <v>Thuần</v>
          </cell>
          <cell r="F1733">
            <v>25</v>
          </cell>
          <cell r="G1733" t="str">
            <v>Đội Bảo vệ</v>
          </cell>
          <cell r="H1733" t="str">
            <v>Văn phòng Học viện</v>
          </cell>
          <cell r="I1733" t="str">
            <v>Nhân viên bảo vệ</v>
          </cell>
          <cell r="J1733">
            <v>2.76</v>
          </cell>
          <cell r="K1733">
            <v>0</v>
          </cell>
          <cell r="L1733" t="str">
            <v>01-May-25</v>
          </cell>
          <cell r="M1733" t="str">
            <v>01-Jan-16</v>
          </cell>
          <cell r="N1733">
            <v>4</v>
          </cell>
          <cell r="O1733" t="str">
            <v>2509</v>
          </cell>
          <cell r="P1733" t="str">
            <v>2509</v>
          </cell>
          <cell r="Q1733" t="str">
            <v>01.011</v>
          </cell>
          <cell r="R1733" t="str">
            <v>01.011</v>
          </cell>
          <cell r="S1733" t="str">
            <v/>
          </cell>
          <cell r="T1733">
            <v>0</v>
          </cell>
          <cell r="U1733" t="str">
            <v>Đại học</v>
          </cell>
          <cell r="V1733" t="str">
            <v>034083012567</v>
          </cell>
        </row>
        <row r="1734">
          <cell r="B1734" t="str">
            <v/>
          </cell>
          <cell r="C1734" t="str">
            <v>3120215007994</v>
          </cell>
          <cell r="D1734" t="str">
            <v>Trịnh Đăng</v>
          </cell>
          <cell r="E1734" t="str">
            <v>Lạc</v>
          </cell>
          <cell r="F1734">
            <v>25</v>
          </cell>
          <cell r="G1734" t="str">
            <v>Đội Bảo vệ</v>
          </cell>
          <cell r="H1734" t="str">
            <v>Văn phòng Học viện</v>
          </cell>
          <cell r="I1734" t="str">
            <v/>
          </cell>
          <cell r="J1734">
            <v>4.9800000000000004</v>
          </cell>
          <cell r="K1734">
            <v>0.09</v>
          </cell>
          <cell r="L1734" t="str">
            <v>01-Dec-11</v>
          </cell>
          <cell r="M1734" t="str">
            <v>01-Jan-80</v>
          </cell>
          <cell r="N1734">
            <v>6</v>
          </cell>
          <cell r="O1734" t="str">
            <v>2509</v>
          </cell>
          <cell r="P1734" t="str">
            <v>2509</v>
          </cell>
          <cell r="Q1734" t="str">
            <v>01.003</v>
          </cell>
          <cell r="R1734" t="str">
            <v>01.003</v>
          </cell>
          <cell r="S1734" t="str">
            <v/>
          </cell>
          <cell r="T1734">
            <v>0</v>
          </cell>
          <cell r="U1734" t="str">
            <v>Trung cấp</v>
          </cell>
          <cell r="V1734" t="str">
            <v>011582461</v>
          </cell>
        </row>
        <row r="1735">
          <cell r="B1735" t="str">
            <v/>
          </cell>
          <cell r="C1735" t="str">
            <v>3120215008003</v>
          </cell>
          <cell r="D1735" t="str">
            <v>Nguyễn Doãn</v>
          </cell>
          <cell r="E1735" t="str">
            <v>Quỳnh</v>
          </cell>
          <cell r="F1735">
            <v>25</v>
          </cell>
          <cell r="G1735" t="str">
            <v>Đội Bảo vệ</v>
          </cell>
          <cell r="H1735" t="str">
            <v>Văn phòng Học viện</v>
          </cell>
          <cell r="I1735" t="str">
            <v/>
          </cell>
          <cell r="J1735">
            <v>5.76</v>
          </cell>
          <cell r="K1735">
            <v>0</v>
          </cell>
          <cell r="L1735" t="str">
            <v>01-Oct-11</v>
          </cell>
          <cell r="M1735" t="str">
            <v>01-Dec-76</v>
          </cell>
          <cell r="N1735">
            <v>4</v>
          </cell>
          <cell r="O1735" t="str">
            <v>2509</v>
          </cell>
          <cell r="P1735" t="str">
            <v>2509</v>
          </cell>
          <cell r="Q1735" t="str">
            <v>01.002</v>
          </cell>
          <cell r="R1735" t="str">
            <v>01.002</v>
          </cell>
          <cell r="S1735" t="str">
            <v/>
          </cell>
          <cell r="T1735">
            <v>0</v>
          </cell>
          <cell r="U1735" t="str">
            <v>Đại học</v>
          </cell>
          <cell r="V1735" t="str">
            <v>011239111</v>
          </cell>
        </row>
        <row r="1736">
          <cell r="B1736" t="str">
            <v/>
          </cell>
          <cell r="C1736" t="str">
            <v>3120215009041</v>
          </cell>
          <cell r="D1736" t="str">
            <v>Nguyễn Quốc</v>
          </cell>
          <cell r="E1736" t="str">
            <v>Trọng</v>
          </cell>
          <cell r="F1736">
            <v>25</v>
          </cell>
          <cell r="G1736" t="str">
            <v>Đội Bảo vệ</v>
          </cell>
          <cell r="H1736" t="str">
            <v>Văn phòng Học viện</v>
          </cell>
          <cell r="I1736" t="str">
            <v>Kỹ sư</v>
          </cell>
          <cell r="J1736">
            <v>4.9800000000000004</v>
          </cell>
          <cell r="K1736">
            <v>0</v>
          </cell>
          <cell r="L1736" t="str">
            <v>01-Jan-16</v>
          </cell>
          <cell r="M1736" t="str">
            <v>01-Jan-08</v>
          </cell>
          <cell r="N1736">
            <v>4</v>
          </cell>
          <cell r="O1736" t="str">
            <v>2509</v>
          </cell>
          <cell r="P1736" t="str">
            <v>2509</v>
          </cell>
          <cell r="Q1736" t="str">
            <v>13.095</v>
          </cell>
          <cell r="R1736" t="str">
            <v>13.095</v>
          </cell>
          <cell r="S1736" t="str">
            <v/>
          </cell>
          <cell r="T1736">
            <v>0</v>
          </cell>
          <cell r="U1736" t="str">
            <v>Đại học</v>
          </cell>
          <cell r="V1736" t="str">
            <v>011319422</v>
          </cell>
        </row>
        <row r="1737">
          <cell r="B1737" t="str">
            <v/>
          </cell>
          <cell r="C1737" t="str">
            <v>3120215039722</v>
          </cell>
          <cell r="D1737" t="str">
            <v>Nguyễn Văn</v>
          </cell>
          <cell r="E1737" t="str">
            <v>Nam</v>
          </cell>
          <cell r="F1737">
            <v>25</v>
          </cell>
          <cell r="G1737" t="str">
            <v>Đội Bảo vệ</v>
          </cell>
          <cell r="H1737" t="str">
            <v>Văn phòng Học viện</v>
          </cell>
          <cell r="I1737" t="str">
            <v>Thạc sĩ, Chuyên viên</v>
          </cell>
          <cell r="J1737">
            <v>2.34</v>
          </cell>
          <cell r="K1737">
            <v>0</v>
          </cell>
          <cell r="L1737" t="str">
            <v>01-Dec-12</v>
          </cell>
          <cell r="M1737" t="str">
            <v>01-Dec-12</v>
          </cell>
          <cell r="N1737">
            <v>3</v>
          </cell>
          <cell r="O1737" t="str">
            <v>2509</v>
          </cell>
          <cell r="P1737" t="str">
            <v>2509</v>
          </cell>
          <cell r="Q1737" t="str">
            <v>01.003</v>
          </cell>
          <cell r="R1737" t="str">
            <v>01.003</v>
          </cell>
          <cell r="S1737" t="str">
            <v/>
          </cell>
          <cell r="T1737">
            <v>0</v>
          </cell>
          <cell r="U1737" t="str">
            <v>Thạc sĩ</v>
          </cell>
          <cell r="V1737" t="str">
            <v>141503742</v>
          </cell>
        </row>
        <row r="1738">
          <cell r="B1738" t="str">
            <v/>
          </cell>
          <cell r="C1738" t="str">
            <v>3120205910637</v>
          </cell>
          <cell r="D1738" t="str">
            <v>Nguyễn Hữu</v>
          </cell>
          <cell r="E1738" t="str">
            <v>Vũ</v>
          </cell>
          <cell r="F1738">
            <v>25</v>
          </cell>
          <cell r="G1738" t="str">
            <v>Đội Bảo vệ</v>
          </cell>
          <cell r="H1738" t="str">
            <v>Văn phòng Học viện</v>
          </cell>
          <cell r="I1738" t="str">
            <v>Nhân viên bảo vệ</v>
          </cell>
          <cell r="J1738">
            <v>1.68</v>
          </cell>
          <cell r="K1738">
            <v>0</v>
          </cell>
          <cell r="L1738" t="str">
            <v>01-Nov-18</v>
          </cell>
          <cell r="M1738" t="str">
            <v>01-Nov-16</v>
          </cell>
          <cell r="N1738">
            <v>8</v>
          </cell>
          <cell r="O1738" t="str">
            <v>2509</v>
          </cell>
          <cell r="P1738" t="str">
            <v>2509</v>
          </cell>
          <cell r="Q1738" t="str">
            <v>01.011</v>
          </cell>
          <cell r="R1738" t="str">
            <v>01.011</v>
          </cell>
          <cell r="S1738" t="str">
            <v/>
          </cell>
          <cell r="T1738">
            <v>0</v>
          </cell>
          <cell r="U1738" t="str">
            <v>KhôngBCấp</v>
          </cell>
          <cell r="V1738" t="str">
            <v>012262999</v>
          </cell>
        </row>
        <row r="1739">
          <cell r="B1739" t="str">
            <v/>
          </cell>
          <cell r="C1739" t="str">
            <v>3120205768189</v>
          </cell>
          <cell r="D1739" t="str">
            <v>Đỗ Hoàng</v>
          </cell>
          <cell r="E1739" t="str">
            <v>Hoàn</v>
          </cell>
          <cell r="F1739">
            <v>25</v>
          </cell>
          <cell r="G1739" t="str">
            <v>Đội Bảo vệ</v>
          </cell>
          <cell r="H1739" t="str">
            <v>Văn phòng Học viện</v>
          </cell>
          <cell r="I1739" t="str">
            <v>Nhân viên bảo vệ</v>
          </cell>
          <cell r="J1739">
            <v>2.2200000000000002</v>
          </cell>
          <cell r="K1739">
            <v>0</v>
          </cell>
          <cell r="L1739" t="str">
            <v>01-Oct-24</v>
          </cell>
          <cell r="M1739" t="str">
            <v>01-Oct-16</v>
          </cell>
          <cell r="N1739">
            <v>4</v>
          </cell>
          <cell r="O1739" t="str">
            <v>2509</v>
          </cell>
          <cell r="P1739" t="str">
            <v>2509</v>
          </cell>
          <cell r="Q1739" t="str">
            <v>01.011</v>
          </cell>
          <cell r="R1739" t="str">
            <v>01.011</v>
          </cell>
          <cell r="S1739" t="str">
            <v/>
          </cell>
          <cell r="T1739">
            <v>0</v>
          </cell>
          <cell r="U1739" t="str">
            <v>Đại học</v>
          </cell>
          <cell r="V1739" t="str">
            <v>036081009805</v>
          </cell>
        </row>
        <row r="1740">
          <cell r="B1740" t="str">
            <v/>
          </cell>
          <cell r="C1740" t="str">
            <v>3120215052795</v>
          </cell>
          <cell r="D1740" t="str">
            <v>Nguyễn Đăng</v>
          </cell>
          <cell r="E1740" t="str">
            <v>Dũng</v>
          </cell>
          <cell r="F1740">
            <v>25</v>
          </cell>
          <cell r="G1740" t="str">
            <v>Đội Bảo vệ</v>
          </cell>
          <cell r="H1740" t="str">
            <v>Văn phòng Học viện</v>
          </cell>
          <cell r="I1740" t="str">
            <v>Nhân viên bảo vệ</v>
          </cell>
          <cell r="J1740">
            <v>1.86</v>
          </cell>
          <cell r="K1740">
            <v>0</v>
          </cell>
          <cell r="L1740" t="str">
            <v>01-Oct-20</v>
          </cell>
          <cell r="M1740" t="str">
            <v>01-Oct-16</v>
          </cell>
          <cell r="N1740">
            <v>8</v>
          </cell>
          <cell r="O1740" t="str">
            <v>2509</v>
          </cell>
          <cell r="P1740" t="str">
            <v>2509</v>
          </cell>
          <cell r="Q1740" t="str">
            <v>01.011</v>
          </cell>
          <cell r="R1740" t="str">
            <v>01.011</v>
          </cell>
          <cell r="S1740" t="str">
            <v/>
          </cell>
          <cell r="T1740">
            <v>0</v>
          </cell>
          <cell r="U1740" t="str">
            <v>KhôngBCấp</v>
          </cell>
          <cell r="V1740" t="str">
            <v>013126789</v>
          </cell>
        </row>
        <row r="1741">
          <cell r="B1741" t="str">
            <v/>
          </cell>
          <cell r="C1741" t="str">
            <v>3120205630802</v>
          </cell>
          <cell r="D1741" t="str">
            <v>Nguyễn Thành</v>
          </cell>
          <cell r="E1741" t="str">
            <v>Trung</v>
          </cell>
          <cell r="F1741">
            <v>25</v>
          </cell>
          <cell r="G1741" t="str">
            <v>Đội Bảo vệ</v>
          </cell>
          <cell r="H1741" t="str">
            <v>Văn phòng Học viện</v>
          </cell>
          <cell r="I1741" t="str">
            <v>Nhân viên bảo vệ</v>
          </cell>
          <cell r="J1741">
            <v>1.68</v>
          </cell>
          <cell r="K1741">
            <v>0</v>
          </cell>
          <cell r="L1741" t="str">
            <v>01-Oct-18</v>
          </cell>
          <cell r="M1741" t="str">
            <v>01-Oct-16</v>
          </cell>
          <cell r="N1741">
            <v>4</v>
          </cell>
          <cell r="O1741" t="str">
            <v>2509</v>
          </cell>
          <cell r="P1741" t="str">
            <v>2509</v>
          </cell>
          <cell r="Q1741" t="str">
            <v>01.011</v>
          </cell>
          <cell r="R1741" t="str">
            <v>01.011</v>
          </cell>
          <cell r="S1741" t="str">
            <v/>
          </cell>
          <cell r="T1741">
            <v>0</v>
          </cell>
          <cell r="U1741" t="str">
            <v>Đại học</v>
          </cell>
          <cell r="V1741" t="str">
            <v>012210648</v>
          </cell>
        </row>
        <row r="1742">
          <cell r="B1742" t="str">
            <v/>
          </cell>
          <cell r="C1742" t="str">
            <v>3120205907185</v>
          </cell>
          <cell r="D1742" t="str">
            <v>Vũ Việt</v>
          </cell>
          <cell r="E1742" t="str">
            <v>Dũng</v>
          </cell>
          <cell r="F1742">
            <v>25</v>
          </cell>
          <cell r="G1742" t="str">
            <v>Đội Bảo vệ</v>
          </cell>
          <cell r="H1742" t="str">
            <v>Văn phòng Học viện</v>
          </cell>
          <cell r="I1742" t="str">
            <v>Nhân viên bảo vệ</v>
          </cell>
          <cell r="J1742">
            <v>2.2200000000000002</v>
          </cell>
          <cell r="K1742">
            <v>0</v>
          </cell>
          <cell r="L1742" t="str">
            <v>01-Oct-24</v>
          </cell>
          <cell r="M1742" t="str">
            <v>01-Oct-16</v>
          </cell>
          <cell r="N1742">
            <v>4</v>
          </cell>
          <cell r="O1742" t="str">
            <v>2509</v>
          </cell>
          <cell r="P1742" t="str">
            <v>2509</v>
          </cell>
          <cell r="Q1742" t="str">
            <v>01.011</v>
          </cell>
          <cell r="R1742" t="str">
            <v>01.011</v>
          </cell>
          <cell r="S1742" t="str">
            <v/>
          </cell>
          <cell r="T1742">
            <v>0</v>
          </cell>
          <cell r="U1742" t="str">
            <v>Đại học</v>
          </cell>
          <cell r="V1742" t="str">
            <v>001074024805</v>
          </cell>
        </row>
        <row r="1743">
          <cell r="B1743" t="str">
            <v/>
          </cell>
          <cell r="C1743" t="str">
            <v>3120215058864</v>
          </cell>
          <cell r="D1743" t="str">
            <v>Bùi Văn</v>
          </cell>
          <cell r="E1743" t="str">
            <v>Cảnh</v>
          </cell>
          <cell r="F1743">
            <v>25</v>
          </cell>
          <cell r="G1743" t="str">
            <v>Đội Bảo vệ</v>
          </cell>
          <cell r="H1743" t="str">
            <v>Văn phòng Học viện</v>
          </cell>
          <cell r="I1743" t="str">
            <v>Nhân viên bảo vệ</v>
          </cell>
          <cell r="J1743">
            <v>1.68</v>
          </cell>
          <cell r="K1743">
            <v>0</v>
          </cell>
          <cell r="L1743" t="str">
            <v>10-Jul-24</v>
          </cell>
          <cell r="M1743" t="str">
            <v>10-Jul-22</v>
          </cell>
          <cell r="N1743">
            <v>4</v>
          </cell>
          <cell r="O1743" t="str">
            <v>2509</v>
          </cell>
          <cell r="P1743" t="str">
            <v>2509</v>
          </cell>
          <cell r="Q1743" t="str">
            <v>01.011</v>
          </cell>
          <cell r="R1743" t="str">
            <v>01.011</v>
          </cell>
          <cell r="S1743" t="str">
            <v/>
          </cell>
          <cell r="T1743">
            <v>0</v>
          </cell>
          <cell r="U1743" t="str">
            <v>Đại học</v>
          </cell>
          <cell r="V1743" t="str">
            <v>001089039405</v>
          </cell>
        </row>
        <row r="1744">
          <cell r="B1744" t="str">
            <v/>
          </cell>
          <cell r="C1744" t="str">
            <v>3120215053991</v>
          </cell>
          <cell r="D1744" t="str">
            <v>Nguyễn Đình</v>
          </cell>
          <cell r="E1744" t="str">
            <v>Thuật</v>
          </cell>
          <cell r="F1744">
            <v>25</v>
          </cell>
          <cell r="G1744" t="str">
            <v>Đội Bảo vệ</v>
          </cell>
          <cell r="H1744" t="str">
            <v>Văn phòng Học viện</v>
          </cell>
          <cell r="I1744" t="str">
            <v>Nhân viên bảo vệ</v>
          </cell>
          <cell r="J1744">
            <v>2.2200000000000002</v>
          </cell>
          <cell r="K1744">
            <v>0</v>
          </cell>
          <cell r="L1744" t="str">
            <v>01-Jun-25</v>
          </cell>
          <cell r="M1744" t="str">
            <v>01-Jun-17</v>
          </cell>
          <cell r="N1744">
            <v>8</v>
          </cell>
          <cell r="O1744" t="str">
            <v>2509</v>
          </cell>
          <cell r="P1744" t="str">
            <v>2509</v>
          </cell>
          <cell r="Q1744" t="str">
            <v>01.011</v>
          </cell>
          <cell r="R1744" t="str">
            <v>01.011</v>
          </cell>
          <cell r="S1744" t="str">
            <v/>
          </cell>
          <cell r="T1744">
            <v>0</v>
          </cell>
          <cell r="U1744" t="str">
            <v>KhôngBCấp</v>
          </cell>
          <cell r="V1744" t="str">
            <v>001083015398</v>
          </cell>
        </row>
        <row r="1745">
          <cell r="B1745" t="str">
            <v/>
          </cell>
          <cell r="C1745" t="str">
            <v>3120205929868</v>
          </cell>
          <cell r="D1745" t="str">
            <v>Đinh Việt</v>
          </cell>
          <cell r="E1745" t="str">
            <v>Dũng</v>
          </cell>
          <cell r="F1745">
            <v>25</v>
          </cell>
          <cell r="G1745" t="str">
            <v>Đội Bảo vệ</v>
          </cell>
          <cell r="H1745" t="str">
            <v>Văn phòng Học viện</v>
          </cell>
          <cell r="I1745" t="str">
            <v>Nhân viên bảo vệ</v>
          </cell>
          <cell r="J1745">
            <v>2.2200000000000002</v>
          </cell>
          <cell r="K1745">
            <v>0</v>
          </cell>
          <cell r="L1745" t="str">
            <v>01-Jun-25</v>
          </cell>
          <cell r="M1745" t="str">
            <v>01-Jun-17</v>
          </cell>
          <cell r="N1745">
            <v>4</v>
          </cell>
          <cell r="O1745" t="str">
            <v>2509</v>
          </cell>
          <cell r="P1745" t="str">
            <v>2509</v>
          </cell>
          <cell r="Q1745" t="str">
            <v>01.011</v>
          </cell>
          <cell r="R1745" t="str">
            <v>01.011</v>
          </cell>
          <cell r="S1745" t="str">
            <v/>
          </cell>
          <cell r="T1745">
            <v>0</v>
          </cell>
          <cell r="U1745" t="str">
            <v>Đại học</v>
          </cell>
          <cell r="V1745" t="str">
            <v>001072028946</v>
          </cell>
        </row>
        <row r="1746">
          <cell r="B1746" t="str">
            <v/>
          </cell>
          <cell r="C1746" t="str">
            <v>3120205919812</v>
          </cell>
          <cell r="D1746" t="str">
            <v>Nguyễn Thế</v>
          </cell>
          <cell r="E1746" t="str">
            <v>Quỳnh</v>
          </cell>
          <cell r="F1746">
            <v>25</v>
          </cell>
          <cell r="G1746" t="str">
            <v>Đội Bảo vệ</v>
          </cell>
          <cell r="H1746" t="str">
            <v>Văn phòng Học viện</v>
          </cell>
          <cell r="I1746" t="str">
            <v>Nhân viên bảo vệ</v>
          </cell>
          <cell r="J1746">
            <v>1.68</v>
          </cell>
          <cell r="K1746">
            <v>0</v>
          </cell>
          <cell r="L1746" t="str">
            <v>10-Jul-24</v>
          </cell>
          <cell r="M1746" t="str">
            <v>10-Jul-22</v>
          </cell>
          <cell r="N1746">
            <v>8</v>
          </cell>
          <cell r="O1746" t="str">
            <v>2509</v>
          </cell>
          <cell r="P1746" t="str">
            <v>2509</v>
          </cell>
          <cell r="Q1746" t="str">
            <v>01.011</v>
          </cell>
          <cell r="R1746" t="str">
            <v>01.011</v>
          </cell>
          <cell r="S1746" t="str">
            <v/>
          </cell>
          <cell r="T1746">
            <v>0</v>
          </cell>
          <cell r="U1746" t="str">
            <v>KhôngBCấp</v>
          </cell>
          <cell r="V1746" t="str">
            <v>033085002593</v>
          </cell>
        </row>
        <row r="1747">
          <cell r="B1747" t="str">
            <v/>
          </cell>
          <cell r="C1747" t="str">
            <v>3120215058908</v>
          </cell>
          <cell r="D1747" t="str">
            <v>Dương Mạnh</v>
          </cell>
          <cell r="E1747" t="str">
            <v>Quỳnh</v>
          </cell>
          <cell r="F1747">
            <v>25</v>
          </cell>
          <cell r="G1747" t="str">
            <v>Đội Bảo vệ</v>
          </cell>
          <cell r="H1747" t="str">
            <v>Văn phòng Học viện</v>
          </cell>
          <cell r="I1747" t="str">
            <v>Nhân viên bảo vệ</v>
          </cell>
          <cell r="J1747">
            <v>1.68</v>
          </cell>
          <cell r="K1747">
            <v>0</v>
          </cell>
          <cell r="L1747" t="str">
            <v>10-Jul-24</v>
          </cell>
          <cell r="M1747" t="str">
            <v>10-Jul-22</v>
          </cell>
          <cell r="N1747">
            <v>8</v>
          </cell>
          <cell r="O1747" t="str">
            <v>2509</v>
          </cell>
          <cell r="P1747" t="str">
            <v>2509</v>
          </cell>
          <cell r="Q1747" t="str">
            <v>01.011</v>
          </cell>
          <cell r="R1747" t="str">
            <v>01.011</v>
          </cell>
          <cell r="S1747" t="str">
            <v/>
          </cell>
          <cell r="T1747">
            <v>0</v>
          </cell>
          <cell r="U1747" t="str">
            <v>KhôngBCấp</v>
          </cell>
          <cell r="V1747" t="str">
            <v>001092015171</v>
          </cell>
        </row>
        <row r="1748">
          <cell r="B1748" t="str">
            <v/>
          </cell>
          <cell r="C1748" t="str">
            <v>3120205165399</v>
          </cell>
          <cell r="D1748" t="str">
            <v>Phạm Trung</v>
          </cell>
          <cell r="E1748" t="str">
            <v>Kiên</v>
          </cell>
          <cell r="F1748">
            <v>25</v>
          </cell>
          <cell r="G1748" t="str">
            <v>Đội Bảo vệ</v>
          </cell>
          <cell r="H1748" t="str">
            <v>Văn phòng Học viện</v>
          </cell>
          <cell r="I1748" t="str">
            <v>Nhân viên bảo vệ</v>
          </cell>
          <cell r="J1748">
            <v>1.68</v>
          </cell>
          <cell r="K1748">
            <v>0</v>
          </cell>
          <cell r="L1748" t="str">
            <v>10-Jul-24</v>
          </cell>
          <cell r="M1748" t="str">
            <v>10-Jul-22</v>
          </cell>
          <cell r="N1748">
            <v>8</v>
          </cell>
          <cell r="O1748" t="str">
            <v>2509</v>
          </cell>
          <cell r="P1748" t="str">
            <v>2509</v>
          </cell>
          <cell r="Q1748" t="str">
            <v>01.011</v>
          </cell>
          <cell r="R1748" t="str">
            <v>01.011</v>
          </cell>
          <cell r="S1748" t="str">
            <v/>
          </cell>
          <cell r="T1748">
            <v>0</v>
          </cell>
          <cell r="U1748" t="str">
            <v>KhôngBCấp</v>
          </cell>
          <cell r="V1748" t="str">
            <v>001098028604</v>
          </cell>
        </row>
        <row r="1749">
          <cell r="B1749" t="str">
            <v/>
          </cell>
          <cell r="C1749" t="str">
            <v>3120205165035</v>
          </cell>
          <cell r="D1749" t="str">
            <v>Tạ Quốc</v>
          </cell>
          <cell r="E1749" t="str">
            <v>Cương</v>
          </cell>
          <cell r="F1749">
            <v>25</v>
          </cell>
          <cell r="G1749" t="str">
            <v>Đội Bảo vệ</v>
          </cell>
          <cell r="H1749" t="str">
            <v>Văn phòng Học viện</v>
          </cell>
          <cell r="I1749" t="str">
            <v>Nhân viên bảo vệ</v>
          </cell>
          <cell r="J1749">
            <v>1.68</v>
          </cell>
          <cell r="K1749">
            <v>0</v>
          </cell>
          <cell r="L1749" t="str">
            <v>10-Jul-24</v>
          </cell>
          <cell r="M1749" t="str">
            <v>10-Jul-22</v>
          </cell>
          <cell r="N1749">
            <v>7</v>
          </cell>
          <cell r="O1749" t="str">
            <v>2509</v>
          </cell>
          <cell r="P1749" t="str">
            <v>2509</v>
          </cell>
          <cell r="Q1749" t="str">
            <v>01.011</v>
          </cell>
          <cell r="R1749" t="str">
            <v>01.011</v>
          </cell>
          <cell r="S1749" t="str">
            <v/>
          </cell>
          <cell r="T1749">
            <v>0</v>
          </cell>
          <cell r="U1749" t="str">
            <v>CN-SơCấp</v>
          </cell>
          <cell r="V1749" t="str">
            <v>001079035197</v>
          </cell>
        </row>
        <row r="1750">
          <cell r="B1750" t="str">
            <v/>
          </cell>
          <cell r="C1750" t="str">
            <v>3120205165029</v>
          </cell>
          <cell r="D1750" t="str">
            <v>Đinh Văn</v>
          </cell>
          <cell r="E1750" t="str">
            <v>Đáng</v>
          </cell>
          <cell r="F1750">
            <v>25</v>
          </cell>
          <cell r="G1750" t="str">
            <v>Đội Bảo vệ</v>
          </cell>
          <cell r="H1750" t="str">
            <v>Văn phòng Học viện</v>
          </cell>
          <cell r="I1750" t="str">
            <v>Nhân viên bảo vệ</v>
          </cell>
          <cell r="J1750">
            <v>1.68</v>
          </cell>
          <cell r="K1750">
            <v>0</v>
          </cell>
          <cell r="L1750" t="str">
            <v>10-Jul-24</v>
          </cell>
          <cell r="M1750" t="str">
            <v>10-Jul-22</v>
          </cell>
          <cell r="N1750">
            <v>8</v>
          </cell>
          <cell r="O1750" t="str">
            <v>2509</v>
          </cell>
          <cell r="P1750" t="str">
            <v>2509</v>
          </cell>
          <cell r="Q1750" t="str">
            <v>01.011</v>
          </cell>
          <cell r="R1750" t="str">
            <v>01.011</v>
          </cell>
          <cell r="S1750" t="str">
            <v/>
          </cell>
          <cell r="T1750">
            <v>0</v>
          </cell>
          <cell r="U1750" t="str">
            <v>KhôngBCấp</v>
          </cell>
          <cell r="V1750" t="str">
            <v>033082016380</v>
          </cell>
        </row>
        <row r="1751">
          <cell r="B1751" t="str">
            <v/>
          </cell>
          <cell r="C1751" t="str">
            <v>3120205186505</v>
          </cell>
          <cell r="D1751" t="str">
            <v>Hoàng Đình</v>
          </cell>
          <cell r="E1751" t="str">
            <v>Vương</v>
          </cell>
          <cell r="F1751">
            <v>25</v>
          </cell>
          <cell r="G1751" t="str">
            <v>Đội Bảo vệ</v>
          </cell>
          <cell r="H1751" t="str">
            <v>Văn phòng Học viện</v>
          </cell>
          <cell r="I1751" t="str">
            <v>Nhân viên bảo vệ</v>
          </cell>
          <cell r="J1751">
            <v>1.68</v>
          </cell>
          <cell r="K1751">
            <v>0</v>
          </cell>
          <cell r="L1751" t="str">
            <v>08-Mar-25</v>
          </cell>
          <cell r="M1751" t="str">
            <v>08-Mar-23</v>
          </cell>
          <cell r="N1751">
            <v>8</v>
          </cell>
          <cell r="O1751" t="str">
            <v>2509</v>
          </cell>
          <cell r="P1751" t="str">
            <v>2509</v>
          </cell>
          <cell r="Q1751" t="str">
            <v>01.011</v>
          </cell>
          <cell r="R1751" t="str">
            <v>01.011</v>
          </cell>
          <cell r="S1751" t="str">
            <v/>
          </cell>
          <cell r="T1751">
            <v>0</v>
          </cell>
          <cell r="U1751" t="str">
            <v>KhôngBCấp</v>
          </cell>
          <cell r="V1751" t="str">
            <v>001088008054</v>
          </cell>
        </row>
        <row r="1752">
          <cell r="B1752" t="str">
            <v/>
          </cell>
          <cell r="C1752" t="str">
            <v>3120205186541</v>
          </cell>
          <cell r="D1752" t="str">
            <v>Đỗ Văn</v>
          </cell>
          <cell r="E1752" t="str">
            <v>Tuân</v>
          </cell>
          <cell r="F1752">
            <v>25</v>
          </cell>
          <cell r="G1752" t="str">
            <v>Đội Bảo vệ</v>
          </cell>
          <cell r="H1752" t="str">
            <v>Văn phòng Học viện</v>
          </cell>
          <cell r="I1752" t="str">
            <v>Nhân viên bảo vệ</v>
          </cell>
          <cell r="J1752">
            <v>1.68</v>
          </cell>
          <cell r="K1752">
            <v>0</v>
          </cell>
          <cell r="L1752" t="str">
            <v>08-Mar-25</v>
          </cell>
          <cell r="M1752" t="str">
            <v>08-Mar-23</v>
          </cell>
          <cell r="N1752">
            <v>4</v>
          </cell>
          <cell r="O1752" t="str">
            <v>2509</v>
          </cell>
          <cell r="P1752" t="str">
            <v>2509</v>
          </cell>
          <cell r="Q1752" t="str">
            <v>01.011</v>
          </cell>
          <cell r="R1752" t="str">
            <v>01.011</v>
          </cell>
          <cell r="S1752" t="str">
            <v/>
          </cell>
          <cell r="T1752">
            <v>0</v>
          </cell>
          <cell r="U1752" t="str">
            <v>Đại học</v>
          </cell>
          <cell r="V1752" t="str">
            <v>034087001277</v>
          </cell>
        </row>
        <row r="1753">
          <cell r="B1753" t="str">
            <v/>
          </cell>
          <cell r="C1753" t="str">
            <v>3120205186534</v>
          </cell>
          <cell r="D1753" t="str">
            <v>Võ Quang</v>
          </cell>
          <cell r="E1753" t="str">
            <v>Mỹ</v>
          </cell>
          <cell r="F1753">
            <v>25</v>
          </cell>
          <cell r="G1753" t="str">
            <v>Đội Bảo vệ</v>
          </cell>
          <cell r="H1753" t="str">
            <v>Văn phòng Học viện</v>
          </cell>
          <cell r="I1753" t="str">
            <v>Nhân viên bảo vệ</v>
          </cell>
          <cell r="J1753">
            <v>1.5</v>
          </cell>
          <cell r="K1753">
            <v>0</v>
          </cell>
          <cell r="L1753" t="str">
            <v>08-Mar-23</v>
          </cell>
          <cell r="M1753" t="str">
            <v>08-Mar-23</v>
          </cell>
          <cell r="N1753">
            <v>8</v>
          </cell>
          <cell r="O1753" t="str">
            <v>2509</v>
          </cell>
          <cell r="P1753" t="str">
            <v>2509</v>
          </cell>
          <cell r="Q1753" t="str">
            <v>01.011</v>
          </cell>
          <cell r="R1753" t="str">
            <v>01.011</v>
          </cell>
          <cell r="S1753" t="str">
            <v/>
          </cell>
          <cell r="T1753">
            <v>0</v>
          </cell>
          <cell r="U1753" t="str">
            <v>KhôngBCấp</v>
          </cell>
          <cell r="V1753" t="str">
            <v>044091005423</v>
          </cell>
        </row>
        <row r="1754">
          <cell r="B1754" t="str">
            <v/>
          </cell>
          <cell r="C1754" t="str">
            <v>3120205050640</v>
          </cell>
          <cell r="D1754" t="str">
            <v>Phạm Văn</v>
          </cell>
          <cell r="E1754" t="str">
            <v>Lập</v>
          </cell>
          <cell r="F1754">
            <v>25</v>
          </cell>
          <cell r="G1754" t="str">
            <v>Đội Bảo vệ</v>
          </cell>
          <cell r="H1754" t="str">
            <v>Văn phòng Học viện</v>
          </cell>
          <cell r="I1754" t="str">
            <v>Nhân viên bảo vệ</v>
          </cell>
          <cell r="J1754">
            <v>1.68</v>
          </cell>
          <cell r="K1754">
            <v>0</v>
          </cell>
          <cell r="L1754" t="str">
            <v>08-Mar-25</v>
          </cell>
          <cell r="M1754" t="str">
            <v>08-Mar-23</v>
          </cell>
          <cell r="N1754">
            <v>4</v>
          </cell>
          <cell r="O1754" t="str">
            <v>2509</v>
          </cell>
          <cell r="P1754" t="str">
            <v>2509</v>
          </cell>
          <cell r="Q1754" t="str">
            <v>01.011</v>
          </cell>
          <cell r="R1754" t="str">
            <v>01.011</v>
          </cell>
          <cell r="S1754" t="str">
            <v/>
          </cell>
          <cell r="T1754">
            <v>0</v>
          </cell>
          <cell r="U1754" t="str">
            <v>Đại học</v>
          </cell>
          <cell r="V1754" t="str">
            <v>037073003170</v>
          </cell>
        </row>
        <row r="1755">
          <cell r="B1755" t="str">
            <v/>
          </cell>
          <cell r="C1755" t="str">
            <v>3120205186528</v>
          </cell>
          <cell r="D1755" t="str">
            <v>Đặng Văn</v>
          </cell>
          <cell r="E1755" t="str">
            <v>Bằng</v>
          </cell>
          <cell r="F1755">
            <v>25</v>
          </cell>
          <cell r="G1755" t="str">
            <v>Đội Bảo vệ</v>
          </cell>
          <cell r="H1755" t="str">
            <v>Văn phòng Học viện</v>
          </cell>
          <cell r="I1755" t="str">
            <v>Nhân viên bảo vệ</v>
          </cell>
          <cell r="J1755">
            <v>1.68</v>
          </cell>
          <cell r="K1755">
            <v>0</v>
          </cell>
          <cell r="L1755" t="str">
            <v>08-Mar-25</v>
          </cell>
          <cell r="M1755" t="str">
            <v>08-Mar-23</v>
          </cell>
          <cell r="N1755">
            <v>8</v>
          </cell>
          <cell r="O1755" t="str">
            <v>2509</v>
          </cell>
          <cell r="P1755" t="str">
            <v>2509</v>
          </cell>
          <cell r="Q1755" t="str">
            <v>01.011</v>
          </cell>
          <cell r="R1755" t="str">
            <v>01.011</v>
          </cell>
          <cell r="S1755" t="str">
            <v/>
          </cell>
          <cell r="T1755">
            <v>0</v>
          </cell>
          <cell r="U1755" t="str">
            <v>KhôngBCấp</v>
          </cell>
          <cell r="V1755" t="str">
            <v>001074010458</v>
          </cell>
        </row>
        <row r="1756">
          <cell r="B1756" t="str">
            <v/>
          </cell>
          <cell r="C1756" t="str">
            <v>3120205201487</v>
          </cell>
          <cell r="D1756" t="str">
            <v>Vũ Đức</v>
          </cell>
          <cell r="E1756" t="str">
            <v>Toàn</v>
          </cell>
          <cell r="F1756">
            <v>25</v>
          </cell>
          <cell r="G1756" t="str">
            <v>Đội Bảo vệ</v>
          </cell>
          <cell r="H1756" t="str">
            <v>Văn phòng Học viện</v>
          </cell>
          <cell r="I1756" t="str">
            <v>Nhân viên bảo vệ</v>
          </cell>
          <cell r="J1756">
            <v>1.5</v>
          </cell>
          <cell r="K1756">
            <v>0</v>
          </cell>
          <cell r="L1756" t="str">
            <v>01-Jul-24</v>
          </cell>
          <cell r="M1756" t="str">
            <v>01-Jul-24</v>
          </cell>
          <cell r="N1756">
            <v>4</v>
          </cell>
          <cell r="O1756" t="str">
            <v>2509</v>
          </cell>
          <cell r="P1756" t="str">
            <v>2509</v>
          </cell>
          <cell r="Q1756" t="str">
            <v>01.011</v>
          </cell>
          <cell r="R1756" t="str">
            <v>01.011</v>
          </cell>
          <cell r="S1756" t="str">
            <v/>
          </cell>
          <cell r="T1756">
            <v>0</v>
          </cell>
          <cell r="U1756" t="str">
            <v>Đại học</v>
          </cell>
          <cell r="V1756" t="str">
            <v>001088037909</v>
          </cell>
        </row>
        <row r="1757">
          <cell r="B1757" t="str">
            <v/>
          </cell>
          <cell r="C1757" t="str">
            <v>2707788889999</v>
          </cell>
          <cell r="D1757" t="str">
            <v>Nguyễn Văn</v>
          </cell>
          <cell r="E1757" t="str">
            <v>Thao</v>
          </cell>
          <cell r="F1757">
            <v>25</v>
          </cell>
          <cell r="G1757" t="str">
            <v>Đội Bảo vệ</v>
          </cell>
          <cell r="H1757" t="str">
            <v>Văn phòng Học viện</v>
          </cell>
          <cell r="I1757" t="str">
            <v>Nhân viên bảo vệ</v>
          </cell>
          <cell r="J1757">
            <v>1.5</v>
          </cell>
          <cell r="K1757">
            <v>0</v>
          </cell>
          <cell r="L1757" t="str">
            <v>01-Jul-24</v>
          </cell>
          <cell r="M1757" t="str">
            <v>01-Jul-24</v>
          </cell>
          <cell r="N1757">
            <v>4</v>
          </cell>
          <cell r="O1757" t="str">
            <v>2509</v>
          </cell>
          <cell r="P1757" t="str">
            <v>2509</v>
          </cell>
          <cell r="Q1757" t="str">
            <v>01.011</v>
          </cell>
          <cell r="R1757" t="str">
            <v>01.011</v>
          </cell>
          <cell r="S1757" t="str">
            <v/>
          </cell>
          <cell r="T1757">
            <v>0</v>
          </cell>
          <cell r="U1757" t="str">
            <v>Đại học</v>
          </cell>
          <cell r="V1757" t="str">
            <v>025092012541</v>
          </cell>
        </row>
        <row r="1758">
          <cell r="B1758" t="str">
            <v/>
          </cell>
          <cell r="C1758" t="str">
            <v>3120205215315</v>
          </cell>
          <cell r="D1758" t="str">
            <v>Phạm Ngọc</v>
          </cell>
          <cell r="E1758" t="str">
            <v>Lân</v>
          </cell>
          <cell r="F1758">
            <v>25</v>
          </cell>
          <cell r="G1758" t="str">
            <v>Đội Bảo vệ</v>
          </cell>
          <cell r="H1758" t="str">
            <v>Văn phòng Học viện</v>
          </cell>
          <cell r="I1758" t="str">
            <v>Nhân viên bảo vệ</v>
          </cell>
          <cell r="J1758">
            <v>1.5</v>
          </cell>
          <cell r="K1758">
            <v>0</v>
          </cell>
          <cell r="L1758" t="str">
            <v>01-Jul-24</v>
          </cell>
          <cell r="M1758" t="str">
            <v>01-Jul-24</v>
          </cell>
          <cell r="N1758">
            <v>5</v>
          </cell>
          <cell r="O1758" t="str">
            <v>2509</v>
          </cell>
          <cell r="P1758" t="str">
            <v>2509</v>
          </cell>
          <cell r="Q1758" t="str">
            <v>01.011</v>
          </cell>
          <cell r="R1758" t="str">
            <v>01.011</v>
          </cell>
          <cell r="S1758" t="str">
            <v/>
          </cell>
          <cell r="T1758">
            <v>0</v>
          </cell>
          <cell r="U1758" t="str">
            <v>Cao đẳng</v>
          </cell>
          <cell r="V1758" t="str">
            <v>001074046087</v>
          </cell>
        </row>
        <row r="1759">
          <cell r="B1759" t="str">
            <v/>
          </cell>
          <cell r="C1759" t="str">
            <v>3120205201464</v>
          </cell>
          <cell r="D1759" t="str">
            <v>Vương Thanh</v>
          </cell>
          <cell r="E1759" t="str">
            <v>Trí</v>
          </cell>
          <cell r="F1759">
            <v>25</v>
          </cell>
          <cell r="G1759" t="str">
            <v>Đội Bảo vệ</v>
          </cell>
          <cell r="H1759" t="str">
            <v>Văn phòng Học viện</v>
          </cell>
          <cell r="I1759" t="str">
            <v>Nhân viên bảo vệ</v>
          </cell>
          <cell r="J1759">
            <v>0</v>
          </cell>
          <cell r="K1759">
            <v>0</v>
          </cell>
          <cell r="L1759" t="str">
            <v>01-Apr-25</v>
          </cell>
          <cell r="M1759" t="str">
            <v>01-Apr-25</v>
          </cell>
          <cell r="N1759">
            <v>4</v>
          </cell>
          <cell r="O1759" t="str">
            <v>2509</v>
          </cell>
          <cell r="P1759" t="str">
            <v>2509</v>
          </cell>
          <cell r="Q1759" t="str">
            <v>01.011</v>
          </cell>
          <cell r="R1759" t="str">
            <v>01.011</v>
          </cell>
          <cell r="S1759" t="str">
            <v/>
          </cell>
          <cell r="T1759">
            <v>0</v>
          </cell>
          <cell r="U1759" t="str">
            <v>Đại học</v>
          </cell>
          <cell r="V1759" t="str">
            <v>001086036785</v>
          </cell>
        </row>
        <row r="1760">
          <cell r="B1760" t="str">
            <v/>
          </cell>
          <cell r="C1760" t="str">
            <v>3120205201508</v>
          </cell>
          <cell r="D1760" t="str">
            <v>Bùi Văn</v>
          </cell>
          <cell r="E1760" t="str">
            <v>Thanh</v>
          </cell>
          <cell r="F1760">
            <v>25</v>
          </cell>
          <cell r="G1760" t="str">
            <v>Đội Bảo vệ</v>
          </cell>
          <cell r="H1760" t="str">
            <v>Văn phòng Học viện</v>
          </cell>
          <cell r="I1760" t="str">
            <v>Nhân viên bảo vệ</v>
          </cell>
          <cell r="J1760">
            <v>0</v>
          </cell>
          <cell r="K1760">
            <v>0</v>
          </cell>
          <cell r="L1760" t="str">
            <v>01-Apr-25</v>
          </cell>
          <cell r="M1760" t="str">
            <v>01-Apr-25</v>
          </cell>
          <cell r="N1760">
            <v>8</v>
          </cell>
          <cell r="O1760" t="str">
            <v>2509</v>
          </cell>
          <cell r="P1760" t="str">
            <v>2509</v>
          </cell>
          <cell r="Q1760" t="str">
            <v>01.011</v>
          </cell>
          <cell r="R1760" t="str">
            <v>01.011</v>
          </cell>
          <cell r="S1760" t="str">
            <v/>
          </cell>
          <cell r="T1760">
            <v>0</v>
          </cell>
          <cell r="U1760" t="str">
            <v>KhôngBCấp</v>
          </cell>
          <cell r="V1760" t="str">
            <v>001201007017</v>
          </cell>
        </row>
        <row r="1761">
          <cell r="B1761" t="str">
            <v/>
          </cell>
          <cell r="C1761" t="str">
            <v>3120205201572</v>
          </cell>
          <cell r="D1761" t="str">
            <v>Bùi Thành</v>
          </cell>
          <cell r="E1761" t="str">
            <v>Nam</v>
          </cell>
          <cell r="F1761">
            <v>25</v>
          </cell>
          <cell r="G1761" t="str">
            <v>Đội Bảo vệ</v>
          </cell>
          <cell r="H1761" t="str">
            <v>Văn phòng Học viện</v>
          </cell>
          <cell r="I1761" t="str">
            <v>Nhân viên bảo vệ</v>
          </cell>
          <cell r="J1761">
            <v>0</v>
          </cell>
          <cell r="K1761">
            <v>0</v>
          </cell>
          <cell r="L1761" t="str">
            <v>01-Apr-25</v>
          </cell>
          <cell r="M1761" t="str">
            <v>01-Apr-25</v>
          </cell>
          <cell r="N1761">
            <v>4</v>
          </cell>
          <cell r="O1761" t="str">
            <v>2509</v>
          </cell>
          <cell r="P1761" t="str">
            <v>2509</v>
          </cell>
          <cell r="Q1761" t="str">
            <v>01.011</v>
          </cell>
          <cell r="R1761" t="str">
            <v>01.011</v>
          </cell>
          <cell r="S1761" t="str">
            <v/>
          </cell>
          <cell r="T1761">
            <v>0</v>
          </cell>
          <cell r="U1761" t="str">
            <v>Đại học</v>
          </cell>
          <cell r="V1761" t="str">
            <v>001099025751</v>
          </cell>
        </row>
        <row r="1762">
          <cell r="B1762" t="str">
            <v/>
          </cell>
          <cell r="C1762" t="str">
            <v>3140205113276</v>
          </cell>
          <cell r="D1762" t="str">
            <v>Lê Xuân</v>
          </cell>
          <cell r="E1762" t="str">
            <v>Hỷ</v>
          </cell>
          <cell r="F1762">
            <v>25</v>
          </cell>
          <cell r="G1762" t="str">
            <v>Đội Bảo vệ</v>
          </cell>
          <cell r="H1762" t="str">
            <v>Văn phòng Học viện</v>
          </cell>
          <cell r="I1762" t="str">
            <v>Nhân viên bảo vệ</v>
          </cell>
          <cell r="J1762">
            <v>0</v>
          </cell>
          <cell r="K1762">
            <v>0</v>
          </cell>
          <cell r="L1762" t="str">
            <v>01-Apr-25</v>
          </cell>
          <cell r="M1762" t="str">
            <v>01-Apr-25</v>
          </cell>
          <cell r="N1762">
            <v>8</v>
          </cell>
          <cell r="O1762" t="str">
            <v>2509</v>
          </cell>
          <cell r="P1762" t="str">
            <v>2509</v>
          </cell>
          <cell r="Q1762" t="str">
            <v>01.011</v>
          </cell>
          <cell r="R1762" t="str">
            <v>01.011</v>
          </cell>
          <cell r="S1762" t="str">
            <v/>
          </cell>
          <cell r="T1762">
            <v>0</v>
          </cell>
          <cell r="U1762" t="str">
            <v>KhôngBCấp</v>
          </cell>
          <cell r="V1762" t="str">
            <v>034063010489</v>
          </cell>
        </row>
        <row r="1763">
          <cell r="B1763" t="str">
            <v/>
          </cell>
          <cell r="C1763" t="str">
            <v>3120205034007</v>
          </cell>
          <cell r="D1763" t="str">
            <v>Cao Hữu</v>
          </cell>
          <cell r="E1763" t="str">
            <v>Kiểm</v>
          </cell>
          <cell r="F1763">
            <v>25</v>
          </cell>
          <cell r="G1763" t="str">
            <v>Đội Bảo vệ</v>
          </cell>
          <cell r="H1763" t="str">
            <v>Văn phòng Học viện</v>
          </cell>
          <cell r="I1763" t="str">
            <v>Nhân viên bảo vệ</v>
          </cell>
          <cell r="J1763">
            <v>0</v>
          </cell>
          <cell r="K1763">
            <v>0</v>
          </cell>
          <cell r="L1763" t="str">
            <v>01-Apr-25</v>
          </cell>
          <cell r="M1763" t="str">
            <v>01-Apr-25</v>
          </cell>
          <cell r="N1763">
            <v>8</v>
          </cell>
          <cell r="O1763" t="str">
            <v>2509</v>
          </cell>
          <cell r="P1763" t="str">
            <v>2509</v>
          </cell>
          <cell r="Q1763" t="str">
            <v>01.011</v>
          </cell>
          <cell r="R1763" t="str">
            <v>01.011</v>
          </cell>
          <cell r="S1763" t="str">
            <v/>
          </cell>
          <cell r="T1763">
            <v>0</v>
          </cell>
          <cell r="U1763" t="str">
            <v>KhôngBCấp</v>
          </cell>
          <cell r="V1763" t="str">
            <v>026082004273</v>
          </cell>
        </row>
        <row r="1764">
          <cell r="B1764" t="str">
            <v/>
          </cell>
          <cell r="C1764" t="str">
            <v>1483281017546</v>
          </cell>
          <cell r="D1764" t="str">
            <v>Trần Mạnh</v>
          </cell>
          <cell r="E1764" t="str">
            <v>Tuấn</v>
          </cell>
          <cell r="F1764">
            <v>25</v>
          </cell>
          <cell r="G1764" t="str">
            <v>Đội Bảo vệ</v>
          </cell>
          <cell r="H1764" t="str">
            <v>Văn phòng Học viện</v>
          </cell>
          <cell r="I1764" t="str">
            <v>Nhân viên bảo vệ</v>
          </cell>
          <cell r="J1764">
            <v>0</v>
          </cell>
          <cell r="K1764">
            <v>0</v>
          </cell>
          <cell r="L1764" t="str">
            <v>01-Apr-25</v>
          </cell>
          <cell r="M1764" t="str">
            <v>01-Apr-25</v>
          </cell>
          <cell r="N1764">
            <v>8</v>
          </cell>
          <cell r="O1764" t="str">
            <v>2509</v>
          </cell>
          <cell r="P1764" t="str">
            <v>2509</v>
          </cell>
          <cell r="Q1764" t="str">
            <v>01.011</v>
          </cell>
          <cell r="R1764" t="str">
            <v>01.011</v>
          </cell>
          <cell r="S1764" t="str">
            <v/>
          </cell>
          <cell r="T1764">
            <v>0</v>
          </cell>
          <cell r="U1764" t="str">
            <v>KhôngBCấp</v>
          </cell>
          <cell r="V1764" t="str">
            <v>034203008899</v>
          </cell>
        </row>
        <row r="1765">
          <cell r="B1765" t="str">
            <v/>
          </cell>
          <cell r="C1765" t="str">
            <v>3120205207671</v>
          </cell>
          <cell r="D1765" t="str">
            <v>Lê Quý</v>
          </cell>
          <cell r="E1765" t="str">
            <v>Đàm</v>
          </cell>
          <cell r="F1765">
            <v>25</v>
          </cell>
          <cell r="G1765" t="str">
            <v>Đội Bảo vệ</v>
          </cell>
          <cell r="H1765" t="str">
            <v>Văn phòng Học viện</v>
          </cell>
          <cell r="I1765" t="str">
            <v>Nhân viên bảo vệ</v>
          </cell>
          <cell r="J1765">
            <v>0</v>
          </cell>
          <cell r="K1765">
            <v>0</v>
          </cell>
          <cell r="L1765" t="str">
            <v>01-Apr-25</v>
          </cell>
          <cell r="M1765" t="str">
            <v>01-Apr-25</v>
          </cell>
          <cell r="N1765">
            <v>8</v>
          </cell>
          <cell r="O1765" t="str">
            <v>2509</v>
          </cell>
          <cell r="P1765" t="str">
            <v>2509</v>
          </cell>
          <cell r="Q1765" t="str">
            <v>01.011</v>
          </cell>
          <cell r="R1765" t="str">
            <v>01.011</v>
          </cell>
          <cell r="S1765" t="str">
            <v/>
          </cell>
          <cell r="T1765">
            <v>0</v>
          </cell>
          <cell r="U1765" t="str">
            <v>KhôngBCấp</v>
          </cell>
          <cell r="V1765" t="str">
            <v>034077007762</v>
          </cell>
        </row>
        <row r="1766">
          <cell r="B1766" t="str">
            <v/>
          </cell>
          <cell r="C1766" t="str">
            <v>3120205208145</v>
          </cell>
          <cell r="D1766" t="str">
            <v>Đặng Việt</v>
          </cell>
          <cell r="E1766" t="str">
            <v>Dũng</v>
          </cell>
          <cell r="F1766">
            <v>25</v>
          </cell>
          <cell r="G1766" t="str">
            <v>Đội Bảo vệ</v>
          </cell>
          <cell r="H1766" t="str">
            <v>Văn phòng Học viện</v>
          </cell>
          <cell r="I1766" t="str">
            <v>Nhân viên bảo vệ</v>
          </cell>
          <cell r="J1766">
            <v>0</v>
          </cell>
          <cell r="K1766">
            <v>0</v>
          </cell>
          <cell r="L1766" t="str">
            <v>01-Apr-25</v>
          </cell>
          <cell r="M1766" t="str">
            <v>01-Apr-25</v>
          </cell>
          <cell r="N1766">
            <v>8</v>
          </cell>
          <cell r="O1766" t="str">
            <v>2509</v>
          </cell>
          <cell r="P1766" t="str">
            <v>2509</v>
          </cell>
          <cell r="Q1766" t="str">
            <v>01.011</v>
          </cell>
          <cell r="R1766" t="str">
            <v>01.011</v>
          </cell>
          <cell r="S1766" t="str">
            <v/>
          </cell>
          <cell r="T1766">
            <v>0</v>
          </cell>
          <cell r="U1766" t="str">
            <v>KhôngBCấp</v>
          </cell>
          <cell r="V1766" t="str">
            <v>001204008761</v>
          </cell>
        </row>
        <row r="1767">
          <cell r="B1767" t="str">
            <v/>
          </cell>
          <cell r="C1767" t="str">
            <v>3120205232915</v>
          </cell>
          <cell r="D1767" t="str">
            <v>Cái Đức</v>
          </cell>
          <cell r="E1767" t="str">
            <v>Lân</v>
          </cell>
          <cell r="F1767">
            <v>25</v>
          </cell>
          <cell r="G1767" t="str">
            <v>Đội Bảo vệ</v>
          </cell>
          <cell r="H1767" t="str">
            <v>Văn phòng Học viện</v>
          </cell>
          <cell r="I1767" t="str">
            <v>Nhân viên bảo vệ</v>
          </cell>
          <cell r="J1767">
            <v>0</v>
          </cell>
          <cell r="K1767">
            <v>0</v>
          </cell>
          <cell r="L1767" t="str">
            <v>15-Apr-25</v>
          </cell>
          <cell r="M1767" t="str">
            <v>15-Apr-25</v>
          </cell>
          <cell r="N1767">
            <v>8</v>
          </cell>
          <cell r="O1767" t="str">
            <v>2509</v>
          </cell>
          <cell r="P1767" t="str">
            <v>2509</v>
          </cell>
          <cell r="Q1767" t="str">
            <v>01.011</v>
          </cell>
          <cell r="R1767" t="str">
            <v>01.011</v>
          </cell>
          <cell r="S1767" t="str">
            <v/>
          </cell>
          <cell r="T1767">
            <v>0</v>
          </cell>
          <cell r="U1767" t="str">
            <v>KhôngBCấp</v>
          </cell>
          <cell r="V1767" t="str">
            <v>001069027339</v>
          </cell>
        </row>
        <row r="1768">
          <cell r="B1768" t="str">
            <v/>
          </cell>
          <cell r="C1768" t="str">
            <v>3120205208168</v>
          </cell>
          <cell r="D1768" t="str">
            <v>Trần Văn</v>
          </cell>
          <cell r="E1768" t="str">
            <v>Tiến</v>
          </cell>
          <cell r="F1768">
            <v>25</v>
          </cell>
          <cell r="G1768" t="str">
            <v>Đội Bảo vệ</v>
          </cell>
          <cell r="H1768" t="str">
            <v>Văn phòng Học viện</v>
          </cell>
          <cell r="I1768" t="str">
            <v>Nhân viên bảo vệ</v>
          </cell>
          <cell r="J1768">
            <v>0</v>
          </cell>
          <cell r="K1768">
            <v>0</v>
          </cell>
          <cell r="L1768" t="str">
            <v>01-Apr-25</v>
          </cell>
          <cell r="M1768" t="str">
            <v>01-Apr-25</v>
          </cell>
          <cell r="N1768">
            <v>8</v>
          </cell>
          <cell r="O1768" t="str">
            <v>2509</v>
          </cell>
          <cell r="P1768" t="str">
            <v>2509</v>
          </cell>
          <cell r="Q1768" t="str">
            <v>01.011</v>
          </cell>
          <cell r="R1768" t="str">
            <v>01.011</v>
          </cell>
          <cell r="S1768" t="str">
            <v/>
          </cell>
          <cell r="T1768">
            <v>0</v>
          </cell>
          <cell r="U1768" t="str">
            <v>KhôngBCấp</v>
          </cell>
          <cell r="V1768" t="str">
            <v>034086017240</v>
          </cell>
        </row>
        <row r="1769">
          <cell r="B1769" t="str">
            <v/>
          </cell>
          <cell r="C1769" t="str">
            <v>3120205201595</v>
          </cell>
          <cell r="D1769" t="str">
            <v>Nguyễn Xuân</v>
          </cell>
          <cell r="E1769" t="str">
            <v>Tình</v>
          </cell>
          <cell r="F1769">
            <v>25</v>
          </cell>
          <cell r="G1769" t="str">
            <v>Đội Bảo vệ</v>
          </cell>
          <cell r="H1769" t="str">
            <v>Văn phòng Học viện</v>
          </cell>
          <cell r="I1769" t="str">
            <v>Nhân viên bảo vệ</v>
          </cell>
          <cell r="J1769">
            <v>0</v>
          </cell>
          <cell r="K1769">
            <v>0</v>
          </cell>
          <cell r="L1769" t="str">
            <v>01-Apr-25</v>
          </cell>
          <cell r="M1769" t="str">
            <v>01-Apr-25</v>
          </cell>
          <cell r="N1769">
            <v>8</v>
          </cell>
          <cell r="O1769" t="str">
            <v>2509</v>
          </cell>
          <cell r="P1769" t="str">
            <v>2509</v>
          </cell>
          <cell r="Q1769" t="str">
            <v>01.011</v>
          </cell>
          <cell r="R1769" t="str">
            <v>01.011</v>
          </cell>
          <cell r="S1769" t="str">
            <v/>
          </cell>
          <cell r="T1769">
            <v>0</v>
          </cell>
          <cell r="U1769" t="str">
            <v>KhôngBCấp</v>
          </cell>
          <cell r="V1769" t="str">
            <v>042091006347</v>
          </cell>
        </row>
        <row r="1770">
          <cell r="B1770" t="str">
            <v/>
          </cell>
          <cell r="C1770" t="str">
            <v>3120205239053</v>
          </cell>
          <cell r="D1770" t="str">
            <v>Lê Hồng</v>
          </cell>
          <cell r="E1770" t="str">
            <v>Hải</v>
          </cell>
          <cell r="F1770">
            <v>25</v>
          </cell>
          <cell r="G1770" t="str">
            <v>Đội Bảo vệ</v>
          </cell>
          <cell r="H1770" t="str">
            <v>Văn phòng Học viện</v>
          </cell>
          <cell r="I1770" t="str">
            <v>Nhân viên bảo vệ</v>
          </cell>
          <cell r="J1770">
            <v>0</v>
          </cell>
          <cell r="K1770">
            <v>0</v>
          </cell>
          <cell r="L1770" t="str">
            <v>01-Apr-25</v>
          </cell>
          <cell r="M1770" t="str">
            <v>01-Apr-25</v>
          </cell>
          <cell r="N1770">
            <v>8</v>
          </cell>
          <cell r="O1770" t="str">
            <v>2509</v>
          </cell>
          <cell r="P1770" t="str">
            <v>2509</v>
          </cell>
          <cell r="Q1770" t="str">
            <v>01.011</v>
          </cell>
          <cell r="R1770" t="str">
            <v>01.011</v>
          </cell>
          <cell r="S1770" t="str">
            <v/>
          </cell>
          <cell r="T1770">
            <v>0</v>
          </cell>
          <cell r="U1770" t="str">
            <v>KhôngBCấp</v>
          </cell>
          <cell r="V1770" t="str">
            <v>001071024328</v>
          </cell>
        </row>
        <row r="1771">
          <cell r="B1771" t="str">
            <v>MOI67</v>
          </cell>
          <cell r="C1771" t="str">
            <v>3120215008525</v>
          </cell>
          <cell r="D1771" t="str">
            <v>Trần Văn</v>
          </cell>
          <cell r="E1771" t="str">
            <v>Vũ</v>
          </cell>
          <cell r="F1771">
            <v>34</v>
          </cell>
          <cell r="G1771" t="str">
            <v>Nhà xuất bản Học viện Nông nghiệp</v>
          </cell>
          <cell r="H1771" t="str">
            <v>Nhà xuất bản Học viện Nông nghiệp</v>
          </cell>
          <cell r="I1771" t="str">
            <v/>
          </cell>
          <cell r="J1771">
            <v>5.76</v>
          </cell>
          <cell r="K1771">
            <v>0</v>
          </cell>
          <cell r="L1771" t="str">
            <v>01-Feb-11</v>
          </cell>
          <cell r="M1771" t="str">
            <v>01-Oct-78</v>
          </cell>
          <cell r="N1771">
            <v>4</v>
          </cell>
          <cell r="O1771" t="str">
            <v>3400</v>
          </cell>
          <cell r="P1771" t="str">
            <v>2600</v>
          </cell>
          <cell r="Q1771" t="str">
            <v>01.002</v>
          </cell>
          <cell r="R1771" t="str">
            <v>01.002</v>
          </cell>
          <cell r="S1771" t="str">
            <v>MOI67</v>
          </cell>
          <cell r="T1771">
            <v>0</v>
          </cell>
          <cell r="U1771" t="str">
            <v>Đại học</v>
          </cell>
          <cell r="V1771" t="str">
            <v>011027978</v>
          </cell>
        </row>
        <row r="1772">
          <cell r="B1772" t="str">
            <v/>
          </cell>
          <cell r="C1772" t="str">
            <v>3120215046582</v>
          </cell>
          <cell r="D1772" t="str">
            <v>Nguyễn Trọng</v>
          </cell>
          <cell r="E1772" t="str">
            <v>Thể</v>
          </cell>
          <cell r="F1772">
            <v>26</v>
          </cell>
          <cell r="G1772" t="str">
            <v>Văn phòng</v>
          </cell>
          <cell r="H1772" t="str">
            <v>Ban Cơ sở vật chất và Đầu tư</v>
          </cell>
          <cell r="I1772" t="str">
            <v>Kỹ sư</v>
          </cell>
          <cell r="J1772">
            <v>3</v>
          </cell>
          <cell r="K1772">
            <v>0</v>
          </cell>
          <cell r="L1772" t="str">
            <v>01-Jan-21</v>
          </cell>
          <cell r="M1772" t="str">
            <v>01-Jan-15</v>
          </cell>
          <cell r="N1772">
            <v>4</v>
          </cell>
          <cell r="O1772" t="str">
            <v>2601</v>
          </cell>
          <cell r="P1772" t="str">
            <v>2601</v>
          </cell>
          <cell r="Q1772" t="str">
            <v>13.095</v>
          </cell>
          <cell r="R1772" t="str">
            <v>13.095</v>
          </cell>
          <cell r="S1772" t="str">
            <v/>
          </cell>
          <cell r="T1772">
            <v>0</v>
          </cell>
          <cell r="U1772" t="str">
            <v>Đại học</v>
          </cell>
          <cell r="V1772" t="str">
            <v>151267066</v>
          </cell>
        </row>
        <row r="1773">
          <cell r="B1773" t="str">
            <v/>
          </cell>
          <cell r="C1773" t="str">
            <v/>
          </cell>
          <cell r="D1773" t="str">
            <v>Đào Thị</v>
          </cell>
          <cell r="E1773" t="str">
            <v>Liệu</v>
          </cell>
          <cell r="F1773">
            <v>26</v>
          </cell>
          <cell r="G1773" t="str">
            <v>VSMT</v>
          </cell>
          <cell r="H1773" t="str">
            <v>Ban Cơ sở vật chất và Đầu tư</v>
          </cell>
          <cell r="I1773" t="str">
            <v/>
          </cell>
          <cell r="J1773">
            <v>2.75</v>
          </cell>
          <cell r="K1773">
            <v>0</v>
          </cell>
          <cell r="L1773" t="str">
            <v>01-Dec-00</v>
          </cell>
          <cell r="M1773" t="str">
            <v>01-Jan-08</v>
          </cell>
          <cell r="N1773">
            <v>6</v>
          </cell>
          <cell r="O1773" t="str">
            <v>2601</v>
          </cell>
          <cell r="P1773" t="str">
            <v>2601</v>
          </cell>
          <cell r="Q1773" t="str">
            <v>01.007</v>
          </cell>
          <cell r="R1773" t="str">
            <v>01.007</v>
          </cell>
          <cell r="S1773" t="str">
            <v/>
          </cell>
          <cell r="T1773">
            <v>0</v>
          </cell>
          <cell r="U1773" t="str">
            <v/>
          </cell>
          <cell r="V1773" t="str">
            <v/>
          </cell>
        </row>
        <row r="1774">
          <cell r="B1774" t="str">
            <v/>
          </cell>
          <cell r="C1774" t="str">
            <v/>
          </cell>
          <cell r="D1774" t="str">
            <v>Ngô Hoàng</v>
          </cell>
          <cell r="E1774" t="str">
            <v>Sơn</v>
          </cell>
          <cell r="F1774">
            <v>26</v>
          </cell>
          <cell r="G1774" t="str">
            <v>VSMT</v>
          </cell>
          <cell r="H1774" t="str">
            <v>Ban Cơ sở vật chất và Đầu tư</v>
          </cell>
          <cell r="I1774" t="str">
            <v/>
          </cell>
          <cell r="J1774">
            <v>1.71</v>
          </cell>
          <cell r="K1774">
            <v>0</v>
          </cell>
          <cell r="L1774" t="str">
            <v>01-Sep-00</v>
          </cell>
          <cell r="M1774" t="str">
            <v>01-Jan-08</v>
          </cell>
          <cell r="N1774">
            <v>7</v>
          </cell>
          <cell r="O1774" t="str">
            <v>2601</v>
          </cell>
          <cell r="P1774" t="str">
            <v>2601</v>
          </cell>
          <cell r="Q1774" t="str">
            <v>01.011</v>
          </cell>
          <cell r="R1774" t="str">
            <v>01.011</v>
          </cell>
          <cell r="S1774" t="str">
            <v/>
          </cell>
          <cell r="T1774">
            <v>0</v>
          </cell>
          <cell r="U1774" t="str">
            <v/>
          </cell>
          <cell r="V1774" t="str">
            <v/>
          </cell>
        </row>
        <row r="1775">
          <cell r="B1775" t="str">
            <v/>
          </cell>
          <cell r="C1775" t="str">
            <v/>
          </cell>
          <cell r="D1775" t="str">
            <v>Lê Thị</v>
          </cell>
          <cell r="E1775" t="str">
            <v>Hồng</v>
          </cell>
          <cell r="F1775">
            <v>26</v>
          </cell>
          <cell r="G1775" t="str">
            <v>VP-GĐ</v>
          </cell>
          <cell r="H1775" t="str">
            <v>Ban Cơ sở vật chất và Đầu tư</v>
          </cell>
          <cell r="I1775" t="str">
            <v/>
          </cell>
          <cell r="J1775">
            <v>3.63</v>
          </cell>
          <cell r="K1775">
            <v>0.1</v>
          </cell>
          <cell r="L1775" t="str">
            <v>01-Dec-06</v>
          </cell>
          <cell r="M1775" t="str">
            <v>01-Jan-69</v>
          </cell>
          <cell r="N1775">
            <v>7</v>
          </cell>
          <cell r="O1775" t="str">
            <v>2601</v>
          </cell>
          <cell r="P1775" t="str">
            <v>2601</v>
          </cell>
          <cell r="Q1775" t="str">
            <v>01.007</v>
          </cell>
          <cell r="R1775" t="str">
            <v>01.007</v>
          </cell>
          <cell r="S1775" t="str">
            <v/>
          </cell>
          <cell r="T1775">
            <v>0</v>
          </cell>
          <cell r="U1775" t="str">
            <v>CN-SơCấp</v>
          </cell>
          <cell r="V1775" t="str">
            <v>010779708</v>
          </cell>
        </row>
        <row r="1776">
          <cell r="B1776" t="str">
            <v/>
          </cell>
          <cell r="C1776" t="str">
            <v>3120215007204</v>
          </cell>
          <cell r="D1776" t="str">
            <v>Lê Thị</v>
          </cell>
          <cell r="E1776" t="str">
            <v>Vân</v>
          </cell>
          <cell r="F1776">
            <v>26</v>
          </cell>
          <cell r="G1776" t="str">
            <v>Văn phòng</v>
          </cell>
          <cell r="H1776" t="str">
            <v>Ban Cơ sở vật chất và Đầu tư</v>
          </cell>
          <cell r="I1776" t="str">
            <v/>
          </cell>
          <cell r="J1776">
            <v>3.63</v>
          </cell>
          <cell r="K1776">
            <v>0.15</v>
          </cell>
          <cell r="L1776" t="str">
            <v>01-Dec-12</v>
          </cell>
          <cell r="M1776" t="str">
            <v>01-Jan-77</v>
          </cell>
          <cell r="N1776">
            <v>7</v>
          </cell>
          <cell r="O1776" t="str">
            <v>2601</v>
          </cell>
          <cell r="P1776" t="str">
            <v>2601</v>
          </cell>
          <cell r="Q1776" t="str">
            <v>01.007</v>
          </cell>
          <cell r="R1776" t="str">
            <v>01.007</v>
          </cell>
          <cell r="S1776" t="str">
            <v/>
          </cell>
          <cell r="T1776">
            <v>0</v>
          </cell>
          <cell r="U1776" t="str">
            <v>CN-SơCấp</v>
          </cell>
          <cell r="V1776" t="str">
            <v>010809470</v>
          </cell>
        </row>
        <row r="1777">
          <cell r="B1777" t="str">
            <v/>
          </cell>
          <cell r="C1777" t="str">
            <v/>
          </cell>
          <cell r="D1777" t="str">
            <v>Trần Văn</v>
          </cell>
          <cell r="E1777" t="str">
            <v>Bình</v>
          </cell>
          <cell r="F1777">
            <v>26</v>
          </cell>
          <cell r="G1777" t="str">
            <v>VP-GĐ</v>
          </cell>
          <cell r="H1777" t="str">
            <v>Ban Cơ sở vật chất và Đầu tư</v>
          </cell>
          <cell r="I1777" t="str">
            <v/>
          </cell>
          <cell r="J1777">
            <v>4.0599999999999996</v>
          </cell>
          <cell r="K1777">
            <v>7.0000000000000007E-2</v>
          </cell>
          <cell r="L1777" t="str">
            <v>01-Dec-04</v>
          </cell>
          <cell r="M1777" t="str">
            <v>01-Oct-77</v>
          </cell>
          <cell r="N1777">
            <v>6</v>
          </cell>
          <cell r="O1777" t="str">
            <v>2601</v>
          </cell>
          <cell r="P1777" t="str">
            <v>2601</v>
          </cell>
          <cell r="Q1777" t="str">
            <v>13.096</v>
          </cell>
          <cell r="R1777" t="str">
            <v>13.096</v>
          </cell>
          <cell r="S1777" t="str">
            <v/>
          </cell>
          <cell r="T1777">
            <v>0</v>
          </cell>
          <cell r="U1777" t="str">
            <v>T.Cấp</v>
          </cell>
          <cell r="V1777" t="str">
            <v>010812560</v>
          </cell>
        </row>
        <row r="1778">
          <cell r="B1778" t="str">
            <v/>
          </cell>
          <cell r="C1778" t="str">
            <v/>
          </cell>
          <cell r="D1778" t="str">
            <v>Dương Công</v>
          </cell>
          <cell r="E1778" t="str">
            <v>Định</v>
          </cell>
          <cell r="F1778">
            <v>26</v>
          </cell>
          <cell r="G1778" t="str">
            <v>VSMT</v>
          </cell>
          <cell r="H1778" t="str">
            <v>Ban Cơ sở vật chất và Đầu tư</v>
          </cell>
          <cell r="I1778" t="str">
            <v/>
          </cell>
          <cell r="J1778">
            <v>1.18</v>
          </cell>
          <cell r="K1778">
            <v>0</v>
          </cell>
          <cell r="L1778" t="str">
            <v>01-Jan-00</v>
          </cell>
          <cell r="M1778" t="str">
            <v xml:space="preserve">  -   -</v>
          </cell>
          <cell r="N1778">
            <v>8</v>
          </cell>
          <cell r="O1778" t="str">
            <v>2601</v>
          </cell>
          <cell r="P1778" t="str">
            <v>2601</v>
          </cell>
          <cell r="Q1778" t="str">
            <v>01.009</v>
          </cell>
          <cell r="R1778" t="str">
            <v>01.009</v>
          </cell>
          <cell r="S1778" t="str">
            <v/>
          </cell>
          <cell r="T1778">
            <v>0</v>
          </cell>
          <cell r="U1778" t="str">
            <v>KhôngBCấp</v>
          </cell>
          <cell r="V1778" t="str">
            <v>010802891</v>
          </cell>
        </row>
        <row r="1779">
          <cell r="B1779" t="str">
            <v/>
          </cell>
          <cell r="C1779" t="str">
            <v/>
          </cell>
          <cell r="D1779" t="str">
            <v>Nguyễn Thị</v>
          </cell>
          <cell r="E1779" t="str">
            <v>Bắc</v>
          </cell>
          <cell r="F1779">
            <v>26</v>
          </cell>
          <cell r="G1779" t="str">
            <v>VSMT</v>
          </cell>
          <cell r="H1779" t="str">
            <v>Ban Cơ sở vật chất và Đầu tư</v>
          </cell>
          <cell r="I1779" t="str">
            <v/>
          </cell>
          <cell r="J1779">
            <v>3.63</v>
          </cell>
          <cell r="K1779">
            <v>0.08</v>
          </cell>
          <cell r="L1779" t="str">
            <v>01-Sep-07</v>
          </cell>
          <cell r="M1779" t="str">
            <v>01-Apr-80</v>
          </cell>
          <cell r="N1779">
            <v>7</v>
          </cell>
          <cell r="O1779" t="str">
            <v>2601</v>
          </cell>
          <cell r="P1779" t="str">
            <v>2601</v>
          </cell>
          <cell r="Q1779" t="str">
            <v>01.007</v>
          </cell>
          <cell r="R1779" t="str">
            <v>01.007</v>
          </cell>
          <cell r="S1779" t="str">
            <v/>
          </cell>
          <cell r="T1779">
            <v>0</v>
          </cell>
          <cell r="U1779" t="str">
            <v>CN-SơCấp</v>
          </cell>
          <cell r="V1779" t="str">
            <v>010786896</v>
          </cell>
        </row>
        <row r="1780">
          <cell r="B1780" t="str">
            <v/>
          </cell>
          <cell r="C1780" t="str">
            <v>3120215007160</v>
          </cell>
          <cell r="D1780" t="str">
            <v>Bùi  Đình</v>
          </cell>
          <cell r="E1780" t="str">
            <v>Phiêu</v>
          </cell>
          <cell r="F1780">
            <v>26</v>
          </cell>
          <cell r="G1780" t="str">
            <v>Thiết bị vật tư</v>
          </cell>
          <cell r="H1780" t="str">
            <v>Ban Cơ sở vật chất và Đầu tư</v>
          </cell>
          <cell r="I1780" t="str">
            <v/>
          </cell>
          <cell r="J1780">
            <v>3.63</v>
          </cell>
          <cell r="K1780">
            <v>0.13</v>
          </cell>
          <cell r="L1780" t="str">
            <v>01-Dec-09</v>
          </cell>
          <cell r="M1780" t="str">
            <v>01-Aug-81</v>
          </cell>
          <cell r="N1780">
            <v>7</v>
          </cell>
          <cell r="O1780" t="str">
            <v>2601</v>
          </cell>
          <cell r="P1780" t="str">
            <v>2601</v>
          </cell>
          <cell r="Q1780" t="str">
            <v>01.007</v>
          </cell>
          <cell r="R1780" t="str">
            <v>01.007</v>
          </cell>
          <cell r="S1780" t="str">
            <v/>
          </cell>
          <cell r="T1780">
            <v>0</v>
          </cell>
          <cell r="U1780" t="str">
            <v>CN-SơCấp</v>
          </cell>
          <cell r="V1780" t="str">
            <v>011582575</v>
          </cell>
        </row>
        <row r="1781">
          <cell r="B1781" t="str">
            <v/>
          </cell>
          <cell r="C1781" t="str">
            <v>3120215007647</v>
          </cell>
          <cell r="D1781" t="str">
            <v>Đào Xuân</v>
          </cell>
          <cell r="E1781" t="str">
            <v>ánh</v>
          </cell>
          <cell r="F1781">
            <v>26</v>
          </cell>
          <cell r="G1781" t="str">
            <v>Văn phòng</v>
          </cell>
          <cell r="H1781" t="str">
            <v>Ban Cơ sở vật chất và Đầu tư</v>
          </cell>
          <cell r="I1781" t="str">
            <v>Kỹ sư</v>
          </cell>
          <cell r="J1781">
            <v>3.99</v>
          </cell>
          <cell r="K1781">
            <v>0</v>
          </cell>
          <cell r="L1781" t="str">
            <v>01-Mar-24</v>
          </cell>
          <cell r="M1781" t="str">
            <v>01-Mar-10</v>
          </cell>
          <cell r="N1781">
            <v>4</v>
          </cell>
          <cell r="O1781" t="str">
            <v>2601</v>
          </cell>
          <cell r="P1781" t="str">
            <v>2601</v>
          </cell>
          <cell r="Q1781" t="str">
            <v>13.095</v>
          </cell>
          <cell r="R1781" t="str">
            <v>V.05.02.07</v>
          </cell>
          <cell r="S1781" t="str">
            <v/>
          </cell>
          <cell r="T1781">
            <v>0</v>
          </cell>
          <cell r="U1781" t="str">
            <v>Đại học</v>
          </cell>
          <cell r="V1781" t="str">
            <v>027077012081</v>
          </cell>
        </row>
        <row r="1782">
          <cell r="B1782" t="str">
            <v/>
          </cell>
          <cell r="C1782" t="str">
            <v>3120215006299</v>
          </cell>
          <cell r="D1782" t="str">
            <v>Vũ Thị</v>
          </cell>
          <cell r="E1782" t="str">
            <v>Dân</v>
          </cell>
          <cell r="F1782">
            <v>26</v>
          </cell>
          <cell r="G1782" t="str">
            <v>Văn phòng</v>
          </cell>
          <cell r="H1782" t="str">
            <v>Ban Cơ sở vật chất và Đầu tư</v>
          </cell>
          <cell r="I1782" t="str">
            <v>Thạc sĩ, Chuyên viên</v>
          </cell>
          <cell r="J1782">
            <v>4.9800000000000004</v>
          </cell>
          <cell r="K1782">
            <v>7.0000000000000007E-2</v>
          </cell>
          <cell r="L1782" t="str">
            <v>01-Sep-24</v>
          </cell>
          <cell r="M1782" t="str">
            <v>01-Oct-02</v>
          </cell>
          <cell r="N1782">
            <v>3</v>
          </cell>
          <cell r="O1782" t="str">
            <v>2601</v>
          </cell>
          <cell r="P1782" t="str">
            <v>2601</v>
          </cell>
          <cell r="Q1782" t="str">
            <v>01.003</v>
          </cell>
          <cell r="R1782" t="str">
            <v>01.003</v>
          </cell>
          <cell r="S1782" t="str">
            <v/>
          </cell>
          <cell r="T1782">
            <v>0</v>
          </cell>
          <cell r="U1782" t="str">
            <v>Thạc sĩ</v>
          </cell>
          <cell r="V1782" t="str">
            <v>001169025897</v>
          </cell>
        </row>
        <row r="1783">
          <cell r="B1783" t="str">
            <v/>
          </cell>
          <cell r="C1783" t="str">
            <v>3120215007177</v>
          </cell>
          <cell r="D1783" t="str">
            <v>Hồ Hồng</v>
          </cell>
          <cell r="E1783" t="str">
            <v>Thái</v>
          </cell>
          <cell r="F1783">
            <v>26</v>
          </cell>
          <cell r="G1783" t="str">
            <v>Văn phòng</v>
          </cell>
          <cell r="H1783" t="str">
            <v>Ban Cơ sở vật chất và Đầu tư</v>
          </cell>
          <cell r="I1783" t="str">
            <v>Chuyên viên chính</v>
          </cell>
          <cell r="J1783">
            <v>5.76</v>
          </cell>
          <cell r="K1783">
            <v>0</v>
          </cell>
          <cell r="L1783" t="str">
            <v>01-Apr-17</v>
          </cell>
          <cell r="M1783" t="str">
            <v>01-Dec-81</v>
          </cell>
          <cell r="N1783">
            <v>4</v>
          </cell>
          <cell r="O1783" t="str">
            <v>2601</v>
          </cell>
          <cell r="P1783" t="str">
            <v>2601</v>
          </cell>
          <cell r="Q1783" t="str">
            <v>01.002</v>
          </cell>
          <cell r="R1783" t="str">
            <v>01.002</v>
          </cell>
          <cell r="S1783" t="str">
            <v/>
          </cell>
          <cell r="T1783">
            <v>0</v>
          </cell>
          <cell r="U1783" t="str">
            <v>Đại học</v>
          </cell>
          <cell r="V1783" t="str">
            <v>011157256</v>
          </cell>
        </row>
        <row r="1784">
          <cell r="B1784" t="str">
            <v/>
          </cell>
          <cell r="C1784" t="str">
            <v/>
          </cell>
          <cell r="D1784" t="str">
            <v>Vũ Hồng</v>
          </cell>
          <cell r="E1784" t="str">
            <v>Sơn</v>
          </cell>
          <cell r="F1784">
            <v>26</v>
          </cell>
          <cell r="G1784" t="str">
            <v>VP-GĐ</v>
          </cell>
          <cell r="H1784" t="str">
            <v>Ban Cơ sở vật chất và Đầu tư</v>
          </cell>
          <cell r="I1784" t="str">
            <v/>
          </cell>
          <cell r="J1784">
            <v>6.78</v>
          </cell>
          <cell r="K1784">
            <v>0</v>
          </cell>
          <cell r="L1784" t="str">
            <v>01-Dec-05</v>
          </cell>
          <cell r="M1784" t="str">
            <v>01-Nov-71</v>
          </cell>
          <cell r="N1784">
            <v>4</v>
          </cell>
          <cell r="O1784" t="str">
            <v>2601</v>
          </cell>
          <cell r="P1784" t="str">
            <v>2601</v>
          </cell>
          <cell r="Q1784" t="str">
            <v>01.002</v>
          </cell>
          <cell r="R1784" t="str">
            <v>01.002</v>
          </cell>
          <cell r="S1784" t="str">
            <v/>
          </cell>
          <cell r="T1784">
            <v>0</v>
          </cell>
          <cell r="U1784" t="str">
            <v>Đại học</v>
          </cell>
          <cell r="V1784" t="str">
            <v/>
          </cell>
        </row>
        <row r="1785">
          <cell r="B1785" t="str">
            <v/>
          </cell>
          <cell r="C1785" t="str">
            <v>3120215007210</v>
          </cell>
          <cell r="D1785" t="str">
            <v>Nguyễn Tô</v>
          </cell>
          <cell r="E1785" t="str">
            <v>Vũ</v>
          </cell>
          <cell r="F1785">
            <v>26</v>
          </cell>
          <cell r="G1785" t="str">
            <v>Văn phòng</v>
          </cell>
          <cell r="H1785" t="str">
            <v>Ban Cơ sở vật chất và Đầu tư</v>
          </cell>
          <cell r="I1785" t="str">
            <v>Chuyên viên</v>
          </cell>
          <cell r="J1785">
            <v>4.9800000000000004</v>
          </cell>
          <cell r="K1785">
            <v>0.08</v>
          </cell>
          <cell r="L1785" t="str">
            <v>01-Nov-19</v>
          </cell>
          <cell r="M1785" t="str">
            <v>01-Oct-02</v>
          </cell>
          <cell r="N1785">
            <v>4</v>
          </cell>
          <cell r="O1785" t="str">
            <v>2601</v>
          </cell>
          <cell r="P1785" t="str">
            <v>2601</v>
          </cell>
          <cell r="Q1785" t="str">
            <v>01.003</v>
          </cell>
          <cell r="R1785" t="str">
            <v>01.003</v>
          </cell>
          <cell r="S1785" t="str">
            <v/>
          </cell>
          <cell r="T1785">
            <v>0</v>
          </cell>
          <cell r="U1785" t="str">
            <v>Đại học</v>
          </cell>
          <cell r="V1785" t="str">
            <v>011212824</v>
          </cell>
        </row>
        <row r="1786">
          <cell r="B1786" t="str">
            <v/>
          </cell>
          <cell r="C1786" t="str">
            <v>3120215007233</v>
          </cell>
          <cell r="D1786" t="str">
            <v>Võ Văn</v>
          </cell>
          <cell r="E1786" t="str">
            <v>Nam</v>
          </cell>
          <cell r="F1786">
            <v>26</v>
          </cell>
          <cell r="G1786" t="str">
            <v>Văn phòng</v>
          </cell>
          <cell r="H1786" t="str">
            <v>Ban Cơ sở vật chất và Đầu tư</v>
          </cell>
          <cell r="I1786" t="str">
            <v>Thạc sĩ, Chuyên viên chính, Phó Trưởng Ban, Bảo lưu PCCV</v>
          </cell>
          <cell r="J1786">
            <v>6.1</v>
          </cell>
          <cell r="K1786">
            <v>0</v>
          </cell>
          <cell r="L1786" t="str">
            <v>01-Aug-24</v>
          </cell>
          <cell r="M1786" t="str">
            <v>01-Aug-11</v>
          </cell>
          <cell r="N1786">
            <v>3</v>
          </cell>
          <cell r="O1786" t="str">
            <v>2601</v>
          </cell>
          <cell r="P1786" t="str">
            <v>2601</v>
          </cell>
          <cell r="Q1786" t="str">
            <v>01.002</v>
          </cell>
          <cell r="R1786" t="str">
            <v>01.002</v>
          </cell>
          <cell r="S1786" t="str">
            <v/>
          </cell>
          <cell r="T1786">
            <v>0</v>
          </cell>
          <cell r="U1786" t="str">
            <v>Thạc sĩ</v>
          </cell>
          <cell r="V1786" t="str">
            <v>001072012354</v>
          </cell>
        </row>
        <row r="1787">
          <cell r="B1787" t="str">
            <v/>
          </cell>
          <cell r="C1787" t="str">
            <v>3120215008691</v>
          </cell>
          <cell r="D1787" t="str">
            <v>Nguyễn Việt</v>
          </cell>
          <cell r="E1787" t="str">
            <v>Dũng</v>
          </cell>
          <cell r="F1787">
            <v>26</v>
          </cell>
          <cell r="G1787" t="str">
            <v>Văn phòng</v>
          </cell>
          <cell r="H1787" t="str">
            <v>Ban Cơ sở vật chất và Đầu tư</v>
          </cell>
          <cell r="I1787" t="str">
            <v>Kỹ sư</v>
          </cell>
          <cell r="J1787">
            <v>4.6500000000000004</v>
          </cell>
          <cell r="K1787">
            <v>0</v>
          </cell>
          <cell r="L1787" t="str">
            <v>01-Sep-23</v>
          </cell>
          <cell r="M1787" t="str">
            <v>01-Sep-03</v>
          </cell>
          <cell r="N1787">
            <v>4</v>
          </cell>
          <cell r="O1787" t="str">
            <v>2601</v>
          </cell>
          <cell r="P1787" t="str">
            <v>2601</v>
          </cell>
          <cell r="Q1787" t="str">
            <v>13.095</v>
          </cell>
          <cell r="R1787" t="str">
            <v>V.05.02.07</v>
          </cell>
          <cell r="S1787" t="str">
            <v/>
          </cell>
          <cell r="T1787">
            <v>0</v>
          </cell>
          <cell r="U1787" t="str">
            <v>Đại học</v>
          </cell>
          <cell r="V1787" t="str">
            <v>001075021644</v>
          </cell>
        </row>
        <row r="1788">
          <cell r="B1788" t="str">
            <v/>
          </cell>
          <cell r="C1788" t="str">
            <v>3120215010369</v>
          </cell>
          <cell r="D1788" t="str">
            <v>Nguyễn Anh</v>
          </cell>
          <cell r="E1788" t="str">
            <v>Đức</v>
          </cell>
          <cell r="F1788">
            <v>26</v>
          </cell>
          <cell r="G1788" t="str">
            <v>Văn phòng</v>
          </cell>
          <cell r="H1788" t="str">
            <v>Ban Cơ sở vật chất và Đầu tư</v>
          </cell>
          <cell r="I1788" t="str">
            <v/>
          </cell>
          <cell r="J1788">
            <v>3</v>
          </cell>
          <cell r="K1788">
            <v>0</v>
          </cell>
          <cell r="L1788" t="str">
            <v>01-Jan-07</v>
          </cell>
          <cell r="M1788" t="str">
            <v>03-Mar-08</v>
          </cell>
          <cell r="N1788">
            <v>4</v>
          </cell>
          <cell r="O1788" t="str">
            <v>2601</v>
          </cell>
          <cell r="P1788" t="str">
            <v>2601</v>
          </cell>
          <cell r="Q1788" t="str">
            <v>01.003</v>
          </cell>
          <cell r="R1788" t="str">
            <v>01.003</v>
          </cell>
          <cell r="S1788" t="str">
            <v/>
          </cell>
          <cell r="T1788">
            <v>0</v>
          </cell>
          <cell r="U1788" t="str">
            <v>Đại học</v>
          </cell>
          <cell r="V1788" t="str">
            <v>012288802</v>
          </cell>
        </row>
        <row r="1789">
          <cell r="B1789" t="str">
            <v/>
          </cell>
          <cell r="C1789" t="str">
            <v>3120215026398</v>
          </cell>
          <cell r="D1789" t="str">
            <v>Ngô Đăng</v>
          </cell>
          <cell r="E1789" t="str">
            <v>Truyền</v>
          </cell>
          <cell r="F1789">
            <v>26</v>
          </cell>
          <cell r="G1789" t="str">
            <v>Văn phòng</v>
          </cell>
          <cell r="H1789" t="str">
            <v>Ban Cơ sở vật chất và Đầu tư</v>
          </cell>
          <cell r="I1789" t="str">
            <v>Thạc sĩ, Kỹ sư</v>
          </cell>
          <cell r="J1789">
            <v>4.32</v>
          </cell>
          <cell r="K1789">
            <v>0</v>
          </cell>
          <cell r="L1789" t="str">
            <v>01-May-23</v>
          </cell>
          <cell r="M1789" t="str">
            <v>01-May-09</v>
          </cell>
          <cell r="N1789">
            <v>3</v>
          </cell>
          <cell r="O1789" t="str">
            <v>2601</v>
          </cell>
          <cell r="P1789" t="str">
            <v>2601</v>
          </cell>
          <cell r="Q1789" t="str">
            <v>13.095</v>
          </cell>
          <cell r="R1789" t="str">
            <v>13.095</v>
          </cell>
          <cell r="S1789" t="str">
            <v/>
          </cell>
          <cell r="T1789">
            <v>0</v>
          </cell>
          <cell r="U1789" t="str">
            <v>Thạc sĩ</v>
          </cell>
          <cell r="V1789" t="str">
            <v>017079000138</v>
          </cell>
        </row>
        <row r="1790">
          <cell r="B1790" t="str">
            <v/>
          </cell>
          <cell r="C1790" t="str">
            <v>3120215035426</v>
          </cell>
          <cell r="D1790" t="str">
            <v>Nguyễn Thị</v>
          </cell>
          <cell r="E1790" t="str">
            <v>Hà</v>
          </cell>
          <cell r="F1790">
            <v>26</v>
          </cell>
          <cell r="G1790" t="str">
            <v>Văn phòng</v>
          </cell>
          <cell r="H1790" t="str">
            <v>Ban Cơ sở vật chất và Đầu tư</v>
          </cell>
          <cell r="I1790" t="str">
            <v>Thạc sĩ, Kỹ sư</v>
          </cell>
          <cell r="J1790">
            <v>3.66</v>
          </cell>
          <cell r="K1790">
            <v>0</v>
          </cell>
          <cell r="L1790" t="str">
            <v>01-Nov-24</v>
          </cell>
          <cell r="M1790" t="str">
            <v>01-Nov-12</v>
          </cell>
          <cell r="N1790">
            <v>3</v>
          </cell>
          <cell r="O1790" t="str">
            <v>2601</v>
          </cell>
          <cell r="P1790" t="str">
            <v>2601</v>
          </cell>
          <cell r="Q1790" t="str">
            <v>13.095</v>
          </cell>
          <cell r="R1790" t="str">
            <v>V.05.02.07</v>
          </cell>
          <cell r="S1790" t="str">
            <v/>
          </cell>
          <cell r="T1790">
            <v>0</v>
          </cell>
          <cell r="U1790" t="str">
            <v>Thạc sĩ</v>
          </cell>
          <cell r="V1790" t="str">
            <v>034184018451</v>
          </cell>
        </row>
        <row r="1791">
          <cell r="B1791" t="str">
            <v/>
          </cell>
          <cell r="C1791" t="str">
            <v>3120215039903</v>
          </cell>
          <cell r="D1791" t="str">
            <v>Hoàng Văn</v>
          </cell>
          <cell r="E1791" t="str">
            <v>Quyết</v>
          </cell>
          <cell r="F1791">
            <v>26</v>
          </cell>
          <cell r="G1791" t="str">
            <v>Văn phòng</v>
          </cell>
          <cell r="H1791" t="str">
            <v>Ban Cơ sở vật chất và Đầu tư</v>
          </cell>
          <cell r="I1791" t="str">
            <v>Kỹ sư</v>
          </cell>
          <cell r="J1791">
            <v>3.33</v>
          </cell>
          <cell r="K1791">
            <v>0</v>
          </cell>
          <cell r="L1791" t="str">
            <v>01-Jan-23</v>
          </cell>
          <cell r="M1791" t="str">
            <v>01-Jan-14</v>
          </cell>
          <cell r="N1791">
            <v>4</v>
          </cell>
          <cell r="O1791" t="str">
            <v>2601</v>
          </cell>
          <cell r="P1791" t="str">
            <v>2601</v>
          </cell>
          <cell r="Q1791" t="str">
            <v>13.095</v>
          </cell>
          <cell r="R1791" t="str">
            <v>V.05.02.07</v>
          </cell>
          <cell r="S1791" t="str">
            <v/>
          </cell>
          <cell r="T1791">
            <v>0</v>
          </cell>
          <cell r="U1791" t="str">
            <v>Đại học</v>
          </cell>
          <cell r="V1791" t="str">
            <v>019084000199</v>
          </cell>
        </row>
        <row r="1792">
          <cell r="B1792" t="str">
            <v/>
          </cell>
          <cell r="C1792" t="str">
            <v>3120215007256</v>
          </cell>
          <cell r="D1792" t="str">
            <v>Nguyễn Thế</v>
          </cell>
          <cell r="E1792" t="str">
            <v>Toàn</v>
          </cell>
          <cell r="F1792">
            <v>26</v>
          </cell>
          <cell r="G1792" t="str">
            <v>Văn phòng</v>
          </cell>
          <cell r="H1792" t="str">
            <v>Ban Cơ sở vật chất và Đầu tư</v>
          </cell>
          <cell r="I1792" t="str">
            <v>Kỹ sư</v>
          </cell>
          <cell r="J1792">
            <v>4.9800000000000004</v>
          </cell>
          <cell r="K1792">
            <v>7.0000000000000007E-2</v>
          </cell>
          <cell r="L1792" t="str">
            <v>01-Jan-25</v>
          </cell>
          <cell r="M1792" t="str">
            <v>01-Jan-14</v>
          </cell>
          <cell r="N1792">
            <v>4</v>
          </cell>
          <cell r="O1792" t="str">
            <v>2601</v>
          </cell>
          <cell r="P1792" t="str">
            <v>2601</v>
          </cell>
          <cell r="Q1792" t="str">
            <v>13.095</v>
          </cell>
          <cell r="R1792" t="str">
            <v>V.05.02.07</v>
          </cell>
          <cell r="S1792" t="str">
            <v/>
          </cell>
          <cell r="T1792">
            <v>0</v>
          </cell>
          <cell r="U1792" t="str">
            <v>Đại học</v>
          </cell>
          <cell r="V1792" t="str">
            <v>036076008209</v>
          </cell>
        </row>
        <row r="1793">
          <cell r="B1793" t="str">
            <v/>
          </cell>
          <cell r="C1793" t="str">
            <v/>
          </cell>
          <cell r="D1793" t="str">
            <v>Phạm Quyết</v>
          </cell>
          <cell r="E1793" t="str">
            <v>Chiến</v>
          </cell>
          <cell r="F1793">
            <v>26</v>
          </cell>
          <cell r="G1793" t="str">
            <v>Thiết bị vật tư</v>
          </cell>
          <cell r="H1793" t="str">
            <v>Ban Cơ sở vật chất và Đầu tư</v>
          </cell>
          <cell r="I1793" t="str">
            <v/>
          </cell>
          <cell r="J1793">
            <v>6.1</v>
          </cell>
          <cell r="K1793">
            <v>0</v>
          </cell>
          <cell r="L1793" t="str">
            <v>01-Oct-07</v>
          </cell>
          <cell r="M1793" t="str">
            <v>01-Sep-87</v>
          </cell>
          <cell r="N1793">
            <v>4</v>
          </cell>
          <cell r="O1793" t="str">
            <v>2601</v>
          </cell>
          <cell r="P1793" t="str">
            <v>2601</v>
          </cell>
          <cell r="Q1793" t="str">
            <v>01.002</v>
          </cell>
          <cell r="R1793" t="str">
            <v>01.002</v>
          </cell>
          <cell r="S1793" t="str">
            <v/>
          </cell>
          <cell r="T1793">
            <v>0</v>
          </cell>
          <cell r="U1793" t="str">
            <v>Đại học</v>
          </cell>
          <cell r="V1793" t="str">
            <v>011582552</v>
          </cell>
        </row>
        <row r="1794">
          <cell r="B1794" t="str">
            <v/>
          </cell>
          <cell r="C1794" t="str">
            <v>3120215009403</v>
          </cell>
          <cell r="D1794" t="str">
            <v>Phạm Văn</v>
          </cell>
          <cell r="E1794" t="str">
            <v>Thạo</v>
          </cell>
          <cell r="F1794">
            <v>26</v>
          </cell>
          <cell r="G1794" t="str">
            <v>Thiết bị vật tư</v>
          </cell>
          <cell r="H1794" t="str">
            <v>Ban Cơ sở vật chất và Đầu tư</v>
          </cell>
          <cell r="I1794" t="str">
            <v/>
          </cell>
          <cell r="J1794">
            <v>2.34</v>
          </cell>
          <cell r="K1794">
            <v>0</v>
          </cell>
          <cell r="L1794" t="str">
            <v>01-Apr-09</v>
          </cell>
          <cell r="M1794" t="str">
            <v>01-Apr-08</v>
          </cell>
          <cell r="N1794">
            <v>4</v>
          </cell>
          <cell r="O1794" t="str">
            <v>2601</v>
          </cell>
          <cell r="P1794" t="str">
            <v>2601</v>
          </cell>
          <cell r="Q1794" t="str">
            <v>13.095</v>
          </cell>
          <cell r="R1794" t="str">
            <v>13.095</v>
          </cell>
          <cell r="S1794" t="str">
            <v/>
          </cell>
          <cell r="T1794">
            <v>0</v>
          </cell>
          <cell r="U1794" t="str">
            <v>Đại học</v>
          </cell>
          <cell r="V1794" t="str">
            <v>164055340</v>
          </cell>
        </row>
        <row r="1795">
          <cell r="B1795" t="str">
            <v/>
          </cell>
          <cell r="C1795" t="str">
            <v>3120215010585</v>
          </cell>
          <cell r="D1795" t="str">
            <v>Phạm Thị</v>
          </cell>
          <cell r="E1795" t="str">
            <v>Thanh</v>
          </cell>
          <cell r="F1795">
            <v>26</v>
          </cell>
          <cell r="G1795" t="str">
            <v>Văn phòng</v>
          </cell>
          <cell r="H1795" t="str">
            <v>Ban Cơ sở vật chất và Đầu tư</v>
          </cell>
          <cell r="I1795" t="str">
            <v/>
          </cell>
          <cell r="J1795">
            <v>4.32</v>
          </cell>
          <cell r="K1795">
            <v>0</v>
          </cell>
          <cell r="L1795" t="str">
            <v>01-Oct-10</v>
          </cell>
          <cell r="M1795" t="str">
            <v>01-Jun-76</v>
          </cell>
          <cell r="N1795">
            <v>4</v>
          </cell>
          <cell r="O1795" t="str">
            <v>2601</v>
          </cell>
          <cell r="P1795" t="str">
            <v>2601</v>
          </cell>
          <cell r="Q1795" t="str">
            <v>06.031</v>
          </cell>
          <cell r="R1795" t="str">
            <v>06.031</v>
          </cell>
          <cell r="S1795" t="str">
            <v/>
          </cell>
          <cell r="T1795">
            <v>0</v>
          </cell>
          <cell r="U1795" t="str">
            <v>Đại học</v>
          </cell>
          <cell r="V1795" t="str">
            <v>010412410</v>
          </cell>
        </row>
        <row r="1796">
          <cell r="B1796" t="str">
            <v/>
          </cell>
          <cell r="C1796" t="str">
            <v>3120215007624</v>
          </cell>
          <cell r="D1796" t="str">
            <v>Phạm Thị</v>
          </cell>
          <cell r="E1796" t="str">
            <v>Thư</v>
          </cell>
          <cell r="F1796">
            <v>26</v>
          </cell>
          <cell r="G1796" t="str">
            <v>Văn phòng</v>
          </cell>
          <cell r="H1796" t="str">
            <v>Ban Cơ sở vật chất và Đầu tư</v>
          </cell>
          <cell r="I1796" t="str">
            <v/>
          </cell>
          <cell r="J1796">
            <v>5.42</v>
          </cell>
          <cell r="K1796">
            <v>0</v>
          </cell>
          <cell r="L1796" t="str">
            <v>01-Aug-11</v>
          </cell>
          <cell r="M1796" t="str">
            <v>01-Jun-78</v>
          </cell>
          <cell r="N1796">
            <v>4</v>
          </cell>
          <cell r="O1796" t="str">
            <v>2601</v>
          </cell>
          <cell r="P1796" t="str">
            <v>2601</v>
          </cell>
          <cell r="Q1796" t="str">
            <v>01.002</v>
          </cell>
          <cell r="R1796" t="str">
            <v>01.002</v>
          </cell>
          <cell r="S1796" t="str">
            <v/>
          </cell>
          <cell r="T1796">
            <v>0</v>
          </cell>
          <cell r="U1796" t="str">
            <v>Đại học</v>
          </cell>
          <cell r="V1796" t="str">
            <v>010812424</v>
          </cell>
        </row>
        <row r="1797">
          <cell r="B1797" t="str">
            <v/>
          </cell>
          <cell r="C1797" t="str">
            <v/>
          </cell>
          <cell r="D1797" t="str">
            <v>Phạm Minh</v>
          </cell>
          <cell r="E1797" t="str">
            <v>Đức</v>
          </cell>
          <cell r="F1797">
            <v>26</v>
          </cell>
          <cell r="G1797" t="str">
            <v>Ban Quản lý dự án XDCB</v>
          </cell>
          <cell r="H1797" t="str">
            <v>Ban Cơ sở vật chất và Đầu tư</v>
          </cell>
          <cell r="I1797" t="str">
            <v/>
          </cell>
          <cell r="J1797">
            <v>1.99</v>
          </cell>
          <cell r="K1797">
            <v>0</v>
          </cell>
          <cell r="L1797" t="str">
            <v>01-Oct-05</v>
          </cell>
          <cell r="M1797" t="str">
            <v>01-Oct-05</v>
          </cell>
          <cell r="N1797">
            <v>4</v>
          </cell>
          <cell r="O1797" t="str">
            <v>2601</v>
          </cell>
          <cell r="P1797" t="str">
            <v>2601</v>
          </cell>
          <cell r="Q1797" t="str">
            <v>13.095</v>
          </cell>
          <cell r="R1797" t="str">
            <v>13.095</v>
          </cell>
          <cell r="S1797" t="str">
            <v/>
          </cell>
          <cell r="T1797">
            <v>0</v>
          </cell>
          <cell r="U1797" t="str">
            <v>Đại học</v>
          </cell>
          <cell r="V1797" t="str">
            <v>125316419</v>
          </cell>
        </row>
        <row r="1798">
          <cell r="B1798" t="str">
            <v/>
          </cell>
          <cell r="C1798" t="str">
            <v/>
          </cell>
          <cell r="D1798" t="str">
            <v>Nguyễn Văn</v>
          </cell>
          <cell r="E1798" t="str">
            <v>Mạnh</v>
          </cell>
          <cell r="F1798">
            <v>26</v>
          </cell>
          <cell r="G1798" t="str">
            <v>Ban Quản lý dự án XDCB</v>
          </cell>
          <cell r="H1798" t="str">
            <v>Ban Cơ sở vật chất và Đầu tư</v>
          </cell>
          <cell r="I1798" t="str">
            <v/>
          </cell>
          <cell r="J1798">
            <v>1.99</v>
          </cell>
          <cell r="K1798">
            <v>0</v>
          </cell>
          <cell r="L1798" t="str">
            <v>01-Aug-07</v>
          </cell>
          <cell r="M1798" t="str">
            <v>01-Aug-07</v>
          </cell>
          <cell r="N1798">
            <v>4</v>
          </cell>
          <cell r="O1798" t="str">
            <v>2601</v>
          </cell>
          <cell r="P1798" t="str">
            <v>2601</v>
          </cell>
          <cell r="Q1798" t="str">
            <v>13.095</v>
          </cell>
          <cell r="R1798" t="str">
            <v>13.095</v>
          </cell>
          <cell r="S1798" t="str">
            <v/>
          </cell>
          <cell r="T1798">
            <v>0</v>
          </cell>
          <cell r="U1798" t="str">
            <v>Đại học</v>
          </cell>
          <cell r="V1798" t="str">
            <v>121386941</v>
          </cell>
        </row>
        <row r="1799">
          <cell r="B1799" t="str">
            <v/>
          </cell>
          <cell r="C1799" t="str">
            <v>3120215053326</v>
          </cell>
          <cell r="D1799" t="str">
            <v>Nguyễn Phúc</v>
          </cell>
          <cell r="E1799" t="str">
            <v>Việt</v>
          </cell>
          <cell r="F1799">
            <v>26</v>
          </cell>
          <cell r="G1799" t="str">
            <v>Văn phòng</v>
          </cell>
          <cell r="H1799" t="str">
            <v>Ban Cơ sở vật chất và Đầu tư</v>
          </cell>
          <cell r="I1799" t="str">
            <v>Thạc sĩ, Chuyên viên</v>
          </cell>
          <cell r="J1799">
            <v>3</v>
          </cell>
          <cell r="K1799">
            <v>0</v>
          </cell>
          <cell r="L1799" t="str">
            <v>18-Oct-24</v>
          </cell>
          <cell r="M1799" t="str">
            <v>18-Oct-19</v>
          </cell>
          <cell r="N1799">
            <v>3</v>
          </cell>
          <cell r="O1799" t="str">
            <v>2601</v>
          </cell>
          <cell r="P1799" t="str">
            <v>2601</v>
          </cell>
          <cell r="Q1799" t="str">
            <v>01.003</v>
          </cell>
          <cell r="R1799" t="str">
            <v>01.003</v>
          </cell>
          <cell r="S1799" t="str">
            <v/>
          </cell>
          <cell r="T1799">
            <v>0</v>
          </cell>
          <cell r="U1799" t="str">
            <v>Thạc sĩ</v>
          </cell>
          <cell r="V1799" t="str">
            <v>001092001623</v>
          </cell>
        </row>
        <row r="1800">
          <cell r="B1800" t="str">
            <v/>
          </cell>
          <cell r="C1800" t="str">
            <v>3120205087685</v>
          </cell>
          <cell r="D1800" t="str">
            <v>Hoàng Thị An</v>
          </cell>
          <cell r="E1800" t="str">
            <v>Phương</v>
          </cell>
          <cell r="F1800">
            <v>26</v>
          </cell>
          <cell r="G1800" t="str">
            <v>Văn phòng</v>
          </cell>
          <cell r="H1800" t="str">
            <v>Ban Cơ sở vật chất và Đầu tư</v>
          </cell>
          <cell r="I1800" t="str">
            <v>Kỹ sư</v>
          </cell>
          <cell r="J1800">
            <v>2.67</v>
          </cell>
          <cell r="K1800">
            <v>0</v>
          </cell>
          <cell r="L1800" t="str">
            <v>16-Mar-25</v>
          </cell>
          <cell r="M1800" t="str">
            <v>16-Oct-21</v>
          </cell>
          <cell r="N1800">
            <v>4</v>
          </cell>
          <cell r="O1800" t="str">
            <v>2601</v>
          </cell>
          <cell r="P1800" t="str">
            <v>2601</v>
          </cell>
          <cell r="Q1800" t="str">
            <v>13.095</v>
          </cell>
          <cell r="R1800" t="str">
            <v>V.05.02.07</v>
          </cell>
          <cell r="S1800" t="str">
            <v/>
          </cell>
          <cell r="T1800">
            <v>0</v>
          </cell>
          <cell r="U1800" t="str">
            <v>Đại học</v>
          </cell>
          <cell r="V1800" t="str">
            <v>034191007562</v>
          </cell>
        </row>
        <row r="1801">
          <cell r="B1801" t="str">
            <v/>
          </cell>
          <cell r="C1801" t="str">
            <v>3120205172887</v>
          </cell>
          <cell r="D1801" t="str">
            <v>Nguyễn Văn</v>
          </cell>
          <cell r="E1801" t="str">
            <v>Dương</v>
          </cell>
          <cell r="F1801">
            <v>26</v>
          </cell>
          <cell r="G1801" t="str">
            <v>Văn phòng</v>
          </cell>
          <cell r="H1801" t="str">
            <v>Ban Cơ sở vật chất và Đầu tư</v>
          </cell>
          <cell r="I1801" t="str">
            <v>Chuyên viên</v>
          </cell>
          <cell r="J1801">
            <v>2.34</v>
          </cell>
          <cell r="K1801">
            <v>0</v>
          </cell>
          <cell r="L1801" t="str">
            <v>04-May-24</v>
          </cell>
          <cell r="M1801" t="str">
            <v>04-May-22</v>
          </cell>
          <cell r="N1801">
            <v>4</v>
          </cell>
          <cell r="O1801" t="str">
            <v>2601</v>
          </cell>
          <cell r="P1801" t="str">
            <v>2601</v>
          </cell>
          <cell r="Q1801" t="str">
            <v>01.003</v>
          </cell>
          <cell r="R1801" t="str">
            <v>01.003</v>
          </cell>
          <cell r="S1801" t="str">
            <v/>
          </cell>
          <cell r="T1801">
            <v>0</v>
          </cell>
          <cell r="U1801" t="str">
            <v>Đại học</v>
          </cell>
          <cell r="V1801" t="str">
            <v>031075015477</v>
          </cell>
        </row>
        <row r="1802">
          <cell r="B1802" t="str">
            <v/>
          </cell>
          <cell r="C1802" t="str">
            <v>3120215063415</v>
          </cell>
          <cell r="D1802" t="str">
            <v>Nguyễn Thị</v>
          </cell>
          <cell r="E1802" t="str">
            <v>Hạnh</v>
          </cell>
          <cell r="F1802">
            <v>26</v>
          </cell>
          <cell r="G1802" t="str">
            <v>Văn phòng</v>
          </cell>
          <cell r="H1802" t="str">
            <v>Ban Cơ sở vật chất và Đầu tư</v>
          </cell>
          <cell r="I1802" t="str">
            <v>Chuyên viên</v>
          </cell>
          <cell r="J1802">
            <v>1.9890000000000001</v>
          </cell>
          <cell r="K1802">
            <v>0</v>
          </cell>
          <cell r="L1802" t="str">
            <v>08-Apr-25</v>
          </cell>
          <cell r="M1802" t="str">
            <v>08-Apr-25</v>
          </cell>
          <cell r="N1802">
            <v>4</v>
          </cell>
          <cell r="O1802" t="str">
            <v>2601</v>
          </cell>
          <cell r="P1802" t="str">
            <v>2601</v>
          </cell>
          <cell r="Q1802" t="str">
            <v>01.003</v>
          </cell>
          <cell r="R1802" t="str">
            <v>01.003</v>
          </cell>
          <cell r="S1802" t="str">
            <v/>
          </cell>
          <cell r="T1802">
            <v>0</v>
          </cell>
          <cell r="U1802" t="str">
            <v>Đại học</v>
          </cell>
          <cell r="V1802" t="str">
            <v>040185001158</v>
          </cell>
        </row>
        <row r="1803">
          <cell r="B1803" t="str">
            <v/>
          </cell>
          <cell r="C1803" t="str">
            <v/>
          </cell>
          <cell r="D1803" t="str">
            <v>Phạm Thị</v>
          </cell>
          <cell r="E1803" t="str">
            <v>Mừng</v>
          </cell>
          <cell r="F1803">
            <v>26</v>
          </cell>
          <cell r="G1803" t="str">
            <v>Điện nước</v>
          </cell>
          <cell r="H1803" t="str">
            <v>Ban Cơ sở vật chất và Đầu tư</v>
          </cell>
          <cell r="I1803" t="str">
            <v/>
          </cell>
          <cell r="J1803">
            <v>3.63</v>
          </cell>
          <cell r="K1803">
            <v>0.12</v>
          </cell>
          <cell r="L1803" t="str">
            <v>01-Sep-07</v>
          </cell>
          <cell r="M1803" t="str">
            <v>01-Apr-77</v>
          </cell>
          <cell r="N1803">
            <v>7</v>
          </cell>
          <cell r="O1803" t="str">
            <v>2602</v>
          </cell>
          <cell r="P1803" t="str">
            <v>2602</v>
          </cell>
          <cell r="Q1803" t="str">
            <v>01.007</v>
          </cell>
          <cell r="R1803" t="str">
            <v>01.007</v>
          </cell>
          <cell r="S1803" t="str">
            <v/>
          </cell>
          <cell r="T1803">
            <v>0</v>
          </cell>
          <cell r="U1803" t="str">
            <v>CN-SơCấp</v>
          </cell>
          <cell r="V1803" t="str">
            <v>010812386</v>
          </cell>
        </row>
        <row r="1804">
          <cell r="B1804" t="str">
            <v/>
          </cell>
          <cell r="C1804" t="str">
            <v>3120215007450</v>
          </cell>
          <cell r="D1804" t="str">
            <v>Nguyễn Thanh</v>
          </cell>
          <cell r="E1804" t="str">
            <v>Hải</v>
          </cell>
          <cell r="F1804">
            <v>26</v>
          </cell>
          <cell r="G1804" t="str">
            <v>Điện nước</v>
          </cell>
          <cell r="H1804" t="str">
            <v>Ban Cơ sở vật chất và Đầu tư</v>
          </cell>
          <cell r="I1804" t="str">
            <v>Nhân viên kỹ thuật</v>
          </cell>
          <cell r="J1804">
            <v>3.63</v>
          </cell>
          <cell r="K1804">
            <v>0.23</v>
          </cell>
          <cell r="L1804" t="str">
            <v>01-Dec-22</v>
          </cell>
          <cell r="M1804" t="str">
            <v>01-Apr-80</v>
          </cell>
          <cell r="N1804">
            <v>7</v>
          </cell>
          <cell r="O1804" t="str">
            <v>2602</v>
          </cell>
          <cell r="P1804" t="str">
            <v>2602</v>
          </cell>
          <cell r="Q1804" t="str">
            <v>01.007</v>
          </cell>
          <cell r="R1804" t="str">
            <v>01.007</v>
          </cell>
          <cell r="S1804" t="str">
            <v/>
          </cell>
          <cell r="T1804">
            <v>0</v>
          </cell>
          <cell r="U1804" t="str">
            <v>CN-SơCấp</v>
          </cell>
          <cell r="V1804" t="str">
            <v>001063027261</v>
          </cell>
        </row>
        <row r="1805">
          <cell r="B1805" t="str">
            <v/>
          </cell>
          <cell r="C1805" t="str">
            <v>3120215007466</v>
          </cell>
          <cell r="D1805" t="str">
            <v>Hồ Bắc</v>
          </cell>
          <cell r="E1805" t="str">
            <v>Sơn</v>
          </cell>
          <cell r="F1805">
            <v>26</v>
          </cell>
          <cell r="G1805" t="str">
            <v>Điện nước</v>
          </cell>
          <cell r="H1805" t="str">
            <v>Ban Cơ sở vật chất và Đầu tư</v>
          </cell>
          <cell r="I1805" t="str">
            <v>Nhân viên kỹ thuật</v>
          </cell>
          <cell r="J1805">
            <v>3.63</v>
          </cell>
          <cell r="K1805">
            <v>0.11</v>
          </cell>
          <cell r="L1805" t="str">
            <v>01-Dec-15</v>
          </cell>
          <cell r="M1805" t="str">
            <v>01-Dec-85</v>
          </cell>
          <cell r="N1805">
            <v>7</v>
          </cell>
          <cell r="O1805" t="str">
            <v>2602</v>
          </cell>
          <cell r="P1805" t="str">
            <v>2602</v>
          </cell>
          <cell r="Q1805" t="str">
            <v>01.007</v>
          </cell>
          <cell r="R1805" t="str">
            <v>01.007</v>
          </cell>
          <cell r="S1805" t="str">
            <v/>
          </cell>
          <cell r="T1805">
            <v>0</v>
          </cell>
          <cell r="U1805" t="str">
            <v>CN-SơCấp</v>
          </cell>
          <cell r="V1805" t="str">
            <v>011157309</v>
          </cell>
        </row>
        <row r="1806">
          <cell r="B1806" t="str">
            <v/>
          </cell>
          <cell r="C1806" t="str">
            <v>3120215007437</v>
          </cell>
          <cell r="D1806" t="str">
            <v>Nguyễn Văn</v>
          </cell>
          <cell r="E1806" t="str">
            <v>Thách</v>
          </cell>
          <cell r="F1806">
            <v>26</v>
          </cell>
          <cell r="G1806" t="str">
            <v>Điện nước</v>
          </cell>
          <cell r="H1806" t="str">
            <v>Ban Cơ sở vật chất và Đầu tư</v>
          </cell>
          <cell r="I1806" t="str">
            <v>Nhân viên kỹ thuật</v>
          </cell>
          <cell r="J1806">
            <v>3.63</v>
          </cell>
          <cell r="K1806">
            <v>0.21</v>
          </cell>
          <cell r="L1806" t="str">
            <v>01-Sep-16</v>
          </cell>
          <cell r="M1806" t="str">
            <v>01-Sep-76</v>
          </cell>
          <cell r="N1806">
            <v>7</v>
          </cell>
          <cell r="O1806" t="str">
            <v>2602</v>
          </cell>
          <cell r="P1806" t="str">
            <v>2602</v>
          </cell>
          <cell r="Q1806" t="str">
            <v>01.007</v>
          </cell>
          <cell r="R1806" t="str">
            <v>01.007</v>
          </cell>
          <cell r="S1806" t="str">
            <v/>
          </cell>
          <cell r="T1806">
            <v>0</v>
          </cell>
          <cell r="U1806" t="str">
            <v>CN-SơCấp</v>
          </cell>
          <cell r="V1806" t="str">
            <v>011679482</v>
          </cell>
        </row>
        <row r="1807">
          <cell r="B1807" t="str">
            <v/>
          </cell>
          <cell r="C1807" t="str">
            <v>3120215007495</v>
          </cell>
          <cell r="D1807" t="str">
            <v>Nguyễn Đức</v>
          </cell>
          <cell r="E1807" t="str">
            <v>Quang</v>
          </cell>
          <cell r="F1807">
            <v>26</v>
          </cell>
          <cell r="G1807" t="str">
            <v>Điện nước</v>
          </cell>
          <cell r="H1807" t="str">
            <v>Ban Cơ sở vật chất và Đầu tư</v>
          </cell>
          <cell r="I1807" t="str">
            <v>Nhân viên kỹ thuật</v>
          </cell>
          <cell r="J1807">
            <v>3.63</v>
          </cell>
          <cell r="K1807">
            <v>0.22</v>
          </cell>
          <cell r="L1807" t="str">
            <v>01-Dec-23</v>
          </cell>
          <cell r="M1807" t="str">
            <v>01-May-80</v>
          </cell>
          <cell r="N1807">
            <v>7</v>
          </cell>
          <cell r="O1807" t="str">
            <v>2602</v>
          </cell>
          <cell r="P1807" t="str">
            <v>2602</v>
          </cell>
          <cell r="Q1807" t="str">
            <v>01.007</v>
          </cell>
          <cell r="R1807" t="str">
            <v>01.007</v>
          </cell>
          <cell r="S1807" t="str">
            <v/>
          </cell>
          <cell r="T1807">
            <v>0</v>
          </cell>
          <cell r="U1807" t="str">
            <v>CN-SơCấp</v>
          </cell>
          <cell r="V1807" t="str">
            <v>001063002278</v>
          </cell>
        </row>
        <row r="1808">
          <cell r="B1808" t="str">
            <v/>
          </cell>
          <cell r="C1808" t="str">
            <v/>
          </cell>
          <cell r="D1808" t="str">
            <v>Đỗ Văn</v>
          </cell>
          <cell r="E1808" t="str">
            <v>Khoáng</v>
          </cell>
          <cell r="F1808">
            <v>26</v>
          </cell>
          <cell r="G1808" t="str">
            <v>Điện nước</v>
          </cell>
          <cell r="H1808" t="str">
            <v>Ban Cơ sở vật chất và Đầu tư</v>
          </cell>
          <cell r="I1808" t="str">
            <v/>
          </cell>
          <cell r="J1808">
            <v>4.9800000000000004</v>
          </cell>
          <cell r="K1808">
            <v>0</v>
          </cell>
          <cell r="L1808" t="str">
            <v>01-Dec-07</v>
          </cell>
          <cell r="M1808" t="str">
            <v>01-Sep-81</v>
          </cell>
          <cell r="N1808">
            <v>4</v>
          </cell>
          <cell r="O1808" t="str">
            <v>2602</v>
          </cell>
          <cell r="P1808" t="str">
            <v>2602</v>
          </cell>
          <cell r="Q1808" t="str">
            <v>13.095</v>
          </cell>
          <cell r="R1808" t="str">
            <v>13.095</v>
          </cell>
          <cell r="S1808" t="str">
            <v/>
          </cell>
          <cell r="T1808">
            <v>0</v>
          </cell>
          <cell r="U1808" t="str">
            <v>Đại học</v>
          </cell>
          <cell r="V1808" t="str">
            <v>010495630</v>
          </cell>
        </row>
        <row r="1809">
          <cell r="B1809" t="str">
            <v/>
          </cell>
          <cell r="C1809" t="str">
            <v>3120215007443</v>
          </cell>
          <cell r="D1809" t="str">
            <v>Phan Văn</v>
          </cell>
          <cell r="E1809" t="str">
            <v>Điệp</v>
          </cell>
          <cell r="F1809">
            <v>26</v>
          </cell>
          <cell r="G1809" t="str">
            <v>Điện nước</v>
          </cell>
          <cell r="H1809" t="str">
            <v>Ban Cơ sở vật chất và Đầu tư</v>
          </cell>
          <cell r="I1809" t="str">
            <v>Kỹ sư</v>
          </cell>
          <cell r="J1809">
            <v>4.9800000000000004</v>
          </cell>
          <cell r="K1809">
            <v>0.05</v>
          </cell>
          <cell r="L1809" t="str">
            <v>01-Jan-23</v>
          </cell>
          <cell r="M1809" t="str">
            <v>01-Jan-14</v>
          </cell>
          <cell r="N1809">
            <v>4</v>
          </cell>
          <cell r="O1809" t="str">
            <v>2602</v>
          </cell>
          <cell r="P1809" t="str">
            <v>2602</v>
          </cell>
          <cell r="Q1809" t="str">
            <v>13.095</v>
          </cell>
          <cell r="R1809" t="str">
            <v>13.095</v>
          </cell>
          <cell r="S1809" t="str">
            <v/>
          </cell>
          <cell r="T1809">
            <v>0</v>
          </cell>
          <cell r="U1809" t="str">
            <v>Đại học</v>
          </cell>
          <cell r="V1809" t="str">
            <v>001063015181</v>
          </cell>
        </row>
        <row r="1810">
          <cell r="B1810" t="str">
            <v/>
          </cell>
          <cell r="C1810" t="str">
            <v>3120215007472</v>
          </cell>
          <cell r="D1810" t="str">
            <v>Đặng Bá</v>
          </cell>
          <cell r="E1810" t="str">
            <v>Chính</v>
          </cell>
          <cell r="F1810">
            <v>26</v>
          </cell>
          <cell r="G1810" t="str">
            <v>Điện nước</v>
          </cell>
          <cell r="H1810" t="str">
            <v>Ban Cơ sở vật chất và Đầu tư</v>
          </cell>
          <cell r="I1810" t="str">
            <v>Kỹ sư</v>
          </cell>
          <cell r="J1810">
            <v>4.9800000000000004</v>
          </cell>
          <cell r="K1810">
            <v>0.06</v>
          </cell>
          <cell r="L1810" t="str">
            <v>01-Sep-24</v>
          </cell>
          <cell r="M1810" t="str">
            <v>01-Jan-14</v>
          </cell>
          <cell r="N1810">
            <v>4</v>
          </cell>
          <cell r="O1810" t="str">
            <v>2602</v>
          </cell>
          <cell r="P1810" t="str">
            <v>2602</v>
          </cell>
          <cell r="Q1810" t="str">
            <v>13.095</v>
          </cell>
          <cell r="R1810" t="str">
            <v>V.05.02.07</v>
          </cell>
          <cell r="S1810" t="str">
            <v/>
          </cell>
          <cell r="T1810">
            <v>0</v>
          </cell>
          <cell r="U1810" t="str">
            <v>Đại học</v>
          </cell>
          <cell r="V1810" t="str">
            <v>001066022977</v>
          </cell>
        </row>
        <row r="1811">
          <cell r="B1811" t="str">
            <v/>
          </cell>
          <cell r="C1811" t="str">
            <v>3120215007420</v>
          </cell>
          <cell r="D1811" t="str">
            <v>Nguyễn Văn</v>
          </cell>
          <cell r="E1811" t="str">
            <v>Mạnh</v>
          </cell>
          <cell r="F1811">
            <v>26</v>
          </cell>
          <cell r="G1811" t="str">
            <v>Điện nước</v>
          </cell>
          <cell r="H1811" t="str">
            <v>Ban Cơ sở vật chất và Đầu tư</v>
          </cell>
          <cell r="I1811" t="str">
            <v>Kỹ sư</v>
          </cell>
          <cell r="J1811">
            <v>4.9800000000000004</v>
          </cell>
          <cell r="K1811">
            <v>0.08</v>
          </cell>
          <cell r="L1811" t="str">
            <v>01-Jun-21</v>
          </cell>
          <cell r="M1811" t="str">
            <v>01-Jun-09</v>
          </cell>
          <cell r="N1811">
            <v>4</v>
          </cell>
          <cell r="O1811" t="str">
            <v>2602</v>
          </cell>
          <cell r="P1811" t="str">
            <v>2602</v>
          </cell>
          <cell r="Q1811" t="str">
            <v>13.095</v>
          </cell>
          <cell r="R1811" t="str">
            <v>13.095</v>
          </cell>
          <cell r="S1811" t="str">
            <v/>
          </cell>
          <cell r="T1811">
            <v>0</v>
          </cell>
          <cell r="U1811" t="str">
            <v>Đại học</v>
          </cell>
          <cell r="V1811" t="str">
            <v>001061012277</v>
          </cell>
        </row>
        <row r="1812">
          <cell r="B1812" t="str">
            <v/>
          </cell>
          <cell r="C1812" t="str">
            <v>3120205934585</v>
          </cell>
          <cell r="D1812" t="str">
            <v>Lê Minh</v>
          </cell>
          <cell r="E1812" t="str">
            <v>Hùng</v>
          </cell>
          <cell r="F1812">
            <v>26</v>
          </cell>
          <cell r="G1812" t="str">
            <v>Điện nước</v>
          </cell>
          <cell r="H1812" t="str">
            <v>Ban Cơ sở vật chất và Đầu tư</v>
          </cell>
          <cell r="I1812" t="str">
            <v>Kỹ sư</v>
          </cell>
          <cell r="J1812">
            <v>3</v>
          </cell>
          <cell r="K1812">
            <v>0</v>
          </cell>
          <cell r="L1812" t="str">
            <v>01-Sep-24</v>
          </cell>
          <cell r="M1812" t="str">
            <v>01-Sep-18</v>
          </cell>
          <cell r="N1812">
            <v>4</v>
          </cell>
          <cell r="O1812" t="str">
            <v>2602</v>
          </cell>
          <cell r="P1812" t="str">
            <v>2602</v>
          </cell>
          <cell r="Q1812" t="str">
            <v>13.095</v>
          </cell>
          <cell r="R1812" t="str">
            <v>V.05.02.07</v>
          </cell>
          <cell r="S1812" t="str">
            <v/>
          </cell>
          <cell r="T1812">
            <v>0</v>
          </cell>
          <cell r="U1812" t="str">
            <v>Đại học</v>
          </cell>
          <cell r="V1812" t="str">
            <v>033090010640</v>
          </cell>
        </row>
        <row r="1813">
          <cell r="B1813" t="str">
            <v/>
          </cell>
          <cell r="C1813" t="str">
            <v>3120205877060</v>
          </cell>
          <cell r="D1813" t="str">
            <v>Cao Minh</v>
          </cell>
          <cell r="E1813" t="str">
            <v>Long</v>
          </cell>
          <cell r="F1813">
            <v>26</v>
          </cell>
          <cell r="G1813" t="str">
            <v>Điện nước</v>
          </cell>
          <cell r="H1813" t="str">
            <v>Ban Cơ sở vật chất và Đầu tư</v>
          </cell>
          <cell r="I1813" t="str">
            <v>Kỹ thuật viên</v>
          </cell>
          <cell r="J1813">
            <v>2.06</v>
          </cell>
          <cell r="K1813">
            <v>0</v>
          </cell>
          <cell r="L1813" t="str">
            <v>01-Dec-23</v>
          </cell>
          <cell r="M1813" t="str">
            <v>24-Sep-24</v>
          </cell>
          <cell r="N1813">
            <v>4</v>
          </cell>
          <cell r="O1813" t="str">
            <v>2602</v>
          </cell>
          <cell r="P1813" t="str">
            <v>2602</v>
          </cell>
          <cell r="Q1813" t="str">
            <v>13.096</v>
          </cell>
          <cell r="R1813" t="str">
            <v>V.05.02.08</v>
          </cell>
          <cell r="S1813" t="str">
            <v/>
          </cell>
          <cell r="T1813">
            <v>0</v>
          </cell>
          <cell r="U1813" t="str">
            <v>Đại học</v>
          </cell>
          <cell r="V1813" t="str">
            <v>001089022211</v>
          </cell>
        </row>
        <row r="1814">
          <cell r="B1814" t="str">
            <v/>
          </cell>
          <cell r="C1814" t="str">
            <v>3120205117922</v>
          </cell>
          <cell r="D1814" t="str">
            <v>Hoàng Khắc</v>
          </cell>
          <cell r="E1814" t="str">
            <v>Sơn</v>
          </cell>
          <cell r="F1814">
            <v>26</v>
          </cell>
          <cell r="G1814" t="str">
            <v>Điện nước</v>
          </cell>
          <cell r="H1814" t="str">
            <v>Ban Cơ sở vật chất và Đầu tư</v>
          </cell>
          <cell r="I1814" t="str">
            <v>Kỹ thuật viên</v>
          </cell>
          <cell r="J1814">
            <v>2.06</v>
          </cell>
          <cell r="K1814">
            <v>0</v>
          </cell>
          <cell r="L1814" t="str">
            <v>01-Jul-23</v>
          </cell>
          <cell r="M1814" t="str">
            <v>01-Jan-21</v>
          </cell>
          <cell r="N1814">
            <v>6</v>
          </cell>
          <cell r="O1814" t="str">
            <v>2602</v>
          </cell>
          <cell r="P1814" t="str">
            <v>2602</v>
          </cell>
          <cell r="Q1814" t="str">
            <v>13.096</v>
          </cell>
          <cell r="R1814" t="str">
            <v>V.05.02.08</v>
          </cell>
          <cell r="S1814" t="str">
            <v/>
          </cell>
          <cell r="T1814">
            <v>0</v>
          </cell>
          <cell r="U1814" t="str">
            <v>Trung cấp</v>
          </cell>
          <cell r="V1814" t="str">
            <v>040084006801</v>
          </cell>
        </row>
        <row r="1815">
          <cell r="B1815" t="str">
            <v/>
          </cell>
          <cell r="C1815" t="str">
            <v>3120281007461</v>
          </cell>
          <cell r="D1815" t="str">
            <v>Phan Duy</v>
          </cell>
          <cell r="E1815" t="str">
            <v>Quang</v>
          </cell>
          <cell r="F1815">
            <v>26</v>
          </cell>
          <cell r="G1815" t="str">
            <v>Điện nước</v>
          </cell>
          <cell r="H1815" t="str">
            <v>Ban Cơ sở vật chất và Đầu tư</v>
          </cell>
          <cell r="I1815" t="str">
            <v>Nhân viên phục vụ</v>
          </cell>
          <cell r="J1815">
            <v>0</v>
          </cell>
          <cell r="K1815">
            <v>0</v>
          </cell>
          <cell r="L1815" t="str">
            <v>01-Jan-22</v>
          </cell>
          <cell r="M1815" t="str">
            <v>01-Jan-22</v>
          </cell>
          <cell r="N1815">
            <v>8</v>
          </cell>
          <cell r="O1815" t="str">
            <v>2602</v>
          </cell>
          <cell r="P1815" t="str">
            <v>2602</v>
          </cell>
          <cell r="Q1815" t="str">
            <v>01.009</v>
          </cell>
          <cell r="R1815" t="str">
            <v>01.009</v>
          </cell>
          <cell r="S1815" t="str">
            <v/>
          </cell>
          <cell r="T1815">
            <v>0</v>
          </cell>
          <cell r="U1815" t="str">
            <v>KhôngBCấp</v>
          </cell>
          <cell r="V1815" t="str">
            <v>001090012654</v>
          </cell>
        </row>
        <row r="1816">
          <cell r="B1816" t="str">
            <v/>
          </cell>
          <cell r="C1816" t="str">
            <v>3120215008741</v>
          </cell>
          <cell r="D1816" t="str">
            <v>Nguyễn Hữu</v>
          </cell>
          <cell r="E1816" t="str">
            <v>Tuấn</v>
          </cell>
          <cell r="F1816">
            <v>26</v>
          </cell>
          <cell r="G1816" t="str">
            <v>Quản trị mạng</v>
          </cell>
          <cell r="H1816" t="str">
            <v>Ban Cơ sở vật chất và Đầu tư</v>
          </cell>
          <cell r="I1816" t="str">
            <v>Kỹ sư</v>
          </cell>
          <cell r="J1816">
            <v>4.6500000000000004</v>
          </cell>
          <cell r="K1816">
            <v>0</v>
          </cell>
          <cell r="L1816" t="str">
            <v>01-May-25</v>
          </cell>
          <cell r="M1816" t="str">
            <v>01-May-05</v>
          </cell>
          <cell r="N1816">
            <v>4</v>
          </cell>
          <cell r="O1816" t="str">
            <v>2604</v>
          </cell>
          <cell r="P1816" t="str">
            <v>2604</v>
          </cell>
          <cell r="Q1816" t="str">
            <v>13.095</v>
          </cell>
          <cell r="R1816" t="str">
            <v>V.05.02.07</v>
          </cell>
          <cell r="S1816" t="str">
            <v/>
          </cell>
          <cell r="T1816">
            <v>0</v>
          </cell>
          <cell r="U1816" t="str">
            <v>Đại học</v>
          </cell>
          <cell r="V1816" t="str">
            <v>027078009651</v>
          </cell>
        </row>
        <row r="1817">
          <cell r="B1817" t="str">
            <v/>
          </cell>
          <cell r="C1817" t="str">
            <v>3120215008770</v>
          </cell>
          <cell r="D1817" t="str">
            <v>Dương Huy</v>
          </cell>
          <cell r="E1817" t="str">
            <v>Thanh</v>
          </cell>
          <cell r="F1817">
            <v>26</v>
          </cell>
          <cell r="G1817" t="str">
            <v>Quản trị mạng</v>
          </cell>
          <cell r="H1817" t="str">
            <v>Ban Cơ sở vật chất và Đầu tư</v>
          </cell>
          <cell r="I1817" t="str">
            <v>Kỹ sư</v>
          </cell>
          <cell r="J1817">
            <v>3.99</v>
          </cell>
          <cell r="K1817">
            <v>0</v>
          </cell>
          <cell r="L1817" t="str">
            <v>01-Aug-23</v>
          </cell>
          <cell r="M1817" t="str">
            <v>01-Aug-08</v>
          </cell>
          <cell r="N1817">
            <v>4</v>
          </cell>
          <cell r="O1817" t="str">
            <v>2604</v>
          </cell>
          <cell r="P1817" t="str">
            <v>2604</v>
          </cell>
          <cell r="Q1817" t="str">
            <v>13.095</v>
          </cell>
          <cell r="R1817" t="str">
            <v>V.05.02.07</v>
          </cell>
          <cell r="S1817" t="str">
            <v/>
          </cell>
          <cell r="T1817">
            <v>0</v>
          </cell>
          <cell r="U1817" t="str">
            <v>Đại học</v>
          </cell>
          <cell r="V1817" t="str">
            <v>001082041853</v>
          </cell>
        </row>
        <row r="1818">
          <cell r="B1818" t="str">
            <v/>
          </cell>
          <cell r="C1818" t="str">
            <v>3120215029446</v>
          </cell>
          <cell r="D1818" t="str">
            <v>Hà Thị Phương</v>
          </cell>
          <cell r="E1818" t="str">
            <v>Mai</v>
          </cell>
          <cell r="F1818">
            <v>26</v>
          </cell>
          <cell r="G1818" t="str">
            <v>Quản trị mạng</v>
          </cell>
          <cell r="H1818" t="str">
            <v>Ban Cơ sở vật chất và Đầu tư</v>
          </cell>
          <cell r="I1818" t="str">
            <v>Kỹ sư</v>
          </cell>
          <cell r="J1818">
            <v>3.66</v>
          </cell>
          <cell r="K1818">
            <v>0</v>
          </cell>
          <cell r="L1818" t="str">
            <v>01-Feb-25</v>
          </cell>
          <cell r="M1818" t="str">
            <v>01-Feb-15</v>
          </cell>
          <cell r="N1818">
            <v>4</v>
          </cell>
          <cell r="O1818" t="str">
            <v>2604</v>
          </cell>
          <cell r="P1818" t="str">
            <v>2604</v>
          </cell>
          <cell r="Q1818" t="str">
            <v>13.095</v>
          </cell>
          <cell r="R1818" t="str">
            <v>V.05.02.07</v>
          </cell>
          <cell r="S1818" t="str">
            <v/>
          </cell>
          <cell r="T1818">
            <v>0</v>
          </cell>
          <cell r="U1818" t="str">
            <v>Đại học</v>
          </cell>
          <cell r="V1818" t="str">
            <v>001185009007</v>
          </cell>
        </row>
        <row r="1819">
          <cell r="B1819" t="str">
            <v/>
          </cell>
          <cell r="C1819" t="str">
            <v>3120205123006</v>
          </cell>
          <cell r="D1819" t="str">
            <v>Nguyễn Việt</v>
          </cell>
          <cell r="E1819" t="str">
            <v>Dũng</v>
          </cell>
          <cell r="F1819">
            <v>26</v>
          </cell>
          <cell r="G1819" t="str">
            <v>Quản trị mạng</v>
          </cell>
          <cell r="H1819" t="str">
            <v>Ban Cơ sở vật chất và Đầu tư</v>
          </cell>
          <cell r="I1819" t="str">
            <v>Kỹ sư</v>
          </cell>
          <cell r="J1819">
            <v>2.67</v>
          </cell>
          <cell r="K1819">
            <v>0</v>
          </cell>
          <cell r="L1819" t="str">
            <v>01-Mar-25</v>
          </cell>
          <cell r="M1819" t="str">
            <v>01-Mar-21</v>
          </cell>
          <cell r="N1819">
            <v>4</v>
          </cell>
          <cell r="O1819" t="str">
            <v>2604</v>
          </cell>
          <cell r="P1819" t="str">
            <v>2604</v>
          </cell>
          <cell r="Q1819" t="str">
            <v>13.095</v>
          </cell>
          <cell r="R1819" t="str">
            <v>V.05.02.07</v>
          </cell>
          <cell r="S1819" t="str">
            <v/>
          </cell>
          <cell r="T1819">
            <v>0</v>
          </cell>
          <cell r="U1819" t="str">
            <v>Đại học</v>
          </cell>
          <cell r="V1819" t="str">
            <v>034094004754</v>
          </cell>
        </row>
        <row r="1820">
          <cell r="B1820" t="str">
            <v/>
          </cell>
          <cell r="C1820" t="str">
            <v>3120205246954</v>
          </cell>
          <cell r="D1820" t="str">
            <v>Chu Anh</v>
          </cell>
          <cell r="E1820" t="str">
            <v>Hải</v>
          </cell>
          <cell r="F1820">
            <v>27</v>
          </cell>
          <cell r="G1820" t="str">
            <v>Ban CTCT và CTSV</v>
          </cell>
          <cell r="H1820" t="str">
            <v>Ban Công tác chính trị và Công tác sinh viên</v>
          </cell>
          <cell r="I1820" t="str">
            <v>Kỹ thuật viên</v>
          </cell>
          <cell r="J1820">
            <v>2.2599999999999998</v>
          </cell>
          <cell r="K1820">
            <v>0</v>
          </cell>
          <cell r="L1820" t="str">
            <v>06-Jul-24</v>
          </cell>
          <cell r="M1820" t="str">
            <v>06-Jul-20</v>
          </cell>
          <cell r="N1820">
            <v>4</v>
          </cell>
          <cell r="O1820" t="str">
            <v>2700</v>
          </cell>
          <cell r="P1820" t="str">
            <v>2700</v>
          </cell>
          <cell r="Q1820" t="str">
            <v>13.096</v>
          </cell>
          <cell r="R1820" t="str">
            <v>V.05.02.08</v>
          </cell>
          <cell r="S1820" t="str">
            <v/>
          </cell>
          <cell r="T1820">
            <v>0</v>
          </cell>
          <cell r="U1820" t="str">
            <v>Đại học</v>
          </cell>
          <cell r="V1820" t="str">
            <v>001073030547</v>
          </cell>
        </row>
        <row r="1821">
          <cell r="B1821" t="str">
            <v/>
          </cell>
          <cell r="C1821" t="str">
            <v/>
          </cell>
          <cell r="D1821" t="str">
            <v>Nguyễn Thị</v>
          </cell>
          <cell r="E1821" t="str">
            <v>Thu</v>
          </cell>
          <cell r="F1821">
            <v>27</v>
          </cell>
          <cell r="G1821" t="str">
            <v>Ban CTCT và CTSV</v>
          </cell>
          <cell r="H1821" t="str">
            <v>Ban Công tác chính trị và Công tác sinh viên</v>
          </cell>
          <cell r="I1821" t="str">
            <v/>
          </cell>
          <cell r="J1821">
            <v>1.18</v>
          </cell>
          <cell r="K1821">
            <v>0</v>
          </cell>
          <cell r="L1821" t="str">
            <v>01-Mar-00</v>
          </cell>
          <cell r="M1821" t="str">
            <v>01-Mar-00</v>
          </cell>
          <cell r="N1821">
            <v>8</v>
          </cell>
          <cell r="O1821" t="str">
            <v>2700</v>
          </cell>
          <cell r="P1821" t="str">
            <v>2700</v>
          </cell>
          <cell r="Q1821" t="str">
            <v>01.009</v>
          </cell>
          <cell r="R1821" t="str">
            <v>01.009</v>
          </cell>
          <cell r="S1821" t="str">
            <v/>
          </cell>
          <cell r="T1821">
            <v>0</v>
          </cell>
          <cell r="U1821" t="str">
            <v>KhôngBCấp</v>
          </cell>
          <cell r="V1821" t="str">
            <v/>
          </cell>
        </row>
        <row r="1822">
          <cell r="B1822" t="str">
            <v/>
          </cell>
          <cell r="C1822" t="str">
            <v>3120215007805</v>
          </cell>
          <cell r="D1822" t="str">
            <v>Trần Thị</v>
          </cell>
          <cell r="E1822" t="str">
            <v>Chi</v>
          </cell>
          <cell r="F1822">
            <v>27</v>
          </cell>
          <cell r="G1822" t="str">
            <v>Ban CTCT và CTSV</v>
          </cell>
          <cell r="H1822" t="str">
            <v>Ban Công tác chính trị và Công tác sinh viên</v>
          </cell>
          <cell r="I1822" t="str">
            <v/>
          </cell>
          <cell r="J1822">
            <v>3.63</v>
          </cell>
          <cell r="K1822">
            <v>0.09</v>
          </cell>
          <cell r="L1822" t="str">
            <v>01-Sep-10</v>
          </cell>
          <cell r="M1822" t="str">
            <v>01-Jan-80</v>
          </cell>
          <cell r="N1822">
            <v>7</v>
          </cell>
          <cell r="O1822" t="str">
            <v>2700</v>
          </cell>
          <cell r="P1822" t="str">
            <v>2700</v>
          </cell>
          <cell r="Q1822" t="str">
            <v>01.007</v>
          </cell>
          <cell r="R1822" t="str">
            <v>01.007</v>
          </cell>
          <cell r="S1822" t="str">
            <v/>
          </cell>
          <cell r="T1822">
            <v>0</v>
          </cell>
          <cell r="U1822" t="str">
            <v>CN-SơCấp</v>
          </cell>
          <cell r="V1822" t="str">
            <v>011089443</v>
          </cell>
        </row>
        <row r="1823">
          <cell r="B1823" t="str">
            <v/>
          </cell>
          <cell r="C1823" t="str">
            <v/>
          </cell>
          <cell r="D1823" t="str">
            <v>Nguyễn Thị</v>
          </cell>
          <cell r="E1823" t="str">
            <v>Tuyết</v>
          </cell>
          <cell r="F1823">
            <v>27</v>
          </cell>
          <cell r="G1823" t="str">
            <v>Ban CTCT và CTSV</v>
          </cell>
          <cell r="H1823" t="str">
            <v>Ban Công tác chính trị và Công tác sinh viên</v>
          </cell>
          <cell r="I1823" t="str">
            <v/>
          </cell>
          <cell r="J1823">
            <v>2.2200000000000002</v>
          </cell>
          <cell r="K1823">
            <v>0</v>
          </cell>
          <cell r="L1823" t="str">
            <v>01-Feb-06</v>
          </cell>
          <cell r="M1823" t="str">
            <v>01-Jan-94</v>
          </cell>
          <cell r="N1823">
            <v>7</v>
          </cell>
          <cell r="O1823" t="str">
            <v>2700</v>
          </cell>
          <cell r="P1823" t="str">
            <v>2700</v>
          </cell>
          <cell r="Q1823" t="str">
            <v>01.011</v>
          </cell>
          <cell r="R1823" t="str">
            <v>01.011</v>
          </cell>
          <cell r="S1823" t="str">
            <v/>
          </cell>
          <cell r="T1823">
            <v>0</v>
          </cell>
          <cell r="U1823" t="str">
            <v>CN-SơCấp</v>
          </cell>
          <cell r="V1823" t="str">
            <v>012416711</v>
          </cell>
        </row>
        <row r="1824">
          <cell r="B1824" t="str">
            <v/>
          </cell>
          <cell r="C1824" t="str">
            <v>3120215007017</v>
          </cell>
          <cell r="D1824" t="str">
            <v>Cam Thị</v>
          </cell>
          <cell r="E1824" t="str">
            <v>Lượng</v>
          </cell>
          <cell r="F1824">
            <v>27</v>
          </cell>
          <cell r="G1824" t="str">
            <v>Ban CTCT và CTSV</v>
          </cell>
          <cell r="H1824" t="str">
            <v>Ban Công tác chính trị và Công tác sinh viên</v>
          </cell>
          <cell r="I1824" t="str">
            <v>Nhân viên kỹ thuật</v>
          </cell>
          <cell r="J1824">
            <v>3.63</v>
          </cell>
          <cell r="K1824">
            <v>0.14000000000000001</v>
          </cell>
          <cell r="L1824" t="str">
            <v>01-Dec-13</v>
          </cell>
          <cell r="M1824" t="str">
            <v>01-Sep-81</v>
          </cell>
          <cell r="N1824">
            <v>7</v>
          </cell>
          <cell r="O1824" t="str">
            <v>2700</v>
          </cell>
          <cell r="P1824" t="str">
            <v>2700</v>
          </cell>
          <cell r="Q1824" t="str">
            <v>01.007</v>
          </cell>
          <cell r="R1824" t="str">
            <v>01.007</v>
          </cell>
          <cell r="S1824" t="str">
            <v/>
          </cell>
          <cell r="T1824">
            <v>0</v>
          </cell>
          <cell r="U1824" t="str">
            <v>CN-SơCấp</v>
          </cell>
          <cell r="V1824" t="str">
            <v>011319298</v>
          </cell>
        </row>
        <row r="1825">
          <cell r="B1825" t="str">
            <v/>
          </cell>
          <cell r="C1825" t="str">
            <v>3120215007834</v>
          </cell>
          <cell r="D1825" t="str">
            <v>Nguyễn Năng</v>
          </cell>
          <cell r="E1825" t="str">
            <v>Bình</v>
          </cell>
          <cell r="F1825">
            <v>27</v>
          </cell>
          <cell r="G1825" t="str">
            <v>Ban CTCT và CTSV</v>
          </cell>
          <cell r="H1825" t="str">
            <v>Ban Công tác chính trị và Công tác sinh viên</v>
          </cell>
          <cell r="I1825" t="str">
            <v>Nhân viên kỹ thuật</v>
          </cell>
          <cell r="J1825">
            <v>3.63</v>
          </cell>
          <cell r="K1825">
            <v>0.16</v>
          </cell>
          <cell r="L1825" t="str">
            <v>01-Nov-18</v>
          </cell>
          <cell r="M1825" t="str">
            <v>01-Sep-78</v>
          </cell>
          <cell r="N1825">
            <v>7</v>
          </cell>
          <cell r="O1825" t="str">
            <v>2700</v>
          </cell>
          <cell r="P1825" t="str">
            <v>2700</v>
          </cell>
          <cell r="Q1825" t="str">
            <v>01.007</v>
          </cell>
          <cell r="R1825" t="str">
            <v>01.007</v>
          </cell>
          <cell r="S1825" t="str">
            <v/>
          </cell>
          <cell r="T1825">
            <v>0</v>
          </cell>
          <cell r="U1825" t="str">
            <v>CN-SơCấp</v>
          </cell>
          <cell r="V1825" t="str">
            <v>011319514</v>
          </cell>
        </row>
        <row r="1826">
          <cell r="B1826" t="str">
            <v/>
          </cell>
          <cell r="C1826" t="str">
            <v>3120215010976</v>
          </cell>
          <cell r="D1826" t="str">
            <v>Nguyễn Phương</v>
          </cell>
          <cell r="E1826" t="str">
            <v>Liên</v>
          </cell>
          <cell r="F1826">
            <v>27</v>
          </cell>
          <cell r="G1826" t="str">
            <v>Ban CTCT và CTSV</v>
          </cell>
          <cell r="H1826" t="str">
            <v>Ban Công tác chính trị và Công tác sinh viên</v>
          </cell>
          <cell r="I1826" t="str">
            <v>Cán sự</v>
          </cell>
          <cell r="J1826">
            <v>2.66</v>
          </cell>
          <cell r="K1826">
            <v>0</v>
          </cell>
          <cell r="L1826" t="str">
            <v>01-Mar-17</v>
          </cell>
          <cell r="M1826" t="str">
            <v>01-Mar-09</v>
          </cell>
          <cell r="N1826">
            <v>4</v>
          </cell>
          <cell r="O1826" t="str">
            <v>2700</v>
          </cell>
          <cell r="P1826" t="str">
            <v>2700</v>
          </cell>
          <cell r="Q1826" t="str">
            <v>01.004</v>
          </cell>
          <cell r="R1826" t="str">
            <v>01.004</v>
          </cell>
          <cell r="S1826" t="str">
            <v/>
          </cell>
          <cell r="T1826">
            <v>0</v>
          </cell>
          <cell r="U1826" t="str">
            <v>Đại học</v>
          </cell>
          <cell r="V1826" t="str">
            <v>012416694</v>
          </cell>
        </row>
        <row r="1827">
          <cell r="B1827" t="str">
            <v/>
          </cell>
          <cell r="C1827" t="str">
            <v>3120215035189</v>
          </cell>
          <cell r="D1827" t="str">
            <v>Tôn Nữ Tuyết</v>
          </cell>
          <cell r="E1827" t="str">
            <v>Lan</v>
          </cell>
          <cell r="F1827">
            <v>27</v>
          </cell>
          <cell r="G1827" t="str">
            <v>Ban CTCT và CTSV</v>
          </cell>
          <cell r="H1827" t="str">
            <v>Ban Công tác chính trị và Công tác sinh viên</v>
          </cell>
          <cell r="I1827" t="str">
            <v>Cán sự</v>
          </cell>
          <cell r="J1827">
            <v>2.86</v>
          </cell>
          <cell r="K1827">
            <v>0</v>
          </cell>
          <cell r="L1827" t="str">
            <v>01-Jul-24</v>
          </cell>
          <cell r="M1827" t="str">
            <v>01-Jul-15</v>
          </cell>
          <cell r="N1827">
            <v>4</v>
          </cell>
          <cell r="O1827" t="str">
            <v>2700</v>
          </cell>
          <cell r="P1827" t="str">
            <v>2700</v>
          </cell>
          <cell r="Q1827" t="str">
            <v>01.004</v>
          </cell>
          <cell r="R1827" t="str">
            <v>01.004</v>
          </cell>
          <cell r="S1827" t="str">
            <v/>
          </cell>
          <cell r="T1827">
            <v>0</v>
          </cell>
          <cell r="U1827" t="str">
            <v>Đại học</v>
          </cell>
          <cell r="V1827" t="str">
            <v>001184053248</v>
          </cell>
        </row>
        <row r="1828">
          <cell r="B1828" t="str">
            <v>PTC02</v>
          </cell>
          <cell r="C1828" t="str">
            <v>3120215009280</v>
          </cell>
          <cell r="D1828" t="str">
            <v>Chu Tuấn</v>
          </cell>
          <cell r="E1828" t="str">
            <v>Quyết</v>
          </cell>
          <cell r="F1828">
            <v>27</v>
          </cell>
          <cell r="G1828" t="str">
            <v>Ban CTCT và CTSV</v>
          </cell>
          <cell r="H1828" t="str">
            <v>Ban Công tác chính trị và Công tác sinh viên</v>
          </cell>
          <cell r="I1828" t="str">
            <v/>
          </cell>
          <cell r="J1828">
            <v>5.08</v>
          </cell>
          <cell r="K1828">
            <v>0</v>
          </cell>
          <cell r="L1828" t="str">
            <v>01-Jul-10</v>
          </cell>
          <cell r="M1828" t="str">
            <v>01-Dec-80</v>
          </cell>
          <cell r="N1828">
            <v>4</v>
          </cell>
          <cell r="O1828" t="str">
            <v>2700</v>
          </cell>
          <cell r="P1828" t="str">
            <v>2700</v>
          </cell>
          <cell r="Q1828" t="str">
            <v>01.002</v>
          </cell>
          <cell r="R1828" t="str">
            <v>01.002</v>
          </cell>
          <cell r="S1828" t="str">
            <v>PTC02</v>
          </cell>
          <cell r="T1828">
            <v>0</v>
          </cell>
          <cell r="U1828" t="str">
            <v>Đại học</v>
          </cell>
          <cell r="V1828" t="str">
            <v>011157409</v>
          </cell>
        </row>
        <row r="1829">
          <cell r="B1829" t="str">
            <v/>
          </cell>
          <cell r="C1829" t="str">
            <v/>
          </cell>
          <cell r="D1829" t="str">
            <v>Nguyễn Văn</v>
          </cell>
          <cell r="E1829" t="str">
            <v>Bớp</v>
          </cell>
          <cell r="F1829">
            <v>27</v>
          </cell>
          <cell r="G1829" t="str">
            <v>Ban CTCT và CTSV</v>
          </cell>
          <cell r="H1829" t="str">
            <v>Ban Công tác chính trị và Công tác sinh viên</v>
          </cell>
          <cell r="I1829" t="str">
            <v/>
          </cell>
          <cell r="J1829">
            <v>5.76</v>
          </cell>
          <cell r="K1829">
            <v>0</v>
          </cell>
          <cell r="L1829" t="str">
            <v>01-Jun-04</v>
          </cell>
          <cell r="M1829" t="str">
            <v>01-Nov-69</v>
          </cell>
          <cell r="N1829">
            <v>4</v>
          </cell>
          <cell r="O1829" t="str">
            <v>2700</v>
          </cell>
          <cell r="P1829" t="str">
            <v>2700</v>
          </cell>
          <cell r="Q1829" t="str">
            <v>01.002</v>
          </cell>
          <cell r="R1829" t="str">
            <v>01.002</v>
          </cell>
          <cell r="S1829" t="str">
            <v/>
          </cell>
          <cell r="T1829">
            <v>0</v>
          </cell>
          <cell r="U1829" t="str">
            <v>Đại học</v>
          </cell>
          <cell r="V1829" t="str">
            <v>010812615</v>
          </cell>
        </row>
        <row r="1830">
          <cell r="B1830" t="str">
            <v>PDT01</v>
          </cell>
          <cell r="C1830" t="str">
            <v>3120215006883</v>
          </cell>
          <cell r="D1830" t="str">
            <v>Dương Chí</v>
          </cell>
          <cell r="E1830" t="str">
            <v>Dũng</v>
          </cell>
          <cell r="F1830">
            <v>27</v>
          </cell>
          <cell r="G1830" t="str">
            <v>Ban CTCT và CTSV</v>
          </cell>
          <cell r="H1830" t="str">
            <v>Ban Công tác chính trị và Công tác sinh viên</v>
          </cell>
          <cell r="I1830" t="str">
            <v>Thạc sĩ, Chuyên viên chính</v>
          </cell>
          <cell r="J1830">
            <v>6.44</v>
          </cell>
          <cell r="K1830">
            <v>0</v>
          </cell>
          <cell r="L1830" t="str">
            <v>01-Dec-16</v>
          </cell>
          <cell r="M1830" t="str">
            <v>01-Jun-05</v>
          </cell>
          <cell r="N1830">
            <v>3</v>
          </cell>
          <cell r="O1830" t="str">
            <v>2700</v>
          </cell>
          <cell r="P1830" t="str">
            <v>2700</v>
          </cell>
          <cell r="Q1830" t="str">
            <v>01.002</v>
          </cell>
          <cell r="R1830" t="str">
            <v>01.002</v>
          </cell>
          <cell r="S1830" t="str">
            <v>PDT01</v>
          </cell>
          <cell r="T1830">
            <v>0</v>
          </cell>
          <cell r="U1830" t="str">
            <v>Thạc sĩ</v>
          </cell>
          <cell r="V1830" t="str">
            <v>011679474</v>
          </cell>
        </row>
        <row r="1831">
          <cell r="B1831" t="str">
            <v/>
          </cell>
          <cell r="C1831" t="str">
            <v>3120215007886</v>
          </cell>
          <cell r="D1831" t="str">
            <v>Nguyễn Ngọc</v>
          </cell>
          <cell r="E1831" t="str">
            <v>ánh</v>
          </cell>
          <cell r="F1831">
            <v>27</v>
          </cell>
          <cell r="G1831" t="str">
            <v>Ban CTCT và CTSV</v>
          </cell>
          <cell r="H1831" t="str">
            <v>Ban Công tác chính trị và Công tác sinh viên</v>
          </cell>
          <cell r="I1831" t="str">
            <v>Thạc sĩ, Chuyên viên chính</v>
          </cell>
          <cell r="J1831">
            <v>6.1</v>
          </cell>
          <cell r="K1831">
            <v>0</v>
          </cell>
          <cell r="L1831" t="str">
            <v>01-Jan-19</v>
          </cell>
          <cell r="M1831" t="str">
            <v>01-Jan-06</v>
          </cell>
          <cell r="N1831">
            <v>3</v>
          </cell>
          <cell r="O1831" t="str">
            <v>2700</v>
          </cell>
          <cell r="P1831" t="str">
            <v>2700</v>
          </cell>
          <cell r="Q1831" t="str">
            <v>01.002</v>
          </cell>
          <cell r="R1831" t="str">
            <v>01.002</v>
          </cell>
          <cell r="S1831" t="str">
            <v/>
          </cell>
          <cell r="T1831">
            <v>0</v>
          </cell>
          <cell r="U1831" t="str">
            <v>Thạc sĩ</v>
          </cell>
          <cell r="V1831" t="str">
            <v>011239015</v>
          </cell>
        </row>
        <row r="1832">
          <cell r="B1832" t="str">
            <v/>
          </cell>
          <cell r="C1832" t="str">
            <v>3120215008010</v>
          </cell>
          <cell r="D1832" t="str">
            <v>Đỗ Xuân</v>
          </cell>
          <cell r="E1832" t="str">
            <v>Thấm</v>
          </cell>
          <cell r="F1832">
            <v>27</v>
          </cell>
          <cell r="G1832" t="str">
            <v>Ban CTCT và CTSV</v>
          </cell>
          <cell r="H1832" t="str">
            <v>Ban Công tác chính trị và Công tác sinh viên</v>
          </cell>
          <cell r="I1832" t="str">
            <v>Chuyên viên chính</v>
          </cell>
          <cell r="J1832">
            <v>5.42</v>
          </cell>
          <cell r="K1832">
            <v>0</v>
          </cell>
          <cell r="L1832" t="str">
            <v>01-Jul-16</v>
          </cell>
          <cell r="M1832" t="str">
            <v>01-Jul-08</v>
          </cell>
          <cell r="N1832">
            <v>4</v>
          </cell>
          <cell r="O1832" t="str">
            <v>2700</v>
          </cell>
          <cell r="P1832" t="str">
            <v>2700</v>
          </cell>
          <cell r="Q1832" t="str">
            <v>01.002</v>
          </cell>
          <cell r="R1832" t="str">
            <v>01.002</v>
          </cell>
          <cell r="S1832" t="str">
            <v/>
          </cell>
          <cell r="T1832">
            <v>0</v>
          </cell>
          <cell r="U1832" t="str">
            <v>Đại học</v>
          </cell>
          <cell r="V1832" t="str">
            <v>011157343</v>
          </cell>
        </row>
        <row r="1833">
          <cell r="B1833" t="str">
            <v/>
          </cell>
          <cell r="C1833" t="str">
            <v>3120215007749</v>
          </cell>
          <cell r="D1833" t="str">
            <v>Nguyễn Thị Tuyết</v>
          </cell>
          <cell r="E1833" t="str">
            <v>Sơn</v>
          </cell>
          <cell r="F1833">
            <v>27</v>
          </cell>
          <cell r="G1833" t="str">
            <v>Ban CTCT và CTSV</v>
          </cell>
          <cell r="H1833" t="str">
            <v>Ban Công tác chính trị và Công tác sinh viên</v>
          </cell>
          <cell r="I1833" t="str">
            <v>Kế toán viên</v>
          </cell>
          <cell r="J1833">
            <v>4.6500000000000004</v>
          </cell>
          <cell r="K1833">
            <v>0</v>
          </cell>
          <cell r="L1833" t="str">
            <v>01-Dec-12</v>
          </cell>
          <cell r="M1833" t="str">
            <v>01-Jan-77</v>
          </cell>
          <cell r="N1833">
            <v>4</v>
          </cell>
          <cell r="O1833" t="str">
            <v>2700</v>
          </cell>
          <cell r="P1833" t="str">
            <v>2700</v>
          </cell>
          <cell r="Q1833" t="str">
            <v>06.031</v>
          </cell>
          <cell r="R1833" t="str">
            <v>06.031</v>
          </cell>
          <cell r="S1833" t="str">
            <v/>
          </cell>
          <cell r="T1833">
            <v>0</v>
          </cell>
          <cell r="U1833" t="str">
            <v>Đại học</v>
          </cell>
          <cell r="V1833" t="str">
            <v>010812275</v>
          </cell>
        </row>
        <row r="1834">
          <cell r="B1834" t="str">
            <v/>
          </cell>
          <cell r="C1834" t="str">
            <v/>
          </cell>
          <cell r="D1834" t="str">
            <v>Nguyễn Xuân</v>
          </cell>
          <cell r="E1834" t="str">
            <v>Mùi</v>
          </cell>
          <cell r="F1834">
            <v>27</v>
          </cell>
          <cell r="G1834" t="str">
            <v>Ban CTCT và CTSV</v>
          </cell>
          <cell r="H1834" t="str">
            <v>Ban Công tác chính trị và Công tác sinh viên</v>
          </cell>
          <cell r="I1834" t="str">
            <v/>
          </cell>
          <cell r="J1834">
            <v>4.9800000000000004</v>
          </cell>
          <cell r="K1834">
            <v>0.06</v>
          </cell>
          <cell r="L1834" t="str">
            <v>01-Oct-05</v>
          </cell>
          <cell r="M1834" t="str">
            <v>01-Nov-69</v>
          </cell>
          <cell r="N1834">
            <v>4</v>
          </cell>
          <cell r="O1834" t="str">
            <v>2700</v>
          </cell>
          <cell r="P1834" t="str">
            <v>2700</v>
          </cell>
          <cell r="Q1834" t="str">
            <v>01.003</v>
          </cell>
          <cell r="R1834" t="str">
            <v>01.003</v>
          </cell>
          <cell r="S1834" t="str">
            <v/>
          </cell>
          <cell r="T1834">
            <v>0</v>
          </cell>
          <cell r="U1834" t="str">
            <v>Đại học</v>
          </cell>
          <cell r="V1834" t="str">
            <v>010812179</v>
          </cell>
        </row>
        <row r="1835">
          <cell r="B1835" t="str">
            <v/>
          </cell>
          <cell r="C1835" t="str">
            <v/>
          </cell>
          <cell r="D1835" t="str">
            <v>Nguyễn Thị</v>
          </cell>
          <cell r="E1835" t="str">
            <v>Quy</v>
          </cell>
          <cell r="F1835">
            <v>27</v>
          </cell>
          <cell r="G1835" t="str">
            <v>Ban CTCT và CTSV</v>
          </cell>
          <cell r="H1835" t="str">
            <v>Ban Công tác chính trị và Công tác sinh viên</v>
          </cell>
          <cell r="I1835" t="str">
            <v/>
          </cell>
          <cell r="J1835">
            <v>5.76</v>
          </cell>
          <cell r="K1835">
            <v>0</v>
          </cell>
          <cell r="L1835" t="str">
            <v>01-Jul-08</v>
          </cell>
          <cell r="M1835" t="str">
            <v>01-Dec-75</v>
          </cell>
          <cell r="N1835">
            <v>4</v>
          </cell>
          <cell r="O1835" t="str">
            <v>2700</v>
          </cell>
          <cell r="P1835" t="str">
            <v>2700</v>
          </cell>
          <cell r="Q1835" t="str">
            <v>01.002</v>
          </cell>
          <cell r="R1835" t="str">
            <v>01.002</v>
          </cell>
          <cell r="S1835" t="str">
            <v/>
          </cell>
          <cell r="T1835">
            <v>0</v>
          </cell>
          <cell r="U1835" t="str">
            <v>Đại học</v>
          </cell>
          <cell r="V1835" t="str">
            <v>010804144</v>
          </cell>
        </row>
        <row r="1836">
          <cell r="B1836" t="str">
            <v/>
          </cell>
          <cell r="C1836" t="str">
            <v/>
          </cell>
          <cell r="D1836" t="str">
            <v>Nguyễn Hồng</v>
          </cell>
          <cell r="E1836" t="str">
            <v>Quang</v>
          </cell>
          <cell r="F1836">
            <v>27</v>
          </cell>
          <cell r="G1836" t="str">
            <v>Ban CTCT và CTSV</v>
          </cell>
          <cell r="H1836" t="str">
            <v>Ban Công tác chính trị và Công tác sinh viên</v>
          </cell>
          <cell r="I1836" t="str">
            <v/>
          </cell>
          <cell r="J1836">
            <v>5.76</v>
          </cell>
          <cell r="K1836">
            <v>0</v>
          </cell>
          <cell r="L1836" t="str">
            <v>01-Feb-06</v>
          </cell>
          <cell r="M1836" t="str">
            <v>01-Feb-06</v>
          </cell>
          <cell r="N1836">
            <v>4</v>
          </cell>
          <cell r="O1836" t="str">
            <v>2700</v>
          </cell>
          <cell r="P1836" t="str">
            <v>2700</v>
          </cell>
          <cell r="Q1836" t="str">
            <v>01.002</v>
          </cell>
          <cell r="R1836" t="str">
            <v>01.002</v>
          </cell>
          <cell r="S1836" t="str">
            <v/>
          </cell>
          <cell r="T1836">
            <v>0</v>
          </cell>
          <cell r="U1836" t="str">
            <v>Đại học</v>
          </cell>
          <cell r="V1836" t="str">
            <v>011919747</v>
          </cell>
        </row>
        <row r="1837">
          <cell r="B1837" t="str">
            <v/>
          </cell>
          <cell r="C1837" t="str">
            <v/>
          </cell>
          <cell r="D1837" t="str">
            <v>Nguyễn Ngọc</v>
          </cell>
          <cell r="E1837" t="str">
            <v>Can</v>
          </cell>
          <cell r="F1837">
            <v>27</v>
          </cell>
          <cell r="G1837" t="str">
            <v>Ban CTCT và CTSV</v>
          </cell>
          <cell r="H1837" t="str">
            <v>Ban Công tác chính trị và Công tác sinh viên</v>
          </cell>
          <cell r="I1837" t="str">
            <v/>
          </cell>
          <cell r="J1837">
            <v>4.9800000000000004</v>
          </cell>
          <cell r="K1837">
            <v>0</v>
          </cell>
          <cell r="L1837" t="str">
            <v>01-Sep-06</v>
          </cell>
          <cell r="M1837" t="str">
            <v>01-Dec-76</v>
          </cell>
          <cell r="N1837">
            <v>4</v>
          </cell>
          <cell r="O1837" t="str">
            <v>2700</v>
          </cell>
          <cell r="P1837" t="str">
            <v>2700</v>
          </cell>
          <cell r="Q1837" t="str">
            <v>01.003</v>
          </cell>
          <cell r="R1837" t="str">
            <v>01.003</v>
          </cell>
          <cell r="S1837" t="str">
            <v/>
          </cell>
          <cell r="T1837">
            <v>0</v>
          </cell>
          <cell r="U1837" t="str">
            <v>Đại học</v>
          </cell>
          <cell r="V1837" t="str">
            <v>010812169</v>
          </cell>
        </row>
        <row r="1838">
          <cell r="B1838" t="str">
            <v/>
          </cell>
          <cell r="C1838" t="str">
            <v>3120215009216</v>
          </cell>
          <cell r="D1838" t="str">
            <v>Vũ Thị Thanh</v>
          </cell>
          <cell r="E1838" t="str">
            <v>Huyền</v>
          </cell>
          <cell r="F1838">
            <v>27</v>
          </cell>
          <cell r="G1838" t="str">
            <v>Ban CTCT và CTSV</v>
          </cell>
          <cell r="H1838" t="str">
            <v>Ban Công tác chính trị và Công tác sinh viên</v>
          </cell>
          <cell r="I1838" t="str">
            <v>Thạc sĩ, Chuyên viên chính</v>
          </cell>
          <cell r="J1838">
            <v>5.08</v>
          </cell>
          <cell r="K1838">
            <v>0</v>
          </cell>
          <cell r="L1838" t="str">
            <v>01-Apr-23</v>
          </cell>
          <cell r="M1838" t="str">
            <v>01-Apr-18</v>
          </cell>
          <cell r="N1838">
            <v>3</v>
          </cell>
          <cell r="O1838" t="str">
            <v>2700</v>
          </cell>
          <cell r="P1838" t="str">
            <v>2700</v>
          </cell>
          <cell r="Q1838" t="str">
            <v>01.002</v>
          </cell>
          <cell r="R1838" t="str">
            <v>01.002</v>
          </cell>
          <cell r="S1838" t="str">
            <v/>
          </cell>
          <cell r="T1838">
            <v>0</v>
          </cell>
          <cell r="U1838" t="str">
            <v>Thạc sĩ</v>
          </cell>
          <cell r="V1838" t="str">
            <v>022175001108</v>
          </cell>
        </row>
        <row r="1839">
          <cell r="B1839" t="str">
            <v/>
          </cell>
          <cell r="C1839" t="str">
            <v>3120215008242</v>
          </cell>
          <cell r="D1839" t="str">
            <v>Nguyễn Xuân</v>
          </cell>
          <cell r="E1839" t="str">
            <v>Hạnh</v>
          </cell>
          <cell r="F1839">
            <v>27</v>
          </cell>
          <cell r="G1839" t="str">
            <v>Ban CTCT và CTSV</v>
          </cell>
          <cell r="H1839" t="str">
            <v>Ban Công tác chính trị và Công tác sinh viên</v>
          </cell>
          <cell r="I1839" t="str">
            <v>Chuyên viên</v>
          </cell>
          <cell r="J1839">
            <v>3</v>
          </cell>
          <cell r="K1839">
            <v>0</v>
          </cell>
          <cell r="L1839" t="str">
            <v>01-Dec-15</v>
          </cell>
          <cell r="M1839" t="str">
            <v>01-Dec-04</v>
          </cell>
          <cell r="N1839">
            <v>4</v>
          </cell>
          <cell r="O1839" t="str">
            <v>2700</v>
          </cell>
          <cell r="P1839" t="str">
            <v>2700</v>
          </cell>
          <cell r="Q1839" t="str">
            <v>01.003</v>
          </cell>
          <cell r="R1839" t="str">
            <v>01.003</v>
          </cell>
          <cell r="S1839" t="str">
            <v/>
          </cell>
          <cell r="T1839">
            <v>0</v>
          </cell>
          <cell r="U1839" t="str">
            <v>Đại học</v>
          </cell>
          <cell r="V1839" t="str">
            <v>012817346</v>
          </cell>
        </row>
        <row r="1840">
          <cell r="B1840" t="str">
            <v/>
          </cell>
          <cell r="C1840" t="str">
            <v>3120215007811</v>
          </cell>
          <cell r="D1840" t="str">
            <v>Vũ Đức</v>
          </cell>
          <cell r="E1840" t="str">
            <v>Bình</v>
          </cell>
          <cell r="F1840">
            <v>27</v>
          </cell>
          <cell r="G1840" t="str">
            <v>Ban CTCT và CTSV</v>
          </cell>
          <cell r="H1840" t="str">
            <v>Ban Công tác chính trị và Công tác sinh viên</v>
          </cell>
          <cell r="I1840" t="str">
            <v/>
          </cell>
          <cell r="J1840">
            <v>2.67</v>
          </cell>
          <cell r="K1840">
            <v>0</v>
          </cell>
          <cell r="L1840" t="str">
            <v>01-Jan-10</v>
          </cell>
          <cell r="M1840" t="str">
            <v>01-Jan-06</v>
          </cell>
          <cell r="N1840">
            <v>4</v>
          </cell>
          <cell r="O1840" t="str">
            <v>2700</v>
          </cell>
          <cell r="P1840" t="str">
            <v>2700</v>
          </cell>
          <cell r="Q1840" t="str">
            <v>01.003</v>
          </cell>
          <cell r="R1840" t="str">
            <v>01.003</v>
          </cell>
          <cell r="S1840" t="str">
            <v/>
          </cell>
          <cell r="T1840">
            <v>0</v>
          </cell>
          <cell r="U1840" t="str">
            <v>Đại học</v>
          </cell>
          <cell r="V1840" t="str">
            <v>012194390</v>
          </cell>
        </row>
        <row r="1841">
          <cell r="B1841" t="str">
            <v/>
          </cell>
          <cell r="C1841" t="str">
            <v/>
          </cell>
          <cell r="D1841" t="str">
            <v>Nguyễn Quang</v>
          </cell>
          <cell r="E1841" t="str">
            <v>Nhã</v>
          </cell>
          <cell r="F1841">
            <v>27</v>
          </cell>
          <cell r="G1841" t="str">
            <v>Ban CTCT và CTSV</v>
          </cell>
          <cell r="H1841" t="str">
            <v>Ban Công tác chính trị và Công tác sinh viên</v>
          </cell>
          <cell r="I1841" t="str">
            <v/>
          </cell>
          <cell r="J1841">
            <v>1.99</v>
          </cell>
          <cell r="K1841">
            <v>0</v>
          </cell>
          <cell r="L1841" t="str">
            <v>01-Jan-06</v>
          </cell>
          <cell r="M1841" t="str">
            <v>01-Jan-06</v>
          </cell>
          <cell r="N1841">
            <v>4</v>
          </cell>
          <cell r="O1841" t="str">
            <v>2700</v>
          </cell>
          <cell r="P1841" t="str">
            <v>2700</v>
          </cell>
          <cell r="Q1841" t="str">
            <v>01.003</v>
          </cell>
          <cell r="R1841" t="str">
            <v>01.003</v>
          </cell>
          <cell r="S1841" t="str">
            <v/>
          </cell>
          <cell r="T1841">
            <v>0</v>
          </cell>
          <cell r="U1841" t="str">
            <v>Đại học</v>
          </cell>
          <cell r="V1841" t="str">
            <v>113096841</v>
          </cell>
        </row>
        <row r="1842">
          <cell r="B1842" t="str">
            <v/>
          </cell>
          <cell r="C1842" t="str">
            <v/>
          </cell>
          <cell r="D1842" t="str">
            <v>Bùi Nhật</v>
          </cell>
          <cell r="E1842" t="str">
            <v>Quang</v>
          </cell>
          <cell r="F1842">
            <v>27</v>
          </cell>
          <cell r="G1842" t="str">
            <v>Ban CTCT và CTSV</v>
          </cell>
          <cell r="H1842" t="str">
            <v>Ban Công tác chính trị và Công tác sinh viên</v>
          </cell>
          <cell r="I1842" t="str">
            <v/>
          </cell>
          <cell r="J1842">
            <v>2.34</v>
          </cell>
          <cell r="K1842">
            <v>0</v>
          </cell>
          <cell r="L1842" t="str">
            <v>01-Feb-08</v>
          </cell>
          <cell r="M1842" t="str">
            <v>01-Nov-06</v>
          </cell>
          <cell r="N1842">
            <v>4</v>
          </cell>
          <cell r="O1842" t="str">
            <v>2700</v>
          </cell>
          <cell r="P1842" t="str">
            <v>2700</v>
          </cell>
          <cell r="Q1842" t="str">
            <v>01.003</v>
          </cell>
          <cell r="R1842" t="str">
            <v>01.003</v>
          </cell>
          <cell r="S1842" t="str">
            <v/>
          </cell>
          <cell r="T1842">
            <v>0</v>
          </cell>
          <cell r="U1842" t="str">
            <v>Đại học</v>
          </cell>
          <cell r="V1842" t="str">
            <v>162433150</v>
          </cell>
        </row>
        <row r="1843">
          <cell r="B1843" t="str">
            <v/>
          </cell>
          <cell r="C1843" t="str">
            <v>3120215022056</v>
          </cell>
          <cell r="D1843" t="str">
            <v>Mai Thị Thanh</v>
          </cell>
          <cell r="E1843" t="str">
            <v>Tuyền</v>
          </cell>
          <cell r="F1843">
            <v>27</v>
          </cell>
          <cell r="G1843" t="str">
            <v>Ban CTCT và CTSV</v>
          </cell>
          <cell r="H1843" t="str">
            <v>Ban Công tác chính trị và Công tác sinh viên</v>
          </cell>
          <cell r="I1843" t="str">
            <v>Thạc sĩ, Chuyên viên chính</v>
          </cell>
          <cell r="J1843">
            <v>5.08</v>
          </cell>
          <cell r="K1843">
            <v>0</v>
          </cell>
          <cell r="L1843" t="str">
            <v>01-Apr-23</v>
          </cell>
          <cell r="M1843" t="str">
            <v>01-Apr-18</v>
          </cell>
          <cell r="N1843">
            <v>3</v>
          </cell>
          <cell r="O1843" t="str">
            <v>2700</v>
          </cell>
          <cell r="P1843" t="str">
            <v>2700</v>
          </cell>
          <cell r="Q1843" t="str">
            <v>01.002</v>
          </cell>
          <cell r="R1843" t="str">
            <v>01.002</v>
          </cell>
          <cell r="S1843" t="str">
            <v/>
          </cell>
          <cell r="T1843">
            <v>0</v>
          </cell>
          <cell r="U1843" t="str">
            <v>Thạc sĩ</v>
          </cell>
          <cell r="V1843" t="str">
            <v>038182004123</v>
          </cell>
        </row>
        <row r="1844">
          <cell r="B1844" t="str">
            <v/>
          </cell>
          <cell r="C1844" t="str">
            <v>3120215041753</v>
          </cell>
          <cell r="D1844" t="str">
            <v>Nguyễn Thái</v>
          </cell>
          <cell r="E1844" t="str">
            <v>Sơn</v>
          </cell>
          <cell r="F1844">
            <v>27</v>
          </cell>
          <cell r="G1844" t="str">
            <v>Ban CTCT và CTSV</v>
          </cell>
          <cell r="H1844" t="str">
            <v>Ban Công tác chính trị và Công tác sinh viên</v>
          </cell>
          <cell r="I1844" t="str">
            <v>Chuyên viên</v>
          </cell>
          <cell r="J1844">
            <v>3.99</v>
          </cell>
          <cell r="K1844">
            <v>0</v>
          </cell>
          <cell r="L1844" t="str">
            <v>01-Oct-23</v>
          </cell>
          <cell r="M1844" t="str">
            <v>05-Dec-12</v>
          </cell>
          <cell r="N1844">
            <v>4</v>
          </cell>
          <cell r="O1844" t="str">
            <v>2700</v>
          </cell>
          <cell r="P1844" t="str">
            <v>2700</v>
          </cell>
          <cell r="Q1844" t="str">
            <v>01.003</v>
          </cell>
          <cell r="R1844" t="str">
            <v>01.003</v>
          </cell>
          <cell r="S1844" t="str">
            <v/>
          </cell>
          <cell r="T1844">
            <v>0</v>
          </cell>
          <cell r="U1844" t="str">
            <v>Đại học</v>
          </cell>
          <cell r="V1844" t="str">
            <v>001077004587</v>
          </cell>
        </row>
        <row r="1845">
          <cell r="B1845" t="str">
            <v/>
          </cell>
          <cell r="C1845" t="str">
            <v>3120215039689</v>
          </cell>
          <cell r="D1845" t="str">
            <v>Trần Thị Phương</v>
          </cell>
          <cell r="E1845" t="str">
            <v>Lan</v>
          </cell>
          <cell r="F1845">
            <v>27</v>
          </cell>
          <cell r="G1845" t="str">
            <v>Ban CTCT và CTSV</v>
          </cell>
          <cell r="H1845" t="str">
            <v>Ban Công tác chính trị và Công tác sinh viên</v>
          </cell>
          <cell r="I1845" t="str">
            <v>Thạc sĩ, Chuyên viên</v>
          </cell>
          <cell r="J1845">
            <v>3.33</v>
          </cell>
          <cell r="K1845">
            <v>0</v>
          </cell>
          <cell r="L1845" t="str">
            <v>01-Jan-23</v>
          </cell>
          <cell r="M1845" t="str">
            <v>01-Jan-14</v>
          </cell>
          <cell r="N1845">
            <v>3</v>
          </cell>
          <cell r="O1845" t="str">
            <v>2700</v>
          </cell>
          <cell r="P1845" t="str">
            <v>2700</v>
          </cell>
          <cell r="Q1845" t="str">
            <v>01.003</v>
          </cell>
          <cell r="R1845" t="str">
            <v>01.003</v>
          </cell>
          <cell r="S1845" t="str">
            <v/>
          </cell>
          <cell r="T1845">
            <v>0</v>
          </cell>
          <cell r="U1845" t="str">
            <v>Thạc sĩ</v>
          </cell>
          <cell r="V1845" t="str">
            <v>035187009729</v>
          </cell>
        </row>
        <row r="1846">
          <cell r="B1846" t="str">
            <v/>
          </cell>
          <cell r="C1846" t="str">
            <v>3120215050232</v>
          </cell>
          <cell r="D1846" t="str">
            <v>Trần Minh</v>
          </cell>
          <cell r="E1846" t="str">
            <v>Đức</v>
          </cell>
          <cell r="F1846">
            <v>27</v>
          </cell>
          <cell r="G1846" t="str">
            <v>Ban CTCT và CTSV</v>
          </cell>
          <cell r="H1846" t="str">
            <v>Ban Công tác chính trị và Công tác sinh viên</v>
          </cell>
          <cell r="I1846" t="str">
            <v>Thạc sĩ, Chuyên viên</v>
          </cell>
          <cell r="J1846">
            <v>3.33</v>
          </cell>
          <cell r="K1846">
            <v>0</v>
          </cell>
          <cell r="L1846" t="str">
            <v>01-Jan-25</v>
          </cell>
          <cell r="M1846" t="str">
            <v>01-Jan-17</v>
          </cell>
          <cell r="N1846">
            <v>3</v>
          </cell>
          <cell r="O1846" t="str">
            <v>2700</v>
          </cell>
          <cell r="P1846" t="str">
            <v>2700</v>
          </cell>
          <cell r="Q1846" t="str">
            <v>01.003</v>
          </cell>
          <cell r="R1846" t="str">
            <v>01.003</v>
          </cell>
          <cell r="S1846" t="str">
            <v/>
          </cell>
          <cell r="T1846">
            <v>0</v>
          </cell>
          <cell r="U1846" t="str">
            <v>Thạc sĩ</v>
          </cell>
          <cell r="V1846" t="str">
            <v>034088000005</v>
          </cell>
        </row>
        <row r="1847">
          <cell r="B1847" t="str">
            <v/>
          </cell>
          <cell r="C1847" t="str">
            <v>3120215045906</v>
          </cell>
          <cell r="D1847" t="str">
            <v>Hà Mạnh</v>
          </cell>
          <cell r="E1847" t="str">
            <v>Hiếu</v>
          </cell>
          <cell r="F1847">
            <v>27</v>
          </cell>
          <cell r="G1847" t="str">
            <v>Ban CTCT và CTSV</v>
          </cell>
          <cell r="H1847" t="str">
            <v>Ban Công tác chính trị và Công tác sinh viên</v>
          </cell>
          <cell r="I1847" t="str">
            <v>Thạc sĩ, Chuyên viên</v>
          </cell>
          <cell r="J1847">
            <v>3.33</v>
          </cell>
          <cell r="K1847">
            <v>0</v>
          </cell>
          <cell r="L1847" t="str">
            <v>01-Jan-24</v>
          </cell>
          <cell r="M1847" t="str">
            <v>01-Jan-16</v>
          </cell>
          <cell r="N1847">
            <v>3</v>
          </cell>
          <cell r="O1847" t="str">
            <v>2700</v>
          </cell>
          <cell r="P1847" t="str">
            <v>2700</v>
          </cell>
          <cell r="Q1847" t="str">
            <v>01.003</v>
          </cell>
          <cell r="R1847" t="str">
            <v>01.003</v>
          </cell>
          <cell r="S1847" t="str">
            <v/>
          </cell>
          <cell r="T1847">
            <v>0</v>
          </cell>
          <cell r="U1847" t="str">
            <v>Thạc sĩ</v>
          </cell>
          <cell r="V1847" t="str">
            <v>036091004851</v>
          </cell>
        </row>
        <row r="1848">
          <cell r="B1848" t="str">
            <v/>
          </cell>
          <cell r="C1848" t="str">
            <v>3120205845954</v>
          </cell>
          <cell r="D1848" t="str">
            <v>Dương Thị</v>
          </cell>
          <cell r="E1848" t="str">
            <v>Nhung</v>
          </cell>
          <cell r="F1848">
            <v>27</v>
          </cell>
          <cell r="G1848" t="str">
            <v>Ban CTCT và CTSV</v>
          </cell>
          <cell r="H1848" t="str">
            <v>Ban Công tác chính trị và Công tác sinh viên</v>
          </cell>
          <cell r="I1848" t="str">
            <v>Chuyên viên</v>
          </cell>
          <cell r="J1848">
            <v>3</v>
          </cell>
          <cell r="K1848">
            <v>0</v>
          </cell>
          <cell r="L1848" t="str">
            <v>01-Apr-23</v>
          </cell>
          <cell r="M1848" t="str">
            <v>01-Jul-15</v>
          </cell>
          <cell r="N1848">
            <v>4</v>
          </cell>
          <cell r="O1848" t="str">
            <v>2700</v>
          </cell>
          <cell r="P1848" t="str">
            <v>2700</v>
          </cell>
          <cell r="Q1848" t="str">
            <v>01.003</v>
          </cell>
          <cell r="R1848" t="str">
            <v>01.003</v>
          </cell>
          <cell r="S1848" t="str">
            <v/>
          </cell>
          <cell r="T1848">
            <v>0</v>
          </cell>
          <cell r="U1848" t="str">
            <v>Đại học</v>
          </cell>
          <cell r="V1848" t="str">
            <v>024192011877</v>
          </cell>
        </row>
        <row r="1849">
          <cell r="B1849" t="str">
            <v/>
          </cell>
          <cell r="C1849" t="str">
            <v>3120205137828</v>
          </cell>
          <cell r="D1849" t="str">
            <v>Nguyễn Thị Hồng</v>
          </cell>
          <cell r="E1849" t="str">
            <v>Ngọc</v>
          </cell>
          <cell r="F1849">
            <v>27</v>
          </cell>
          <cell r="G1849" t="str">
            <v>Ban CTCT và CTSV</v>
          </cell>
          <cell r="H1849" t="str">
            <v>Ban Công tác chính trị và Công tác sinh viên</v>
          </cell>
          <cell r="I1849" t="str">
            <v>Chuyên viên</v>
          </cell>
          <cell r="J1849">
            <v>2.34</v>
          </cell>
          <cell r="K1849">
            <v>0</v>
          </cell>
          <cell r="L1849" t="str">
            <v>01-Mar-23</v>
          </cell>
          <cell r="M1849" t="str">
            <v>01-Dec-21</v>
          </cell>
          <cell r="N1849">
            <v>4</v>
          </cell>
          <cell r="O1849" t="str">
            <v>2700</v>
          </cell>
          <cell r="P1849" t="str">
            <v>2700</v>
          </cell>
          <cell r="Q1849" t="str">
            <v>01.003</v>
          </cell>
          <cell r="R1849" t="str">
            <v>01.003</v>
          </cell>
          <cell r="S1849" t="str">
            <v/>
          </cell>
          <cell r="T1849">
            <v>0</v>
          </cell>
          <cell r="U1849" t="str">
            <v>Đại học</v>
          </cell>
          <cell r="V1849" t="str">
            <v>001197001150</v>
          </cell>
        </row>
        <row r="1850">
          <cell r="B1850" t="str">
            <v/>
          </cell>
          <cell r="C1850" t="str">
            <v>3120215057175</v>
          </cell>
          <cell r="D1850" t="str">
            <v>Nguyễn Thị Thu</v>
          </cell>
          <cell r="E1850" t="str">
            <v>Trang</v>
          </cell>
          <cell r="F1850">
            <v>27</v>
          </cell>
          <cell r="G1850" t="str">
            <v>Ban CTCT và CTSV</v>
          </cell>
          <cell r="H1850" t="str">
            <v>Ban Công tác chính trị và Công tác sinh viên</v>
          </cell>
          <cell r="I1850" t="str">
            <v>Chuyên viên</v>
          </cell>
          <cell r="J1850">
            <v>2.34</v>
          </cell>
          <cell r="K1850">
            <v>0</v>
          </cell>
          <cell r="L1850" t="str">
            <v>01-Oct-20</v>
          </cell>
          <cell r="M1850" t="str">
            <v>01-Oct-20</v>
          </cell>
          <cell r="N1850">
            <v>4</v>
          </cell>
          <cell r="O1850" t="str">
            <v>2700</v>
          </cell>
          <cell r="P1850" t="str">
            <v>2700</v>
          </cell>
          <cell r="Q1850" t="str">
            <v>01.003</v>
          </cell>
          <cell r="R1850" t="str">
            <v>01.003</v>
          </cell>
          <cell r="S1850" t="str">
            <v/>
          </cell>
          <cell r="T1850">
            <v>0</v>
          </cell>
          <cell r="U1850" t="str">
            <v>Đại học</v>
          </cell>
          <cell r="V1850" t="str">
            <v>001192007621</v>
          </cell>
        </row>
        <row r="1851">
          <cell r="B1851" t="str">
            <v/>
          </cell>
          <cell r="C1851" t="str">
            <v>3120215059085</v>
          </cell>
          <cell r="D1851" t="str">
            <v>Nguyễn Thị Bích</v>
          </cell>
          <cell r="E1851" t="str">
            <v>Hằng</v>
          </cell>
          <cell r="F1851">
            <v>27</v>
          </cell>
          <cell r="G1851" t="str">
            <v>Ban CTCT và CTSV</v>
          </cell>
          <cell r="H1851" t="str">
            <v>Ban Công tác chính trị và Công tác sinh viên</v>
          </cell>
          <cell r="I1851" t="str">
            <v>Thạc sĩ, Chuyên viên</v>
          </cell>
          <cell r="J1851">
            <v>2.34</v>
          </cell>
          <cell r="K1851">
            <v>0</v>
          </cell>
          <cell r="L1851" t="str">
            <v>17-Jun-24</v>
          </cell>
          <cell r="M1851" t="str">
            <v>17-Jun-24</v>
          </cell>
          <cell r="N1851">
            <v>3</v>
          </cell>
          <cell r="O1851" t="str">
            <v>2700</v>
          </cell>
          <cell r="P1851" t="str">
            <v>2700</v>
          </cell>
          <cell r="Q1851" t="str">
            <v>01.003</v>
          </cell>
          <cell r="R1851" t="str">
            <v>01.003</v>
          </cell>
          <cell r="S1851" t="str">
            <v/>
          </cell>
          <cell r="T1851">
            <v>0</v>
          </cell>
          <cell r="U1851" t="str">
            <v>Thạc sĩ</v>
          </cell>
          <cell r="V1851" t="str">
            <v>027192000556</v>
          </cell>
        </row>
        <row r="1852">
          <cell r="B1852" t="str">
            <v/>
          </cell>
          <cell r="C1852" t="str">
            <v>3120205219838</v>
          </cell>
          <cell r="D1852" t="str">
            <v>Trần Hải</v>
          </cell>
          <cell r="E1852" t="str">
            <v>Đăng</v>
          </cell>
          <cell r="F1852">
            <v>27</v>
          </cell>
          <cell r="G1852" t="str">
            <v>Ban CTCT và CTSV</v>
          </cell>
          <cell r="H1852" t="str">
            <v>Ban Công tác chính trị và Công tác sinh viên</v>
          </cell>
          <cell r="I1852" t="str">
            <v>Chuyên viên</v>
          </cell>
          <cell r="J1852">
            <v>1.9890000000000001</v>
          </cell>
          <cell r="K1852">
            <v>0</v>
          </cell>
          <cell r="L1852" t="str">
            <v>01-Aug-24</v>
          </cell>
          <cell r="M1852" t="str">
            <v>01-Aug-24</v>
          </cell>
          <cell r="N1852">
            <v>4</v>
          </cell>
          <cell r="O1852" t="str">
            <v>2700</v>
          </cell>
          <cell r="P1852" t="str">
            <v>2700</v>
          </cell>
          <cell r="Q1852" t="str">
            <v>01.003</v>
          </cell>
          <cell r="R1852" t="str">
            <v>01.003</v>
          </cell>
          <cell r="S1852" t="str">
            <v/>
          </cell>
          <cell r="T1852">
            <v>0</v>
          </cell>
          <cell r="U1852" t="str">
            <v>Đại học</v>
          </cell>
          <cell r="V1852" t="str">
            <v>010201007789</v>
          </cell>
        </row>
        <row r="1853">
          <cell r="B1853" t="str">
            <v/>
          </cell>
          <cell r="C1853" t="str">
            <v>3120215059220</v>
          </cell>
          <cell r="D1853" t="str">
            <v>Lê Thị Thùy</v>
          </cell>
          <cell r="E1853" t="str">
            <v>Linh</v>
          </cell>
          <cell r="F1853">
            <v>27</v>
          </cell>
          <cell r="G1853" t="str">
            <v>Ban CTCT và CTSV</v>
          </cell>
          <cell r="H1853" t="str">
            <v>Ban Công tác chính trị và Công tác sinh viên</v>
          </cell>
          <cell r="I1853" t="str">
            <v>Chuyên viên</v>
          </cell>
          <cell r="J1853">
            <v>1.9890000000000001</v>
          </cell>
          <cell r="K1853">
            <v>0</v>
          </cell>
          <cell r="L1853" t="str">
            <v>01-Sep-24</v>
          </cell>
          <cell r="M1853" t="str">
            <v>01-Sep-24</v>
          </cell>
          <cell r="N1853">
            <v>4</v>
          </cell>
          <cell r="O1853" t="str">
            <v>2700</v>
          </cell>
          <cell r="P1853" t="str">
            <v>2700</v>
          </cell>
          <cell r="Q1853" t="str">
            <v>01.003</v>
          </cell>
          <cell r="R1853" t="str">
            <v>01.003</v>
          </cell>
          <cell r="S1853" t="str">
            <v/>
          </cell>
          <cell r="T1853">
            <v>0</v>
          </cell>
          <cell r="U1853" t="str">
            <v>Đại học</v>
          </cell>
          <cell r="V1853" t="str">
            <v>001196040186</v>
          </cell>
        </row>
        <row r="1854">
          <cell r="B1854" t="str">
            <v/>
          </cell>
          <cell r="C1854" t="str">
            <v>3120215059243</v>
          </cell>
          <cell r="D1854" t="str">
            <v>Đào Kiều</v>
          </cell>
          <cell r="E1854" t="str">
            <v>Oanh</v>
          </cell>
          <cell r="F1854">
            <v>27</v>
          </cell>
          <cell r="G1854" t="str">
            <v>Ban CTCT và CTSV</v>
          </cell>
          <cell r="H1854" t="str">
            <v>Ban Công tác chính trị và Công tác sinh viên</v>
          </cell>
          <cell r="I1854" t="str">
            <v>Chuyên viên</v>
          </cell>
          <cell r="J1854">
            <v>2.67</v>
          </cell>
          <cell r="K1854">
            <v>0</v>
          </cell>
          <cell r="L1854" t="str">
            <v>01-Jul-24</v>
          </cell>
          <cell r="M1854" t="str">
            <v>01-Jul-24</v>
          </cell>
          <cell r="N1854">
            <v>4</v>
          </cell>
          <cell r="O1854" t="str">
            <v>2700</v>
          </cell>
          <cell r="P1854" t="str">
            <v>2700</v>
          </cell>
          <cell r="Q1854" t="str">
            <v>01.003</v>
          </cell>
          <cell r="R1854" t="str">
            <v>01.003</v>
          </cell>
          <cell r="S1854" t="str">
            <v/>
          </cell>
          <cell r="T1854">
            <v>0</v>
          </cell>
          <cell r="U1854" t="str">
            <v>Đại học</v>
          </cell>
          <cell r="V1854" t="str">
            <v>001192035394</v>
          </cell>
        </row>
        <row r="1855">
          <cell r="B1855" t="str">
            <v/>
          </cell>
          <cell r="C1855" t="str">
            <v>3120215009301</v>
          </cell>
          <cell r="D1855" t="str">
            <v>Lê Thị</v>
          </cell>
          <cell r="E1855" t="str">
            <v>Liên</v>
          </cell>
          <cell r="F1855">
            <v>28</v>
          </cell>
          <cell r="G1855" t="str">
            <v>Ban Thanh tra</v>
          </cell>
          <cell r="H1855" t="str">
            <v>Ban Đảm bảo chất lượng và Pháp chế</v>
          </cell>
          <cell r="I1855" t="str">
            <v/>
          </cell>
          <cell r="J1855">
            <v>2.34</v>
          </cell>
          <cell r="K1855">
            <v>0</v>
          </cell>
          <cell r="L1855" t="str">
            <v>01-Jun-09</v>
          </cell>
          <cell r="M1855" t="str">
            <v>01-Jun-09</v>
          </cell>
          <cell r="N1855">
            <v>3</v>
          </cell>
          <cell r="O1855" t="str">
            <v>2800</v>
          </cell>
          <cell r="P1855" t="str">
            <v>2800</v>
          </cell>
          <cell r="Q1855" t="str">
            <v>01.003</v>
          </cell>
          <cell r="R1855" t="str">
            <v>01.003</v>
          </cell>
          <cell r="S1855" t="str">
            <v/>
          </cell>
          <cell r="T1855">
            <v>0</v>
          </cell>
          <cell r="U1855" t="str">
            <v>Thạc sĩ</v>
          </cell>
          <cell r="V1855" t="str">
            <v>164089133</v>
          </cell>
        </row>
        <row r="1856">
          <cell r="B1856" t="str">
            <v/>
          </cell>
          <cell r="C1856" t="str">
            <v>3120215009318</v>
          </cell>
          <cell r="D1856" t="str">
            <v>Trần Minh</v>
          </cell>
          <cell r="E1856" t="str">
            <v>Nguyệt</v>
          </cell>
          <cell r="F1856">
            <v>28</v>
          </cell>
          <cell r="G1856" t="str">
            <v>Ban Thanh tra</v>
          </cell>
          <cell r="H1856" t="str">
            <v>Ban Đảm bảo chất lượng và Pháp chế</v>
          </cell>
          <cell r="I1856" t="str">
            <v/>
          </cell>
          <cell r="J1856">
            <v>2.34</v>
          </cell>
          <cell r="K1856">
            <v>0</v>
          </cell>
          <cell r="L1856" t="str">
            <v>01-Sep-08</v>
          </cell>
          <cell r="M1856" t="str">
            <v>01-Sep-07</v>
          </cell>
          <cell r="N1856">
            <v>3</v>
          </cell>
          <cell r="O1856" t="str">
            <v>2800</v>
          </cell>
          <cell r="P1856" t="str">
            <v>2800</v>
          </cell>
          <cell r="Q1856" t="str">
            <v>01.003</v>
          </cell>
          <cell r="R1856" t="str">
            <v>01.003</v>
          </cell>
          <cell r="S1856" t="str">
            <v/>
          </cell>
          <cell r="T1856">
            <v>0</v>
          </cell>
          <cell r="U1856" t="str">
            <v>Thạc sĩ</v>
          </cell>
          <cell r="V1856" t="str">
            <v>012319090</v>
          </cell>
        </row>
        <row r="1857">
          <cell r="B1857" t="str">
            <v/>
          </cell>
          <cell r="C1857" t="str">
            <v>3120215009796</v>
          </cell>
          <cell r="D1857" t="str">
            <v>Phạm Thị Thuý</v>
          </cell>
          <cell r="E1857" t="str">
            <v>Vân</v>
          </cell>
          <cell r="F1857">
            <v>28</v>
          </cell>
          <cell r="G1857" t="str">
            <v>Ban Thanh tra</v>
          </cell>
          <cell r="H1857" t="str">
            <v>Ban Đảm bảo chất lượng và Pháp chế</v>
          </cell>
          <cell r="I1857" t="str">
            <v/>
          </cell>
          <cell r="J1857">
            <v>2.34</v>
          </cell>
          <cell r="K1857">
            <v>0</v>
          </cell>
          <cell r="L1857" t="str">
            <v>01-Apr-09</v>
          </cell>
          <cell r="M1857" t="str">
            <v>01-Apr-08</v>
          </cell>
          <cell r="N1857">
            <v>3</v>
          </cell>
          <cell r="O1857" t="str">
            <v>2800</v>
          </cell>
          <cell r="P1857" t="str">
            <v>2800</v>
          </cell>
          <cell r="Q1857" t="str">
            <v>01.003</v>
          </cell>
          <cell r="R1857" t="str">
            <v>01.003</v>
          </cell>
          <cell r="S1857" t="str">
            <v/>
          </cell>
          <cell r="T1857">
            <v>0</v>
          </cell>
          <cell r="U1857" t="str">
            <v>Thạc sĩ</v>
          </cell>
          <cell r="V1857" t="str">
            <v>012756857</v>
          </cell>
        </row>
        <row r="1858">
          <cell r="B1858" t="str">
            <v/>
          </cell>
          <cell r="C1858" t="str">
            <v>3120215035505</v>
          </cell>
          <cell r="D1858" t="str">
            <v>Trịnh Hồng</v>
          </cell>
          <cell r="E1858" t="str">
            <v>Kiên</v>
          </cell>
          <cell r="F1858">
            <v>28</v>
          </cell>
          <cell r="G1858" t="str">
            <v>Ban Thanh tra</v>
          </cell>
          <cell r="H1858" t="str">
            <v>Ban Đảm bảo chất lượng và Pháp chế</v>
          </cell>
          <cell r="I1858" t="str">
            <v>Tiến sĩ, Chuyên viên</v>
          </cell>
          <cell r="J1858">
            <v>3.33</v>
          </cell>
          <cell r="K1858">
            <v>0</v>
          </cell>
          <cell r="L1858" t="str">
            <v>01-Feb-18</v>
          </cell>
          <cell r="M1858" t="str">
            <v>01-Feb-12</v>
          </cell>
          <cell r="N1858">
            <v>2</v>
          </cell>
          <cell r="O1858" t="str">
            <v>2800</v>
          </cell>
          <cell r="P1858" t="str">
            <v>2800</v>
          </cell>
          <cell r="Q1858" t="str">
            <v>01.003</v>
          </cell>
          <cell r="R1858" t="str">
            <v>01.003</v>
          </cell>
          <cell r="S1858" t="str">
            <v/>
          </cell>
          <cell r="T1858">
            <v>0</v>
          </cell>
          <cell r="U1858" t="str">
            <v>Tiến sĩ</v>
          </cell>
          <cell r="V1858" t="str">
            <v>001078032826</v>
          </cell>
        </row>
        <row r="1859">
          <cell r="B1859" t="str">
            <v/>
          </cell>
          <cell r="C1859" t="str">
            <v>3120215042018</v>
          </cell>
          <cell r="D1859" t="str">
            <v>Nguyễn Thị Thu</v>
          </cell>
          <cell r="E1859" t="str">
            <v>Trang</v>
          </cell>
          <cell r="F1859">
            <v>28</v>
          </cell>
          <cell r="G1859" t="str">
            <v>Trung tâm Đảm bảo chất lượng</v>
          </cell>
          <cell r="H1859" t="str">
            <v>Ban Đảm bảo chất lượng và Pháp chế</v>
          </cell>
          <cell r="I1859" t="str">
            <v>Kỹ thuật viên</v>
          </cell>
          <cell r="J1859">
            <v>2.06</v>
          </cell>
          <cell r="K1859">
            <v>0</v>
          </cell>
          <cell r="L1859" t="str">
            <v>01-Jul-14</v>
          </cell>
          <cell r="M1859" t="str">
            <v>01-Jul-13</v>
          </cell>
          <cell r="N1859">
            <v>4</v>
          </cell>
          <cell r="O1859" t="str">
            <v>2800</v>
          </cell>
          <cell r="P1859" t="str">
            <v>2800</v>
          </cell>
          <cell r="Q1859" t="str">
            <v>13.096</v>
          </cell>
          <cell r="R1859" t="str">
            <v>13.096</v>
          </cell>
          <cell r="S1859" t="str">
            <v/>
          </cell>
          <cell r="T1859">
            <v>0</v>
          </cell>
          <cell r="U1859" t="str">
            <v>Đại học</v>
          </cell>
          <cell r="V1859" t="str">
            <v>012704868</v>
          </cell>
        </row>
        <row r="1860">
          <cell r="B1860" t="str">
            <v/>
          </cell>
          <cell r="C1860" t="str">
            <v>3120215009738</v>
          </cell>
          <cell r="D1860" t="str">
            <v>Nguyễn Thị Hương</v>
          </cell>
          <cell r="E1860" t="str">
            <v>Thơm</v>
          </cell>
          <cell r="F1860">
            <v>28</v>
          </cell>
          <cell r="G1860" t="str">
            <v>Trung tâm Đảm bảo chất lượng</v>
          </cell>
          <cell r="H1860" t="str">
            <v>Ban Đảm bảo chất lượng và Pháp chế</v>
          </cell>
          <cell r="I1860" t="str">
            <v>Chuyên viên</v>
          </cell>
          <cell r="J1860">
            <v>3</v>
          </cell>
          <cell r="K1860">
            <v>0</v>
          </cell>
          <cell r="L1860" t="str">
            <v>01-Nov-14</v>
          </cell>
          <cell r="M1860" t="str">
            <v>01-Aug-09</v>
          </cell>
          <cell r="N1860">
            <v>4</v>
          </cell>
          <cell r="O1860" t="str">
            <v>2800</v>
          </cell>
          <cell r="P1860" t="str">
            <v>2800</v>
          </cell>
          <cell r="Q1860" t="str">
            <v>01.003</v>
          </cell>
          <cell r="R1860" t="str">
            <v>01.003</v>
          </cell>
          <cell r="S1860" t="str">
            <v/>
          </cell>
          <cell r="T1860">
            <v>0</v>
          </cell>
          <cell r="U1860" t="str">
            <v>Đại học</v>
          </cell>
          <cell r="V1860" t="str">
            <v>031234228</v>
          </cell>
        </row>
        <row r="1861">
          <cell r="B1861" t="str">
            <v>TG247</v>
          </cell>
          <cell r="C1861" t="str">
            <v>3120215044614</v>
          </cell>
          <cell r="D1861" t="str">
            <v>Phùng Bá</v>
          </cell>
          <cell r="E1861" t="str">
            <v>Sỹ</v>
          </cell>
          <cell r="F1861">
            <v>28</v>
          </cell>
          <cell r="G1861" t="str">
            <v>Trung tâm Đảm bảo chất lượng</v>
          </cell>
          <cell r="H1861" t="str">
            <v>Ban Đảm bảo chất lượng và Pháp chế</v>
          </cell>
          <cell r="I1861" t="str">
            <v>Thạc sĩ, Chuyên viên</v>
          </cell>
          <cell r="J1861">
            <v>2.34</v>
          </cell>
          <cell r="K1861">
            <v>0</v>
          </cell>
          <cell r="L1861" t="str">
            <v>09-Jan-15</v>
          </cell>
          <cell r="M1861" t="str">
            <v>01-Jan-15</v>
          </cell>
          <cell r="N1861">
            <v>3</v>
          </cell>
          <cell r="O1861" t="str">
            <v>2800</v>
          </cell>
          <cell r="P1861" t="str">
            <v>2800</v>
          </cell>
          <cell r="Q1861" t="str">
            <v>01.003</v>
          </cell>
          <cell r="R1861" t="str">
            <v>01.003</v>
          </cell>
          <cell r="S1861" t="str">
            <v>TG247</v>
          </cell>
          <cell r="T1861">
            <v>0</v>
          </cell>
          <cell r="U1861" t="str">
            <v>Thạc sĩ</v>
          </cell>
          <cell r="V1861" t="str">
            <v>013239570</v>
          </cell>
        </row>
        <row r="1862">
          <cell r="B1862" t="str">
            <v/>
          </cell>
          <cell r="C1862" t="str">
            <v>3120215048145</v>
          </cell>
          <cell r="D1862" t="str">
            <v>Phan Vũ Quỳnh</v>
          </cell>
          <cell r="E1862" t="str">
            <v>My</v>
          </cell>
          <cell r="F1862">
            <v>28</v>
          </cell>
          <cell r="G1862" t="str">
            <v>Trung tâm Đảm bảo chất lượng</v>
          </cell>
          <cell r="H1862" t="str">
            <v>Ban Đảm bảo chất lượng và Pháp chế</v>
          </cell>
          <cell r="I1862" t="str">
            <v>Thạc sĩ, Chuyên viên</v>
          </cell>
          <cell r="J1862">
            <v>3</v>
          </cell>
          <cell r="K1862">
            <v>0</v>
          </cell>
          <cell r="L1862" t="str">
            <v>01-Apr-22</v>
          </cell>
          <cell r="M1862" t="str">
            <v>20-Jan-15</v>
          </cell>
          <cell r="N1862">
            <v>3</v>
          </cell>
          <cell r="O1862" t="str">
            <v>2800</v>
          </cell>
          <cell r="P1862" t="str">
            <v>2800</v>
          </cell>
          <cell r="Q1862" t="str">
            <v>01.003</v>
          </cell>
          <cell r="R1862" t="str">
            <v>01.003</v>
          </cell>
          <cell r="S1862" t="str">
            <v/>
          </cell>
          <cell r="T1862">
            <v>0</v>
          </cell>
          <cell r="U1862" t="str">
            <v>Thạc sĩ</v>
          </cell>
          <cell r="V1862" t="str">
            <v>001192028416</v>
          </cell>
        </row>
        <row r="1863">
          <cell r="B1863" t="str">
            <v/>
          </cell>
          <cell r="C1863" t="str">
            <v>3120205095444</v>
          </cell>
          <cell r="D1863" t="str">
            <v>Hoàng Thị Thu</v>
          </cell>
          <cell r="E1863" t="str">
            <v>Hồng</v>
          </cell>
          <cell r="F1863">
            <v>28</v>
          </cell>
          <cell r="G1863" t="str">
            <v>Trung tâm Đảm bảo chất lượng</v>
          </cell>
          <cell r="H1863" t="str">
            <v>Ban Đảm bảo chất lượng và Pháp chế</v>
          </cell>
          <cell r="I1863" t="str">
            <v>Chuyên viên</v>
          </cell>
          <cell r="J1863">
            <v>1.9890000000000001</v>
          </cell>
          <cell r="K1863">
            <v>0</v>
          </cell>
          <cell r="L1863" t="str">
            <v>01-Jul-20</v>
          </cell>
          <cell r="M1863" t="str">
            <v>01-Jul-20</v>
          </cell>
          <cell r="N1863">
            <v>4</v>
          </cell>
          <cell r="O1863" t="str">
            <v>2800</v>
          </cell>
          <cell r="P1863" t="str">
            <v>2800</v>
          </cell>
          <cell r="Q1863" t="str">
            <v>01.003</v>
          </cell>
          <cell r="R1863" t="str">
            <v>01.003</v>
          </cell>
          <cell r="S1863" t="str">
            <v/>
          </cell>
          <cell r="T1863">
            <v>0</v>
          </cell>
          <cell r="U1863" t="str">
            <v>Đại học</v>
          </cell>
          <cell r="V1863" t="str">
            <v>145748696</v>
          </cell>
        </row>
        <row r="1864">
          <cell r="B1864" t="str">
            <v/>
          </cell>
          <cell r="C1864" t="str">
            <v>3120215058812</v>
          </cell>
          <cell r="D1864" t="str">
            <v>Trần Thị Hà</v>
          </cell>
          <cell r="E1864" t="str">
            <v>Châu</v>
          </cell>
          <cell r="F1864">
            <v>28</v>
          </cell>
          <cell r="G1864" t="str">
            <v>Trung tâm Đảm bảo chất lượng</v>
          </cell>
          <cell r="H1864" t="str">
            <v>Ban Đảm bảo chất lượng và Pháp chế</v>
          </cell>
          <cell r="I1864" t="str">
            <v>Chuyên viên</v>
          </cell>
          <cell r="J1864">
            <v>1.9890000000000001</v>
          </cell>
          <cell r="K1864">
            <v>0</v>
          </cell>
          <cell r="L1864" t="str">
            <v>01-Oct-21</v>
          </cell>
          <cell r="M1864" t="str">
            <v>01-Dec-20</v>
          </cell>
          <cell r="N1864">
            <v>4</v>
          </cell>
          <cell r="O1864" t="str">
            <v>2800</v>
          </cell>
          <cell r="P1864" t="str">
            <v>2800</v>
          </cell>
          <cell r="Q1864" t="str">
            <v>01.003</v>
          </cell>
          <cell r="R1864" t="str">
            <v>01.003</v>
          </cell>
          <cell r="S1864" t="str">
            <v/>
          </cell>
          <cell r="T1864">
            <v>0</v>
          </cell>
          <cell r="U1864" t="str">
            <v>Đại học</v>
          </cell>
          <cell r="V1864" t="str">
            <v>013522408</v>
          </cell>
        </row>
        <row r="1865">
          <cell r="B1865" t="str">
            <v/>
          </cell>
          <cell r="C1865" t="str">
            <v>3120205845665</v>
          </cell>
          <cell r="D1865" t="str">
            <v>Nguyễn Hoàng</v>
          </cell>
          <cell r="E1865" t="str">
            <v>Yến</v>
          </cell>
          <cell r="F1865">
            <v>28</v>
          </cell>
          <cell r="G1865" t="str">
            <v>Tổ Pháp chế</v>
          </cell>
          <cell r="H1865" t="str">
            <v>Ban Đảm bảo chất lượng và Pháp chế</v>
          </cell>
          <cell r="I1865" t="str">
            <v>Chuyên viên</v>
          </cell>
          <cell r="J1865">
            <v>3.33</v>
          </cell>
          <cell r="K1865">
            <v>0</v>
          </cell>
          <cell r="L1865" t="str">
            <v>01-Jan-25</v>
          </cell>
          <cell r="M1865" t="str">
            <v>01-Jan-17</v>
          </cell>
          <cell r="N1865">
            <v>4</v>
          </cell>
          <cell r="O1865" t="str">
            <v>2801</v>
          </cell>
          <cell r="P1865" t="str">
            <v>2801</v>
          </cell>
          <cell r="Q1865" t="str">
            <v>01.003</v>
          </cell>
          <cell r="R1865" t="str">
            <v>01.003</v>
          </cell>
          <cell r="S1865" t="str">
            <v/>
          </cell>
          <cell r="T1865">
            <v>0</v>
          </cell>
          <cell r="U1865" t="str">
            <v>Đại học</v>
          </cell>
          <cell r="V1865" t="str">
            <v>024191021040</v>
          </cell>
        </row>
        <row r="1866">
          <cell r="B1866" t="str">
            <v/>
          </cell>
          <cell r="C1866" t="str">
            <v>8804205109038</v>
          </cell>
          <cell r="D1866" t="str">
            <v>Vũ Ngọc</v>
          </cell>
          <cell r="E1866" t="str">
            <v>Mai</v>
          </cell>
          <cell r="F1866">
            <v>28</v>
          </cell>
          <cell r="G1866" t="str">
            <v>Tổ Pháp chế</v>
          </cell>
          <cell r="H1866" t="str">
            <v>Ban Đảm bảo chất lượng và Pháp chế</v>
          </cell>
          <cell r="I1866" t="str">
            <v>Chuyên viên</v>
          </cell>
          <cell r="J1866">
            <v>2.34</v>
          </cell>
          <cell r="K1866">
            <v>0</v>
          </cell>
          <cell r="L1866" t="str">
            <v>04-Dec-25</v>
          </cell>
          <cell r="M1866" t="str">
            <v>04-Sep-24</v>
          </cell>
          <cell r="N1866">
            <v>4</v>
          </cell>
          <cell r="O1866" t="str">
            <v>2801</v>
          </cell>
          <cell r="P1866" t="str">
            <v>2801</v>
          </cell>
          <cell r="Q1866" t="str">
            <v>01.003</v>
          </cell>
          <cell r="R1866" t="str">
            <v>01.003</v>
          </cell>
          <cell r="S1866" t="str">
            <v/>
          </cell>
          <cell r="T1866">
            <v>0</v>
          </cell>
          <cell r="U1866" t="str">
            <v>Đại học</v>
          </cell>
          <cell r="V1866" t="str">
            <v>010302003418</v>
          </cell>
        </row>
        <row r="1867">
          <cell r="B1867" t="str">
            <v/>
          </cell>
          <cell r="C1867" t="str">
            <v>2208205452088</v>
          </cell>
          <cell r="D1867" t="str">
            <v>Vương Quỳnh</v>
          </cell>
          <cell r="E1867" t="str">
            <v>Trang</v>
          </cell>
          <cell r="F1867">
            <v>28</v>
          </cell>
          <cell r="G1867" t="str">
            <v>Tổ Pháp chế</v>
          </cell>
          <cell r="H1867" t="str">
            <v>Ban Đảm bảo chất lượng và Pháp chế</v>
          </cell>
          <cell r="I1867" t="str">
            <v>Chuyên viên</v>
          </cell>
          <cell r="J1867">
            <v>1.9890000000000001</v>
          </cell>
          <cell r="K1867">
            <v>0</v>
          </cell>
          <cell r="L1867" t="str">
            <v>01-Dec-24</v>
          </cell>
          <cell r="M1867" t="str">
            <v>01-Dec-24</v>
          </cell>
          <cell r="N1867">
            <v>4</v>
          </cell>
          <cell r="O1867" t="str">
            <v>2801</v>
          </cell>
          <cell r="P1867" t="str">
            <v>2801</v>
          </cell>
          <cell r="Q1867" t="str">
            <v>01.003</v>
          </cell>
          <cell r="R1867" t="str">
            <v>01.003</v>
          </cell>
          <cell r="S1867" t="str">
            <v/>
          </cell>
          <cell r="T1867">
            <v>0</v>
          </cell>
          <cell r="U1867" t="str">
            <v>Đại học</v>
          </cell>
          <cell r="V1867" t="str">
            <v>001302035260</v>
          </cell>
        </row>
        <row r="1868">
          <cell r="B1868" t="str">
            <v/>
          </cell>
          <cell r="C1868" t="str">
            <v>3120215057067</v>
          </cell>
          <cell r="D1868" t="str">
            <v>Đỗ Thị Ngọc</v>
          </cell>
          <cell r="E1868" t="str">
            <v>ánh</v>
          </cell>
          <cell r="F1868">
            <v>28</v>
          </cell>
          <cell r="G1868" t="str">
            <v>Tổ Thanh tra</v>
          </cell>
          <cell r="H1868" t="str">
            <v>Ban Đảm bảo chất lượng và Pháp chế</v>
          </cell>
          <cell r="I1868" t="str">
            <v>Chuyên viên</v>
          </cell>
          <cell r="J1868">
            <v>2.67</v>
          </cell>
          <cell r="K1868">
            <v>0</v>
          </cell>
          <cell r="L1868" t="str">
            <v>06-Jan-23</v>
          </cell>
          <cell r="M1868" t="str">
            <v>06-Jan-20</v>
          </cell>
          <cell r="N1868">
            <v>4</v>
          </cell>
          <cell r="O1868" t="str">
            <v>2802</v>
          </cell>
          <cell r="P1868" t="str">
            <v>2802</v>
          </cell>
          <cell r="Q1868" t="str">
            <v>01.003</v>
          </cell>
          <cell r="R1868" t="str">
            <v>01.003</v>
          </cell>
          <cell r="S1868" t="str">
            <v/>
          </cell>
          <cell r="T1868">
            <v>0</v>
          </cell>
          <cell r="U1868" t="str">
            <v>Đại học</v>
          </cell>
          <cell r="V1868" t="str">
            <v>035192004112</v>
          </cell>
        </row>
        <row r="1869">
          <cell r="B1869" t="str">
            <v/>
          </cell>
          <cell r="C1869" t="str">
            <v>3120215048798</v>
          </cell>
          <cell r="D1869" t="str">
            <v>Lê Thị</v>
          </cell>
          <cell r="E1869" t="str">
            <v>Ly</v>
          </cell>
          <cell r="F1869">
            <v>28</v>
          </cell>
          <cell r="G1869" t="str">
            <v>Tổ Thanh tra</v>
          </cell>
          <cell r="H1869" t="str">
            <v>Ban Đảm bảo chất lượng và Pháp chế</v>
          </cell>
          <cell r="I1869" t="str">
            <v>Thạc sĩ, Chuyên viên</v>
          </cell>
          <cell r="J1869">
            <v>3.33</v>
          </cell>
          <cell r="K1869">
            <v>0</v>
          </cell>
          <cell r="L1869" t="str">
            <v>01-Jan-24</v>
          </cell>
          <cell r="M1869" t="str">
            <v>01-Jan-16</v>
          </cell>
          <cell r="N1869">
            <v>3</v>
          </cell>
          <cell r="O1869" t="str">
            <v>2802</v>
          </cell>
          <cell r="P1869" t="str">
            <v>2802</v>
          </cell>
          <cell r="Q1869" t="str">
            <v>01.003</v>
          </cell>
          <cell r="R1869" t="str">
            <v>01.003</v>
          </cell>
          <cell r="S1869" t="str">
            <v/>
          </cell>
          <cell r="T1869">
            <v>0</v>
          </cell>
          <cell r="U1869" t="str">
            <v>Thạc sĩ</v>
          </cell>
          <cell r="V1869" t="str">
            <v>038191046347</v>
          </cell>
        </row>
        <row r="1870">
          <cell r="B1870" t="str">
            <v/>
          </cell>
          <cell r="C1870" t="str">
            <v>3120215009721</v>
          </cell>
          <cell r="D1870" t="str">
            <v>Nguyễn Bình</v>
          </cell>
          <cell r="E1870" t="str">
            <v>Trung</v>
          </cell>
          <cell r="F1870">
            <v>28</v>
          </cell>
          <cell r="G1870" t="str">
            <v>Tổ Thanh tra</v>
          </cell>
          <cell r="H1870" t="str">
            <v>Ban Đảm bảo chất lượng và Pháp chế</v>
          </cell>
          <cell r="I1870" t="str">
            <v>Thạc sĩ, Chuyên viên</v>
          </cell>
          <cell r="J1870">
            <v>3.99</v>
          </cell>
          <cell r="K1870">
            <v>0</v>
          </cell>
          <cell r="L1870" t="str">
            <v>01-Apr-23</v>
          </cell>
          <cell r="M1870" t="str">
            <v>01-Apr-09</v>
          </cell>
          <cell r="N1870">
            <v>3</v>
          </cell>
          <cell r="O1870" t="str">
            <v>2802</v>
          </cell>
          <cell r="P1870" t="str">
            <v>2802</v>
          </cell>
          <cell r="Q1870" t="str">
            <v>01.003</v>
          </cell>
          <cell r="R1870" t="str">
            <v>01.003</v>
          </cell>
          <cell r="S1870" t="str">
            <v/>
          </cell>
          <cell r="T1870">
            <v>0</v>
          </cell>
          <cell r="U1870" t="str">
            <v>Thạc sĩ</v>
          </cell>
          <cell r="V1870" t="str">
            <v>001085030929</v>
          </cell>
        </row>
        <row r="1871">
          <cell r="B1871" t="str">
            <v/>
          </cell>
          <cell r="C1871" t="str">
            <v>3120215036458</v>
          </cell>
          <cell r="D1871" t="str">
            <v>Lê Thị</v>
          </cell>
          <cell r="E1871" t="str">
            <v>Hải</v>
          </cell>
          <cell r="F1871">
            <v>28</v>
          </cell>
          <cell r="G1871" t="str">
            <v>Tổ Thanh tra</v>
          </cell>
          <cell r="H1871" t="str">
            <v>Ban Đảm bảo chất lượng và Pháp chế</v>
          </cell>
          <cell r="I1871" t="str">
            <v>Thạc sĩ, Chuyên viên</v>
          </cell>
          <cell r="J1871">
            <v>3.66</v>
          </cell>
          <cell r="K1871">
            <v>0</v>
          </cell>
          <cell r="L1871" t="str">
            <v>01-Feb-23</v>
          </cell>
          <cell r="M1871" t="str">
            <v>01-Feb-12</v>
          </cell>
          <cell r="N1871">
            <v>3</v>
          </cell>
          <cell r="O1871" t="str">
            <v>2802</v>
          </cell>
          <cell r="P1871" t="str">
            <v>2802</v>
          </cell>
          <cell r="Q1871" t="str">
            <v>01.003</v>
          </cell>
          <cell r="R1871" t="str">
            <v>01.003</v>
          </cell>
          <cell r="S1871" t="str">
            <v/>
          </cell>
          <cell r="T1871">
            <v>0</v>
          </cell>
          <cell r="U1871" t="str">
            <v>Thạc sĩ</v>
          </cell>
          <cell r="V1871" t="str">
            <v>054187011430</v>
          </cell>
        </row>
        <row r="1872">
          <cell r="B1872" t="str">
            <v/>
          </cell>
          <cell r="C1872" t="str">
            <v>3120215042263</v>
          </cell>
          <cell r="D1872" t="str">
            <v>Nguyễn Thùy</v>
          </cell>
          <cell r="E1872" t="str">
            <v>Dung</v>
          </cell>
          <cell r="F1872">
            <v>28</v>
          </cell>
          <cell r="G1872" t="str">
            <v>Tổ Thanh tra</v>
          </cell>
          <cell r="H1872" t="str">
            <v>Ban Đảm bảo chất lượng và Pháp chế</v>
          </cell>
          <cell r="I1872" t="str">
            <v>Thạc sĩ, Chuyên viên</v>
          </cell>
          <cell r="J1872">
            <v>3.99</v>
          </cell>
          <cell r="K1872">
            <v>0</v>
          </cell>
          <cell r="L1872" t="str">
            <v>01-May-23</v>
          </cell>
          <cell r="M1872" t="str">
            <v>01-Jan-14</v>
          </cell>
          <cell r="N1872">
            <v>3</v>
          </cell>
          <cell r="O1872" t="str">
            <v>2802</v>
          </cell>
          <cell r="P1872" t="str">
            <v>2802</v>
          </cell>
          <cell r="Q1872" t="str">
            <v>01.003</v>
          </cell>
          <cell r="R1872" t="str">
            <v>01.003</v>
          </cell>
          <cell r="S1872" t="str">
            <v/>
          </cell>
          <cell r="T1872">
            <v>0</v>
          </cell>
          <cell r="U1872" t="str">
            <v>Thạc sĩ</v>
          </cell>
          <cell r="V1872" t="str">
            <v>030186001833</v>
          </cell>
        </row>
        <row r="1873">
          <cell r="B1873" t="str">
            <v/>
          </cell>
          <cell r="C1873" t="str">
            <v>3120215044637</v>
          </cell>
          <cell r="D1873" t="str">
            <v>Lưu Thị</v>
          </cell>
          <cell r="E1873" t="str">
            <v>Nguyệt</v>
          </cell>
          <cell r="F1873">
            <v>28</v>
          </cell>
          <cell r="G1873" t="str">
            <v>Tổ Quản lý chất lượng</v>
          </cell>
          <cell r="H1873" t="str">
            <v>Ban Đảm bảo chất lượng và Pháp chế</v>
          </cell>
          <cell r="I1873" t="str">
            <v>Thạc sĩ, Chuyên viên</v>
          </cell>
          <cell r="J1873">
            <v>3.33</v>
          </cell>
          <cell r="K1873">
            <v>0</v>
          </cell>
          <cell r="L1873" t="str">
            <v>01-Nov-23</v>
          </cell>
          <cell r="M1873" t="str">
            <v>01-Dec-13</v>
          </cell>
          <cell r="N1873">
            <v>3</v>
          </cell>
          <cell r="O1873" t="str">
            <v>2803</v>
          </cell>
          <cell r="P1873" t="str">
            <v>2803</v>
          </cell>
          <cell r="Q1873" t="str">
            <v>01.003</v>
          </cell>
          <cell r="R1873" t="str">
            <v>01.003</v>
          </cell>
          <cell r="S1873" t="str">
            <v/>
          </cell>
          <cell r="T1873">
            <v>0</v>
          </cell>
          <cell r="U1873" t="str">
            <v>Thạc sĩ</v>
          </cell>
          <cell r="V1873" t="str">
            <v>038184000437</v>
          </cell>
        </row>
        <row r="1874">
          <cell r="B1874" t="str">
            <v/>
          </cell>
          <cell r="C1874" t="str">
            <v>3120215057327</v>
          </cell>
          <cell r="D1874" t="str">
            <v>Vũ Thị Thùy</v>
          </cell>
          <cell r="E1874" t="str">
            <v>Dung</v>
          </cell>
          <cell r="F1874">
            <v>28</v>
          </cell>
          <cell r="G1874" t="str">
            <v>Tổ Quản lý chất lượng</v>
          </cell>
          <cell r="H1874" t="str">
            <v>Ban Đảm bảo chất lượng và Pháp chế</v>
          </cell>
          <cell r="I1874" t="str">
            <v>Chuyên viên</v>
          </cell>
          <cell r="J1874">
            <v>2.67</v>
          </cell>
          <cell r="K1874">
            <v>0</v>
          </cell>
          <cell r="L1874" t="str">
            <v>01-Apr-23</v>
          </cell>
          <cell r="M1874" t="str">
            <v>01-Apr-20</v>
          </cell>
          <cell r="N1874">
            <v>4</v>
          </cell>
          <cell r="O1874" t="str">
            <v>2803</v>
          </cell>
          <cell r="P1874" t="str">
            <v>2803</v>
          </cell>
          <cell r="Q1874" t="str">
            <v>01.003</v>
          </cell>
          <cell r="R1874" t="str">
            <v>01.003</v>
          </cell>
          <cell r="S1874" t="str">
            <v/>
          </cell>
          <cell r="T1874">
            <v>0</v>
          </cell>
          <cell r="U1874" t="str">
            <v>Đại học</v>
          </cell>
          <cell r="V1874" t="str">
            <v>034193012678</v>
          </cell>
        </row>
        <row r="1875">
          <cell r="B1875" t="str">
            <v/>
          </cell>
          <cell r="C1875" t="str">
            <v>3120205194844</v>
          </cell>
          <cell r="D1875" t="str">
            <v>Nguyễn Thị Minh</v>
          </cell>
          <cell r="E1875" t="str">
            <v>Huệ</v>
          </cell>
          <cell r="F1875">
            <v>28</v>
          </cell>
          <cell r="G1875" t="str">
            <v>Tổ Quản lý chất lượng</v>
          </cell>
          <cell r="H1875" t="str">
            <v>Ban Đảm bảo chất lượng và Pháp chế</v>
          </cell>
          <cell r="I1875" t="str">
            <v>Chuyên viên</v>
          </cell>
          <cell r="J1875">
            <v>2.34</v>
          </cell>
          <cell r="K1875">
            <v>0</v>
          </cell>
          <cell r="L1875" t="str">
            <v>03-Oct-24</v>
          </cell>
          <cell r="M1875" t="str">
            <v>03-Oct-24</v>
          </cell>
          <cell r="N1875">
            <v>4</v>
          </cell>
          <cell r="O1875" t="str">
            <v>2803</v>
          </cell>
          <cell r="P1875" t="str">
            <v>2803</v>
          </cell>
          <cell r="Q1875" t="str">
            <v>01.003</v>
          </cell>
          <cell r="R1875" t="str">
            <v>01.003</v>
          </cell>
          <cell r="S1875" t="str">
            <v/>
          </cell>
          <cell r="T1875">
            <v>0</v>
          </cell>
          <cell r="U1875" t="str">
            <v>Đại học</v>
          </cell>
          <cell r="V1875" t="str">
            <v>034193001339</v>
          </cell>
        </row>
        <row r="1876">
          <cell r="B1876" t="str">
            <v/>
          </cell>
          <cell r="C1876" t="str">
            <v>3120215035222</v>
          </cell>
          <cell r="D1876" t="str">
            <v>Nguyễn Thị</v>
          </cell>
          <cell r="E1876" t="str">
            <v>Thu</v>
          </cell>
          <cell r="F1876">
            <v>28</v>
          </cell>
          <cell r="G1876" t="str">
            <v>Tổ Đảm bảo chất lượng</v>
          </cell>
          <cell r="H1876" t="str">
            <v>Ban Đảm bảo chất lượng và Pháp chế</v>
          </cell>
          <cell r="I1876" t="str">
            <v>Chuyên viên</v>
          </cell>
          <cell r="J1876">
            <v>3.66</v>
          </cell>
          <cell r="K1876">
            <v>0</v>
          </cell>
          <cell r="L1876" t="str">
            <v>01-Nov-22</v>
          </cell>
          <cell r="M1876" t="str">
            <v>01-Aug-11</v>
          </cell>
          <cell r="N1876">
            <v>4</v>
          </cell>
          <cell r="O1876" t="str">
            <v>2804</v>
          </cell>
          <cell r="P1876" t="str">
            <v>2804</v>
          </cell>
          <cell r="Q1876" t="str">
            <v>01.003</v>
          </cell>
          <cell r="R1876" t="str">
            <v>01.003</v>
          </cell>
          <cell r="S1876" t="str">
            <v/>
          </cell>
          <cell r="T1876">
            <v>0</v>
          </cell>
          <cell r="U1876" t="str">
            <v>Đại học</v>
          </cell>
          <cell r="V1876" t="str">
            <v>001185014061</v>
          </cell>
        </row>
        <row r="1877">
          <cell r="B1877" t="str">
            <v/>
          </cell>
          <cell r="C1877" t="str">
            <v>3120215044620</v>
          </cell>
          <cell r="D1877" t="str">
            <v>Bùi Thị</v>
          </cell>
          <cell r="E1877" t="str">
            <v>Hậu</v>
          </cell>
          <cell r="F1877">
            <v>28</v>
          </cell>
          <cell r="G1877" t="str">
            <v>Tổ Đảm bảo chất lượng</v>
          </cell>
          <cell r="H1877" t="str">
            <v>Ban Đảm bảo chất lượng và Pháp chế</v>
          </cell>
          <cell r="I1877" t="str">
            <v>Thạc sĩ,, Chuyên viên, Phó Trưởng Ban</v>
          </cell>
          <cell r="J1877">
            <v>3.33</v>
          </cell>
          <cell r="K1877">
            <v>0</v>
          </cell>
          <cell r="L1877" t="str">
            <v>01-Jan-23</v>
          </cell>
          <cell r="M1877" t="str">
            <v>01-Jan-16</v>
          </cell>
          <cell r="N1877">
            <v>3</v>
          </cell>
          <cell r="O1877" t="str">
            <v>2804</v>
          </cell>
          <cell r="P1877" t="str">
            <v>2804</v>
          </cell>
          <cell r="Q1877" t="str">
            <v>01.003</v>
          </cell>
          <cell r="R1877" t="str">
            <v>01.003</v>
          </cell>
          <cell r="S1877" t="str">
            <v/>
          </cell>
          <cell r="T1877">
            <v>0</v>
          </cell>
          <cell r="U1877" t="str">
            <v>Thạc sĩ</v>
          </cell>
          <cell r="V1877" t="str">
            <v>017188010632</v>
          </cell>
        </row>
        <row r="1878">
          <cell r="B1878" t="str">
            <v/>
          </cell>
          <cell r="C1878" t="str">
            <v>3120215057310</v>
          </cell>
          <cell r="D1878" t="str">
            <v>Hoàng Thị Thu</v>
          </cell>
          <cell r="E1878" t="str">
            <v>Hà</v>
          </cell>
          <cell r="F1878">
            <v>28</v>
          </cell>
          <cell r="G1878" t="str">
            <v>Tổ Đảm bảo chất lượng</v>
          </cell>
          <cell r="H1878" t="str">
            <v>Ban Đảm bảo chất lượng và Pháp chế</v>
          </cell>
          <cell r="I1878" t="str">
            <v>Thạc sĩ, Chuyên viên</v>
          </cell>
          <cell r="J1878">
            <v>3</v>
          </cell>
          <cell r="K1878">
            <v>0</v>
          </cell>
          <cell r="L1878" t="str">
            <v>01-Apr-25</v>
          </cell>
          <cell r="M1878" t="str">
            <v>01-Apr-20</v>
          </cell>
          <cell r="N1878">
            <v>3</v>
          </cell>
          <cell r="O1878" t="str">
            <v>2804</v>
          </cell>
          <cell r="P1878" t="str">
            <v>2804</v>
          </cell>
          <cell r="Q1878" t="str">
            <v>01.003</v>
          </cell>
          <cell r="R1878" t="str">
            <v>01.003</v>
          </cell>
          <cell r="S1878" t="str">
            <v/>
          </cell>
          <cell r="T1878">
            <v>0</v>
          </cell>
          <cell r="U1878" t="str">
            <v>Thạc sĩ</v>
          </cell>
          <cell r="V1878" t="str">
            <v>025188016451</v>
          </cell>
        </row>
        <row r="1879">
          <cell r="B1879" t="str">
            <v/>
          </cell>
          <cell r="C1879" t="str">
            <v>3120205194851</v>
          </cell>
          <cell r="D1879" t="str">
            <v>Nguyễn Thị</v>
          </cell>
          <cell r="E1879" t="str">
            <v>Tuyến</v>
          </cell>
          <cell r="F1879">
            <v>28</v>
          </cell>
          <cell r="G1879" t="str">
            <v>Tổ Đảm bảo chất lượng</v>
          </cell>
          <cell r="H1879" t="str">
            <v>Ban Đảm bảo chất lượng và Pháp chế</v>
          </cell>
          <cell r="I1879" t="str">
            <v>Chuyên viên</v>
          </cell>
          <cell r="J1879">
            <v>2.34</v>
          </cell>
          <cell r="K1879">
            <v>0</v>
          </cell>
          <cell r="L1879" t="str">
            <v>03-Oct-24</v>
          </cell>
          <cell r="M1879" t="str">
            <v>03-Oct-24</v>
          </cell>
          <cell r="N1879">
            <v>4</v>
          </cell>
          <cell r="O1879" t="str">
            <v>2804</v>
          </cell>
          <cell r="P1879" t="str">
            <v>2804</v>
          </cell>
          <cell r="Q1879" t="str">
            <v>01.003</v>
          </cell>
          <cell r="R1879" t="str">
            <v>01.003</v>
          </cell>
          <cell r="S1879" t="str">
            <v/>
          </cell>
          <cell r="T1879">
            <v>0</v>
          </cell>
          <cell r="U1879" t="str">
            <v>Đại học</v>
          </cell>
          <cell r="V1879" t="str">
            <v>024300000857</v>
          </cell>
        </row>
        <row r="1880">
          <cell r="B1880" t="str">
            <v/>
          </cell>
          <cell r="C1880" t="str">
            <v>3120215058835</v>
          </cell>
          <cell r="D1880" t="str">
            <v>Lê Xuân</v>
          </cell>
          <cell r="E1880" t="str">
            <v>Chinh</v>
          </cell>
          <cell r="F1880">
            <v>29</v>
          </cell>
          <cell r="G1880" t="str">
            <v>Ban Khoa học và Công nghệ</v>
          </cell>
          <cell r="H1880" t="str">
            <v>Ban Khoa học và Công nghệ</v>
          </cell>
          <cell r="I1880" t="str">
            <v>Thạc sĩ, Chuyên viên</v>
          </cell>
          <cell r="J1880">
            <v>2.34</v>
          </cell>
          <cell r="K1880">
            <v>0</v>
          </cell>
          <cell r="L1880" t="str">
            <v>03-Jan-24</v>
          </cell>
          <cell r="M1880" t="str">
            <v>01-Dec-21</v>
          </cell>
          <cell r="N1880">
            <v>3</v>
          </cell>
          <cell r="O1880" t="str">
            <v>2900</v>
          </cell>
          <cell r="P1880" t="str">
            <v>2900</v>
          </cell>
          <cell r="Q1880" t="str">
            <v>01.003</v>
          </cell>
          <cell r="R1880" t="str">
            <v>01.003</v>
          </cell>
          <cell r="S1880" t="str">
            <v/>
          </cell>
          <cell r="T1880">
            <v>0</v>
          </cell>
          <cell r="U1880" t="str">
            <v>Thạc sĩ</v>
          </cell>
          <cell r="V1880" t="str">
            <v>038094006986</v>
          </cell>
        </row>
        <row r="1881">
          <cell r="B1881" t="str">
            <v/>
          </cell>
          <cell r="C1881" t="str">
            <v/>
          </cell>
          <cell r="D1881" t="str">
            <v>Võ Kim</v>
          </cell>
          <cell r="E1881" t="str">
            <v>Oanh</v>
          </cell>
          <cell r="F1881">
            <v>29</v>
          </cell>
          <cell r="G1881" t="str">
            <v>Ban Khoa học và Công nghệ</v>
          </cell>
          <cell r="H1881" t="str">
            <v>Ban Khoa học và Công nghệ</v>
          </cell>
          <cell r="I1881" t="str">
            <v/>
          </cell>
          <cell r="J1881">
            <v>4.32</v>
          </cell>
          <cell r="K1881">
            <v>0</v>
          </cell>
          <cell r="L1881" t="str">
            <v>01-Oct-04</v>
          </cell>
          <cell r="M1881" t="str">
            <v>05-Nov-83</v>
          </cell>
          <cell r="N1881">
            <v>3</v>
          </cell>
          <cell r="O1881" t="str">
            <v>2900</v>
          </cell>
          <cell r="P1881" t="str">
            <v>2900</v>
          </cell>
          <cell r="Q1881" t="str">
            <v>01.003</v>
          </cell>
          <cell r="R1881" t="str">
            <v>01.003</v>
          </cell>
          <cell r="S1881" t="str">
            <v/>
          </cell>
          <cell r="T1881">
            <v>0</v>
          </cell>
          <cell r="U1881" t="str">
            <v>Thạc sĩ</v>
          </cell>
          <cell r="V1881" t="str">
            <v>011319399</v>
          </cell>
        </row>
        <row r="1882">
          <cell r="B1882" t="str">
            <v>TG956</v>
          </cell>
          <cell r="C1882" t="str">
            <v>3120215006565</v>
          </cell>
          <cell r="D1882" t="str">
            <v>Lê Huỳnh Thanh</v>
          </cell>
          <cell r="E1882" t="str">
            <v>Phương</v>
          </cell>
          <cell r="F1882">
            <v>29</v>
          </cell>
          <cell r="G1882" t="str">
            <v>Ban Khoa học và Công nghệ</v>
          </cell>
          <cell r="H1882" t="str">
            <v>Ban Khoa học và Công nghệ</v>
          </cell>
          <cell r="I1882" t="str">
            <v>Tiến sĩ, Chuyên viên chính, Trưởng Ban</v>
          </cell>
          <cell r="J1882">
            <v>6.44</v>
          </cell>
          <cell r="K1882">
            <v>0</v>
          </cell>
          <cell r="L1882" t="str">
            <v>01-Jan-21</v>
          </cell>
          <cell r="M1882" t="str">
            <v>01-Jan-06</v>
          </cell>
          <cell r="N1882">
            <v>2</v>
          </cell>
          <cell r="O1882" t="str">
            <v>2900</v>
          </cell>
          <cell r="P1882" t="str">
            <v>2900</v>
          </cell>
          <cell r="Q1882" t="str">
            <v>01.002</v>
          </cell>
          <cell r="R1882" t="str">
            <v>01.002</v>
          </cell>
          <cell r="S1882" t="str">
            <v>TG956</v>
          </cell>
          <cell r="T1882">
            <v>0</v>
          </cell>
          <cell r="U1882" t="str">
            <v>Tiến sĩ</v>
          </cell>
          <cell r="V1882" t="str">
            <v>001167003583</v>
          </cell>
        </row>
        <row r="1883">
          <cell r="B1883" t="str">
            <v/>
          </cell>
          <cell r="C1883" t="str">
            <v>3120215006615</v>
          </cell>
          <cell r="D1883" t="str">
            <v>Trần Văn</v>
          </cell>
          <cell r="E1883" t="str">
            <v>Hùng</v>
          </cell>
          <cell r="F1883">
            <v>29</v>
          </cell>
          <cell r="G1883" t="str">
            <v>Ban Khoa học và Công nghệ</v>
          </cell>
          <cell r="H1883" t="str">
            <v>Ban Khoa học và Công nghệ</v>
          </cell>
          <cell r="I1883" t="str">
            <v/>
          </cell>
          <cell r="J1883">
            <v>6.1</v>
          </cell>
          <cell r="K1883">
            <v>0</v>
          </cell>
          <cell r="L1883" t="str">
            <v>01-Oct-11</v>
          </cell>
          <cell r="M1883" t="str">
            <v>01-Oct-76</v>
          </cell>
          <cell r="N1883">
            <v>4</v>
          </cell>
          <cell r="O1883" t="str">
            <v>2900</v>
          </cell>
          <cell r="P1883" t="str">
            <v>2900</v>
          </cell>
          <cell r="Q1883" t="str">
            <v>01.002</v>
          </cell>
          <cell r="R1883" t="str">
            <v>01.002</v>
          </cell>
          <cell r="S1883" t="str">
            <v/>
          </cell>
          <cell r="T1883">
            <v>0</v>
          </cell>
          <cell r="U1883" t="str">
            <v>Đại học</v>
          </cell>
          <cell r="V1883" t="str">
            <v>010804951</v>
          </cell>
        </row>
        <row r="1884">
          <cell r="B1884" t="str">
            <v/>
          </cell>
          <cell r="C1884" t="str">
            <v/>
          </cell>
          <cell r="D1884" t="str">
            <v>Đỗ Huy</v>
          </cell>
          <cell r="E1884" t="str">
            <v>Thục</v>
          </cell>
          <cell r="F1884">
            <v>29</v>
          </cell>
          <cell r="G1884" t="str">
            <v>Ban Khoa học và Công nghệ</v>
          </cell>
          <cell r="H1884" t="str">
            <v>Ban Khoa học và Công nghệ</v>
          </cell>
          <cell r="I1884" t="str">
            <v/>
          </cell>
          <cell r="J1884">
            <v>4.6500000000000004</v>
          </cell>
          <cell r="K1884">
            <v>0</v>
          </cell>
          <cell r="L1884" t="str">
            <v>01-Dec-07</v>
          </cell>
          <cell r="M1884" t="str">
            <v>01-Mar-68</v>
          </cell>
          <cell r="N1884">
            <v>4</v>
          </cell>
          <cell r="O1884" t="str">
            <v>2900</v>
          </cell>
          <cell r="P1884" t="str">
            <v>2900</v>
          </cell>
          <cell r="Q1884" t="str">
            <v>01.003</v>
          </cell>
          <cell r="R1884" t="str">
            <v>01.003</v>
          </cell>
          <cell r="S1884" t="str">
            <v/>
          </cell>
          <cell r="T1884">
            <v>0</v>
          </cell>
          <cell r="U1884" t="str">
            <v>Đại học</v>
          </cell>
          <cell r="V1884" t="str">
            <v>010812202</v>
          </cell>
        </row>
        <row r="1885">
          <cell r="B1885" t="str">
            <v/>
          </cell>
          <cell r="C1885" t="str">
            <v>3120215006638</v>
          </cell>
          <cell r="D1885" t="str">
            <v>Vũ Thị Xuân</v>
          </cell>
          <cell r="E1885" t="str">
            <v>Bình</v>
          </cell>
          <cell r="F1885">
            <v>29</v>
          </cell>
          <cell r="G1885" t="str">
            <v>Ban Khoa học và Công nghệ</v>
          </cell>
          <cell r="H1885" t="str">
            <v>Ban Khoa học và Công nghệ</v>
          </cell>
          <cell r="I1885" t="str">
            <v>Thạc sĩ, Chuyên viên</v>
          </cell>
          <cell r="J1885">
            <v>3.99</v>
          </cell>
          <cell r="K1885">
            <v>0</v>
          </cell>
          <cell r="L1885" t="str">
            <v>01-Nov-23</v>
          </cell>
          <cell r="M1885" t="str">
            <v>01-Aug-08</v>
          </cell>
          <cell r="N1885">
            <v>3</v>
          </cell>
          <cell r="O1885" t="str">
            <v>2900</v>
          </cell>
          <cell r="P1885" t="str">
            <v>2900</v>
          </cell>
          <cell r="Q1885" t="str">
            <v>01.003</v>
          </cell>
          <cell r="R1885" t="str">
            <v>01.003</v>
          </cell>
          <cell r="S1885" t="str">
            <v/>
          </cell>
          <cell r="T1885">
            <v>0</v>
          </cell>
          <cell r="U1885" t="str">
            <v>Thạc sĩ</v>
          </cell>
          <cell r="V1885" t="str">
            <v>030180001861</v>
          </cell>
        </row>
        <row r="1886">
          <cell r="B1886" t="str">
            <v/>
          </cell>
          <cell r="C1886" t="str">
            <v>3120215006609</v>
          </cell>
          <cell r="D1886" t="str">
            <v>Nguyễn Thị Phương</v>
          </cell>
          <cell r="E1886" t="str">
            <v>Lan</v>
          </cell>
          <cell r="F1886">
            <v>29</v>
          </cell>
          <cell r="G1886" t="str">
            <v>Ban Khoa học và Công nghệ</v>
          </cell>
          <cell r="H1886" t="str">
            <v>Ban Khoa học và Công nghệ</v>
          </cell>
          <cell r="I1886" t="str">
            <v>Thạc sĩ, Chuyên viên</v>
          </cell>
          <cell r="J1886">
            <v>3.33</v>
          </cell>
          <cell r="K1886">
            <v>0</v>
          </cell>
          <cell r="L1886" t="str">
            <v>01-Apr-14</v>
          </cell>
          <cell r="M1886" t="str">
            <v>01-Apr-06</v>
          </cell>
          <cell r="N1886">
            <v>3</v>
          </cell>
          <cell r="O1886" t="str">
            <v>2900</v>
          </cell>
          <cell r="P1886" t="str">
            <v>2900</v>
          </cell>
          <cell r="Q1886" t="str">
            <v>01.003</v>
          </cell>
          <cell r="R1886" t="str">
            <v>01.003</v>
          </cell>
          <cell r="S1886" t="str">
            <v/>
          </cell>
          <cell r="T1886">
            <v>0</v>
          </cell>
          <cell r="U1886" t="str">
            <v>Thạc sĩ</v>
          </cell>
          <cell r="V1886" t="str">
            <v>011998805</v>
          </cell>
        </row>
        <row r="1887">
          <cell r="B1887" t="str">
            <v/>
          </cell>
          <cell r="C1887" t="str">
            <v/>
          </cell>
          <cell r="D1887" t="str">
            <v>Vũ Quốc</v>
          </cell>
          <cell r="E1887" t="str">
            <v>Ngữ</v>
          </cell>
          <cell r="F1887">
            <v>29</v>
          </cell>
          <cell r="G1887" t="str">
            <v>Ban Khoa học và Công nghệ</v>
          </cell>
          <cell r="H1887" t="str">
            <v>Ban Khoa học và Công nghệ</v>
          </cell>
          <cell r="I1887" t="str">
            <v/>
          </cell>
          <cell r="J1887">
            <v>3.33</v>
          </cell>
          <cell r="K1887">
            <v>0</v>
          </cell>
          <cell r="L1887" t="str">
            <v>01-Dec-07</v>
          </cell>
          <cell r="M1887" t="str">
            <v>01-Feb-08</v>
          </cell>
          <cell r="N1887">
            <v>3</v>
          </cell>
          <cell r="O1887" t="str">
            <v>2900</v>
          </cell>
          <cell r="P1887" t="str">
            <v>2900</v>
          </cell>
          <cell r="Q1887" t="str">
            <v>01.003</v>
          </cell>
          <cell r="R1887" t="str">
            <v>01.003</v>
          </cell>
          <cell r="S1887" t="str">
            <v/>
          </cell>
          <cell r="T1887">
            <v>0</v>
          </cell>
          <cell r="U1887" t="str">
            <v>Thạc sĩ</v>
          </cell>
          <cell r="V1887" t="str">
            <v>012166933</v>
          </cell>
        </row>
        <row r="1888">
          <cell r="B1888" t="str">
            <v/>
          </cell>
          <cell r="C1888" t="str">
            <v>3120215032962</v>
          </cell>
          <cell r="D1888" t="str">
            <v>Trần Duy</v>
          </cell>
          <cell r="E1888" t="str">
            <v>Tùng</v>
          </cell>
          <cell r="F1888">
            <v>29</v>
          </cell>
          <cell r="G1888" t="str">
            <v>Ban Khoa học và Công nghệ</v>
          </cell>
          <cell r="H1888" t="str">
            <v>Ban Khoa học và Công nghệ</v>
          </cell>
          <cell r="I1888" t="str">
            <v>Thạc sĩ, Chuyên viên, Phó Trưởng Ban</v>
          </cell>
          <cell r="J1888">
            <v>3.99</v>
          </cell>
          <cell r="K1888">
            <v>0</v>
          </cell>
          <cell r="L1888" t="str">
            <v>01-Feb-24</v>
          </cell>
          <cell r="M1888" t="str">
            <v>01-Feb-12</v>
          </cell>
          <cell r="N1888">
            <v>3</v>
          </cell>
          <cell r="O1888" t="str">
            <v>2900</v>
          </cell>
          <cell r="P1888" t="str">
            <v>2900</v>
          </cell>
          <cell r="Q1888" t="str">
            <v>01.003</v>
          </cell>
          <cell r="R1888" t="str">
            <v>01.003</v>
          </cell>
          <cell r="S1888" t="str">
            <v/>
          </cell>
          <cell r="T1888">
            <v>0</v>
          </cell>
          <cell r="U1888" t="str">
            <v>Thạc sĩ</v>
          </cell>
          <cell r="V1888" t="str">
            <v>031081026095</v>
          </cell>
        </row>
        <row r="1889">
          <cell r="B1889" t="str">
            <v/>
          </cell>
          <cell r="C1889" t="str">
            <v/>
          </cell>
          <cell r="D1889" t="str">
            <v>Nguyễn Hữu</v>
          </cell>
          <cell r="E1889" t="str">
            <v>Xuyên</v>
          </cell>
          <cell r="F1889">
            <v>29</v>
          </cell>
          <cell r="G1889" t="str">
            <v>Ban Khoa học và Công nghệ</v>
          </cell>
          <cell r="H1889" t="str">
            <v>Ban Khoa học và Công nghệ</v>
          </cell>
          <cell r="I1889" t="str">
            <v/>
          </cell>
          <cell r="J1889">
            <v>1.99</v>
          </cell>
          <cell r="K1889">
            <v>0</v>
          </cell>
          <cell r="L1889" t="str">
            <v>01-Feb-09</v>
          </cell>
          <cell r="M1889" t="str">
            <v>12-Feb-09</v>
          </cell>
          <cell r="N1889">
            <v>4</v>
          </cell>
          <cell r="O1889" t="str">
            <v>2900</v>
          </cell>
          <cell r="P1889" t="str">
            <v>2900</v>
          </cell>
          <cell r="Q1889" t="str">
            <v>01.003</v>
          </cell>
          <cell r="R1889" t="str">
            <v>01.003</v>
          </cell>
          <cell r="S1889" t="str">
            <v/>
          </cell>
          <cell r="T1889">
            <v>0</v>
          </cell>
          <cell r="U1889" t="str">
            <v>Đại học</v>
          </cell>
          <cell r="V1889" t="str">
            <v>125242471</v>
          </cell>
        </row>
        <row r="1890">
          <cell r="B1890" t="str">
            <v/>
          </cell>
          <cell r="C1890" t="str">
            <v>3120215051950</v>
          </cell>
          <cell r="D1890" t="str">
            <v>Chu Thị Quỳnh</v>
          </cell>
          <cell r="E1890" t="str">
            <v>Chi</v>
          </cell>
          <cell r="F1890">
            <v>29</v>
          </cell>
          <cell r="G1890" t="str">
            <v>Ban Khoa học và Công nghệ</v>
          </cell>
          <cell r="H1890" t="str">
            <v>Ban Khoa học và Công nghệ</v>
          </cell>
          <cell r="I1890" t="str">
            <v>Chuyên viên</v>
          </cell>
          <cell r="J1890">
            <v>2.34</v>
          </cell>
          <cell r="K1890">
            <v>0</v>
          </cell>
          <cell r="L1890" t="str">
            <v>01-Aug-17</v>
          </cell>
          <cell r="M1890" t="str">
            <v>01-May-16</v>
          </cell>
          <cell r="N1890">
            <v>4</v>
          </cell>
          <cell r="O1890" t="str">
            <v>2900</v>
          </cell>
          <cell r="P1890" t="str">
            <v>2900</v>
          </cell>
          <cell r="Q1890" t="str">
            <v>01.003</v>
          </cell>
          <cell r="R1890" t="str">
            <v>01.003</v>
          </cell>
          <cell r="S1890" t="str">
            <v/>
          </cell>
          <cell r="T1890">
            <v>0</v>
          </cell>
          <cell r="U1890" t="str">
            <v>Đại học</v>
          </cell>
          <cell r="V1890" t="str">
            <v>012991728</v>
          </cell>
        </row>
        <row r="1891">
          <cell r="B1891" t="str">
            <v/>
          </cell>
          <cell r="C1891" t="str">
            <v>3120215048680</v>
          </cell>
          <cell r="D1891" t="str">
            <v>Nguyễn Thu</v>
          </cell>
          <cell r="E1891" t="str">
            <v>Trang</v>
          </cell>
          <cell r="F1891">
            <v>29</v>
          </cell>
          <cell r="G1891" t="str">
            <v>Ban Khoa học và Công nghệ</v>
          </cell>
          <cell r="H1891" t="str">
            <v>Ban Khoa học và Công nghệ</v>
          </cell>
          <cell r="I1891" t="str">
            <v>Thạc sĩ, Chuyên viên</v>
          </cell>
          <cell r="J1891">
            <v>3.33</v>
          </cell>
          <cell r="K1891">
            <v>0</v>
          </cell>
          <cell r="L1891" t="str">
            <v>01-Jan-24</v>
          </cell>
          <cell r="M1891" t="str">
            <v>01-Jan-16</v>
          </cell>
          <cell r="N1891">
            <v>3</v>
          </cell>
          <cell r="O1891" t="str">
            <v>2900</v>
          </cell>
          <cell r="P1891" t="str">
            <v>2900</v>
          </cell>
          <cell r="Q1891" t="str">
            <v>01.003</v>
          </cell>
          <cell r="R1891" t="str">
            <v>01.003</v>
          </cell>
          <cell r="S1891" t="str">
            <v/>
          </cell>
          <cell r="T1891">
            <v>0</v>
          </cell>
          <cell r="U1891" t="str">
            <v>Thạc sĩ</v>
          </cell>
          <cell r="V1891" t="str">
            <v>001191027190</v>
          </cell>
        </row>
        <row r="1892">
          <cell r="B1892" t="str">
            <v/>
          </cell>
          <cell r="C1892" t="str">
            <v>3120215053332</v>
          </cell>
          <cell r="D1892" t="str">
            <v>Nguyễn Thị Ngọc</v>
          </cell>
          <cell r="E1892" t="str">
            <v>Hân</v>
          </cell>
          <cell r="F1892">
            <v>29</v>
          </cell>
          <cell r="G1892" t="str">
            <v>Ban Khoa học và Công nghệ</v>
          </cell>
          <cell r="H1892" t="str">
            <v>Ban Khoa học và Công nghệ</v>
          </cell>
          <cell r="I1892" t="str">
            <v>Thạc sĩ, Chuyên viên</v>
          </cell>
          <cell r="J1892">
            <v>3</v>
          </cell>
          <cell r="K1892">
            <v>0</v>
          </cell>
          <cell r="L1892" t="str">
            <v>07-May-24</v>
          </cell>
          <cell r="M1892" t="str">
            <v>07-May-18</v>
          </cell>
          <cell r="N1892">
            <v>3</v>
          </cell>
          <cell r="O1892" t="str">
            <v>2900</v>
          </cell>
          <cell r="P1892" t="str">
            <v>2900</v>
          </cell>
          <cell r="Q1892" t="str">
            <v>01.003</v>
          </cell>
          <cell r="R1892" t="str">
            <v>01.003</v>
          </cell>
          <cell r="S1892" t="str">
            <v/>
          </cell>
          <cell r="T1892">
            <v>0</v>
          </cell>
          <cell r="U1892" t="str">
            <v>Thạc sĩ</v>
          </cell>
          <cell r="V1892" t="str">
            <v>033193009037</v>
          </cell>
        </row>
        <row r="1893">
          <cell r="B1893" t="str">
            <v/>
          </cell>
          <cell r="C1893" t="str">
            <v>3120215045833</v>
          </cell>
          <cell r="D1893" t="str">
            <v>Lê Thị Kim</v>
          </cell>
          <cell r="E1893" t="str">
            <v>Dung</v>
          </cell>
          <cell r="F1893">
            <v>29</v>
          </cell>
          <cell r="G1893" t="str">
            <v>Ban Khoa học và Công nghệ (Tạp chí)</v>
          </cell>
          <cell r="H1893" t="str">
            <v>Ban Khoa học và Công nghệ</v>
          </cell>
          <cell r="I1893" t="str">
            <v>Biên tập viên</v>
          </cell>
          <cell r="J1893">
            <v>3.33</v>
          </cell>
          <cell r="K1893">
            <v>0</v>
          </cell>
          <cell r="L1893" t="str">
            <v>01-Jan-25</v>
          </cell>
          <cell r="M1893" t="str">
            <v>01-Jan-16</v>
          </cell>
          <cell r="N1893">
            <v>4</v>
          </cell>
          <cell r="O1893" t="str">
            <v>2900</v>
          </cell>
          <cell r="P1893" t="str">
            <v>2900</v>
          </cell>
          <cell r="Q1893" t="str">
            <v>17.141</v>
          </cell>
          <cell r="R1893" t="str">
            <v>V.11.01.03</v>
          </cell>
          <cell r="S1893" t="str">
            <v/>
          </cell>
          <cell r="T1893">
            <v>0</v>
          </cell>
          <cell r="U1893" t="str">
            <v>Đại học</v>
          </cell>
          <cell r="V1893" t="str">
            <v>034184007622</v>
          </cell>
        </row>
        <row r="1894">
          <cell r="B1894" t="str">
            <v/>
          </cell>
          <cell r="C1894" t="str">
            <v>3120215056200</v>
          </cell>
          <cell r="D1894" t="str">
            <v>Nguyễn Thị</v>
          </cell>
          <cell r="E1894" t="str">
            <v>Thủy</v>
          </cell>
          <cell r="F1894">
            <v>29</v>
          </cell>
          <cell r="G1894" t="str">
            <v>Ban Khoa học và Công nghệ (Tạp chí)</v>
          </cell>
          <cell r="H1894" t="str">
            <v>Ban Khoa học và Công nghệ</v>
          </cell>
          <cell r="I1894" t="str">
            <v>Biên tập viên</v>
          </cell>
          <cell r="J1894">
            <v>3</v>
          </cell>
          <cell r="K1894">
            <v>0</v>
          </cell>
          <cell r="L1894" t="str">
            <v>01-Feb-25</v>
          </cell>
          <cell r="M1894" t="str">
            <v>01-Feb-19</v>
          </cell>
          <cell r="N1894">
            <v>4</v>
          </cell>
          <cell r="O1894" t="str">
            <v>2900</v>
          </cell>
          <cell r="P1894" t="str">
            <v>2900</v>
          </cell>
          <cell r="Q1894" t="str">
            <v>17.141</v>
          </cell>
          <cell r="R1894" t="str">
            <v>V.11.01.03</v>
          </cell>
          <cell r="S1894" t="str">
            <v/>
          </cell>
          <cell r="T1894">
            <v>0</v>
          </cell>
          <cell r="U1894" t="str">
            <v>Đại học</v>
          </cell>
          <cell r="V1894" t="str">
            <v>001190100071</v>
          </cell>
        </row>
        <row r="1895">
          <cell r="B1895" t="str">
            <v>TG349</v>
          </cell>
          <cell r="C1895" t="str">
            <v>3120205108914</v>
          </cell>
          <cell r="D1895" t="str">
            <v>Nguyễn Thị Thanh</v>
          </cell>
          <cell r="E1895" t="str">
            <v>Phương</v>
          </cell>
          <cell r="F1895">
            <v>29</v>
          </cell>
          <cell r="G1895" t="str">
            <v>Ban Khoa học và Công nghệ</v>
          </cell>
          <cell r="H1895" t="str">
            <v>Ban Khoa học và Công nghệ</v>
          </cell>
          <cell r="I1895" t="str">
            <v>Thạc sĩ, Chuyên viên</v>
          </cell>
          <cell r="J1895">
            <v>1.9890000000000001</v>
          </cell>
          <cell r="K1895">
            <v>0</v>
          </cell>
          <cell r="L1895" t="str">
            <v>01-Mar-19</v>
          </cell>
          <cell r="M1895" t="str">
            <v>01-Mar-19</v>
          </cell>
          <cell r="N1895">
            <v>3</v>
          </cell>
          <cell r="O1895" t="str">
            <v>2900</v>
          </cell>
          <cell r="P1895" t="str">
            <v>2900</v>
          </cell>
          <cell r="Q1895" t="str">
            <v>01.003</v>
          </cell>
          <cell r="R1895" t="str">
            <v>01.003</v>
          </cell>
          <cell r="S1895" t="str">
            <v>TG349</v>
          </cell>
          <cell r="T1895">
            <v>0</v>
          </cell>
          <cell r="U1895" t="str">
            <v>Thạc sĩ</v>
          </cell>
          <cell r="V1895" t="str">
            <v>012192035</v>
          </cell>
        </row>
        <row r="1896">
          <cell r="B1896" t="str">
            <v/>
          </cell>
          <cell r="C1896" t="str">
            <v>3120205178332</v>
          </cell>
          <cell r="D1896" t="str">
            <v>Phạm Minh</v>
          </cell>
          <cell r="E1896" t="str">
            <v>Hẹn</v>
          </cell>
          <cell r="F1896">
            <v>29</v>
          </cell>
          <cell r="G1896" t="str">
            <v>Ban Khoa học và Công nghệ</v>
          </cell>
          <cell r="H1896" t="str">
            <v>Ban Khoa học và Công nghệ</v>
          </cell>
          <cell r="I1896" t="str">
            <v>Chuyên viên</v>
          </cell>
          <cell r="J1896">
            <v>1.9890000000000001</v>
          </cell>
          <cell r="K1896">
            <v>0</v>
          </cell>
          <cell r="L1896" t="str">
            <v>03-Oct-22</v>
          </cell>
          <cell r="M1896" t="str">
            <v>03-Oct-22</v>
          </cell>
          <cell r="N1896">
            <v>4</v>
          </cell>
          <cell r="O1896" t="str">
            <v>2900</v>
          </cell>
          <cell r="P1896" t="str">
            <v>2900</v>
          </cell>
          <cell r="Q1896" t="str">
            <v>01.003</v>
          </cell>
          <cell r="R1896" t="str">
            <v>01.003</v>
          </cell>
          <cell r="S1896" t="str">
            <v/>
          </cell>
          <cell r="T1896">
            <v>0</v>
          </cell>
          <cell r="U1896" t="str">
            <v>Đại học</v>
          </cell>
          <cell r="V1896" t="str">
            <v>033199000379</v>
          </cell>
        </row>
        <row r="1897">
          <cell r="B1897" t="str">
            <v/>
          </cell>
          <cell r="C1897" t="str">
            <v>3120205215186</v>
          </cell>
          <cell r="D1897" t="str">
            <v>Nguyễn Thu</v>
          </cell>
          <cell r="E1897" t="str">
            <v>Duyên</v>
          </cell>
          <cell r="F1897">
            <v>29</v>
          </cell>
          <cell r="G1897" t="str">
            <v>Ban Khoa học và Công nghệ</v>
          </cell>
          <cell r="H1897" t="str">
            <v>Ban Khoa học và Công nghệ</v>
          </cell>
          <cell r="I1897" t="str">
            <v>Chuyên viên</v>
          </cell>
          <cell r="J1897">
            <v>2.34</v>
          </cell>
          <cell r="K1897">
            <v>0</v>
          </cell>
          <cell r="L1897" t="str">
            <v>01-Jan-26</v>
          </cell>
          <cell r="M1897" t="str">
            <v>01-Sep-24</v>
          </cell>
          <cell r="N1897">
            <v>4</v>
          </cell>
          <cell r="O1897" t="str">
            <v>2900</v>
          </cell>
          <cell r="P1897" t="str">
            <v>2900</v>
          </cell>
          <cell r="Q1897" t="str">
            <v>01.003</v>
          </cell>
          <cell r="R1897" t="str">
            <v>01.003</v>
          </cell>
          <cell r="S1897" t="str">
            <v/>
          </cell>
          <cell r="T1897">
            <v>0</v>
          </cell>
          <cell r="U1897" t="str">
            <v>Đại học</v>
          </cell>
          <cell r="V1897" t="str">
            <v>025300000203</v>
          </cell>
        </row>
        <row r="1898">
          <cell r="B1898" t="str">
            <v>MG713</v>
          </cell>
          <cell r="C1898" t="str">
            <v>2100201236087</v>
          </cell>
          <cell r="D1898" t="str">
            <v>Nguyễn Viết</v>
          </cell>
          <cell r="E1898" t="str">
            <v>Nghĩa</v>
          </cell>
          <cell r="F1898">
            <v>29</v>
          </cell>
          <cell r="G1898" t="str">
            <v>Ban Khoa học và Công nghệ</v>
          </cell>
          <cell r="H1898" t="str">
            <v>Ban Khoa học và Công nghệ</v>
          </cell>
          <cell r="I1898" t="str">
            <v>Tiến sĩ, Chuyên viên chính</v>
          </cell>
          <cell r="J1898">
            <v>0</v>
          </cell>
          <cell r="K1898">
            <v>0</v>
          </cell>
          <cell r="L1898" t="str">
            <v>08-Aug-25</v>
          </cell>
          <cell r="M1898" t="str">
            <v>08-Aug-25</v>
          </cell>
          <cell r="N1898">
            <v>2</v>
          </cell>
          <cell r="O1898" t="str">
            <v>2900</v>
          </cell>
          <cell r="P1898" t="str">
            <v>2900</v>
          </cell>
          <cell r="Q1898" t="str">
            <v>01.002</v>
          </cell>
          <cell r="R1898" t="str">
            <v>01.002</v>
          </cell>
          <cell r="S1898" t="str">
            <v>MG713</v>
          </cell>
          <cell r="T1898">
            <v>0</v>
          </cell>
          <cell r="U1898" t="str">
            <v>Tiến sĩ</v>
          </cell>
          <cell r="V1898" t="str">
            <v>001074032706</v>
          </cell>
        </row>
        <row r="1899">
          <cell r="B1899" t="str">
            <v/>
          </cell>
          <cell r="C1899" t="str">
            <v>3120205847943</v>
          </cell>
          <cell r="D1899" t="str">
            <v>Trần Việt</v>
          </cell>
          <cell r="E1899" t="str">
            <v>Hà</v>
          </cell>
          <cell r="F1899">
            <v>30</v>
          </cell>
          <cell r="G1899" t="str">
            <v>TT Thông tin Thư viện Lương Định Của</v>
          </cell>
          <cell r="H1899" t="str">
            <v>Trung tâm Thông tin Thư viện Lương Định Của</v>
          </cell>
          <cell r="I1899" t="str">
            <v>Thạc sĩ, Chuyên viên</v>
          </cell>
          <cell r="J1899">
            <v>3</v>
          </cell>
          <cell r="K1899">
            <v>0</v>
          </cell>
          <cell r="L1899" t="str">
            <v>01-Feb-25</v>
          </cell>
          <cell r="M1899" t="str">
            <v>01-Feb-19</v>
          </cell>
          <cell r="N1899">
            <v>3</v>
          </cell>
          <cell r="O1899" t="str">
            <v>3000</v>
          </cell>
          <cell r="P1899" t="str">
            <v>3000</v>
          </cell>
          <cell r="Q1899" t="str">
            <v>01.003</v>
          </cell>
          <cell r="R1899" t="str">
            <v>01.003</v>
          </cell>
          <cell r="S1899" t="str">
            <v/>
          </cell>
          <cell r="T1899">
            <v>0</v>
          </cell>
          <cell r="U1899" t="str">
            <v>Thạc sĩ</v>
          </cell>
          <cell r="V1899" t="str">
            <v>001193027053</v>
          </cell>
        </row>
        <row r="1900">
          <cell r="B1900" t="str">
            <v/>
          </cell>
          <cell r="C1900" t="str">
            <v>3120215038670</v>
          </cell>
          <cell r="D1900" t="str">
            <v>Nguyễn Anh</v>
          </cell>
          <cell r="E1900" t="str">
            <v>Tuấn</v>
          </cell>
          <cell r="F1900">
            <v>30</v>
          </cell>
          <cell r="G1900" t="str">
            <v>TT Thông tin Thư viện Lương Định Của</v>
          </cell>
          <cell r="H1900" t="str">
            <v>Trung tâm Thông tin Thư viện Lương Định Của</v>
          </cell>
          <cell r="I1900" t="str">
            <v>Kỹ sư</v>
          </cell>
          <cell r="J1900">
            <v>3</v>
          </cell>
          <cell r="K1900">
            <v>0</v>
          </cell>
          <cell r="L1900" t="str">
            <v>01-May-23</v>
          </cell>
          <cell r="M1900" t="str">
            <v>01-May-18</v>
          </cell>
          <cell r="N1900">
            <v>4</v>
          </cell>
          <cell r="O1900" t="str">
            <v>3000</v>
          </cell>
          <cell r="P1900" t="str">
            <v>3000</v>
          </cell>
          <cell r="Q1900" t="str">
            <v>13.095</v>
          </cell>
          <cell r="R1900" t="str">
            <v>13.095</v>
          </cell>
          <cell r="S1900" t="str">
            <v/>
          </cell>
          <cell r="T1900">
            <v>0</v>
          </cell>
          <cell r="U1900" t="str">
            <v>Đại học</v>
          </cell>
          <cell r="V1900" t="str">
            <v>001087024854</v>
          </cell>
        </row>
        <row r="1901">
          <cell r="B1901" t="str">
            <v/>
          </cell>
          <cell r="C1901" t="str">
            <v/>
          </cell>
          <cell r="D1901" t="str">
            <v>Lưu Thị</v>
          </cell>
          <cell r="E1901" t="str">
            <v>Vui</v>
          </cell>
          <cell r="F1901">
            <v>30</v>
          </cell>
          <cell r="G1901" t="str">
            <v>TT Thông tin Thư viện Lương Định Của</v>
          </cell>
          <cell r="H1901" t="str">
            <v>Trung tâm Thông tin Thư viện Lương Định Của</v>
          </cell>
          <cell r="I1901" t="str">
            <v/>
          </cell>
          <cell r="J1901">
            <v>4.0599999999999996</v>
          </cell>
          <cell r="K1901">
            <v>0</v>
          </cell>
          <cell r="L1901" t="str">
            <v>01-Dec-02</v>
          </cell>
          <cell r="M1901" t="str">
            <v>01-Oct-68</v>
          </cell>
          <cell r="N1901">
            <v>5</v>
          </cell>
          <cell r="O1901" t="str">
            <v>3000</v>
          </cell>
          <cell r="P1901" t="str">
            <v>3000</v>
          </cell>
          <cell r="Q1901" t="str">
            <v>17.171</v>
          </cell>
          <cell r="R1901" t="str">
            <v>17.171</v>
          </cell>
          <cell r="S1901" t="str">
            <v/>
          </cell>
          <cell r="T1901">
            <v>0</v>
          </cell>
          <cell r="U1901" t="str">
            <v>Cao đẳng</v>
          </cell>
          <cell r="V1901" t="str">
            <v/>
          </cell>
        </row>
        <row r="1902">
          <cell r="B1902" t="str">
            <v/>
          </cell>
          <cell r="C1902" t="str">
            <v>3120215008531</v>
          </cell>
          <cell r="D1902" t="str">
            <v>Bùi Thị</v>
          </cell>
          <cell r="E1902" t="str">
            <v>Hương</v>
          </cell>
          <cell r="F1902">
            <v>30</v>
          </cell>
          <cell r="G1902" t="str">
            <v>TT Thông tin Thư viện Lương Định Của</v>
          </cell>
          <cell r="H1902" t="str">
            <v>Trung tâm Thông tin Thư viện Lương Định Của</v>
          </cell>
          <cell r="I1902" t="str">
            <v>Nhân viên kỹ thuật</v>
          </cell>
          <cell r="J1902">
            <v>3.63</v>
          </cell>
          <cell r="K1902">
            <v>0.1</v>
          </cell>
          <cell r="L1902" t="str">
            <v>01-Dec-15</v>
          </cell>
          <cell r="M1902" t="str">
            <v>01-Dec-85</v>
          </cell>
          <cell r="N1902">
            <v>7</v>
          </cell>
          <cell r="O1902" t="str">
            <v>3000</v>
          </cell>
          <cell r="P1902" t="str">
            <v>3000</v>
          </cell>
          <cell r="Q1902" t="str">
            <v>01.007</v>
          </cell>
          <cell r="R1902" t="str">
            <v>01.007</v>
          </cell>
          <cell r="S1902" t="str">
            <v/>
          </cell>
          <cell r="T1902">
            <v>0</v>
          </cell>
          <cell r="U1902" t="str">
            <v>CN-SơCấp</v>
          </cell>
          <cell r="V1902" t="str">
            <v>011157240</v>
          </cell>
        </row>
        <row r="1903">
          <cell r="B1903" t="str">
            <v/>
          </cell>
          <cell r="C1903" t="str">
            <v/>
          </cell>
          <cell r="D1903" t="str">
            <v>Phùng Thị</v>
          </cell>
          <cell r="E1903" t="str">
            <v>Mão</v>
          </cell>
          <cell r="F1903">
            <v>30</v>
          </cell>
          <cell r="G1903" t="str">
            <v>TT Thông tin Thư viện Lương Định Của</v>
          </cell>
          <cell r="H1903" t="str">
            <v>Trung tâm Thông tin Thư viện Lương Định Của</v>
          </cell>
          <cell r="I1903" t="str">
            <v/>
          </cell>
          <cell r="J1903">
            <v>3.63</v>
          </cell>
          <cell r="K1903">
            <v>0.13</v>
          </cell>
          <cell r="L1903" t="str">
            <v>01-Dec-05</v>
          </cell>
          <cell r="M1903" t="str">
            <v>01-Mar-68</v>
          </cell>
          <cell r="N1903">
            <v>7</v>
          </cell>
          <cell r="O1903" t="str">
            <v>3000</v>
          </cell>
          <cell r="P1903" t="str">
            <v>3000</v>
          </cell>
          <cell r="Q1903" t="str">
            <v>01.007</v>
          </cell>
          <cell r="R1903" t="str">
            <v>01.007</v>
          </cell>
          <cell r="S1903" t="str">
            <v/>
          </cell>
          <cell r="T1903">
            <v>0</v>
          </cell>
          <cell r="U1903" t="str">
            <v>CN-SơCấp</v>
          </cell>
          <cell r="V1903" t="str">
            <v>010812721</v>
          </cell>
        </row>
        <row r="1904">
          <cell r="B1904" t="str">
            <v/>
          </cell>
          <cell r="C1904" t="str">
            <v/>
          </cell>
          <cell r="D1904" t="str">
            <v>Nguyễn Thị</v>
          </cell>
          <cell r="E1904" t="str">
            <v>Hương</v>
          </cell>
          <cell r="F1904">
            <v>30</v>
          </cell>
          <cell r="G1904" t="str">
            <v>TT Thông tin Thư viện Lương Định Của</v>
          </cell>
          <cell r="H1904" t="str">
            <v>Trung tâm Thông tin Thư viện Lương Định Của</v>
          </cell>
          <cell r="I1904" t="str">
            <v/>
          </cell>
          <cell r="J1904">
            <v>3.63</v>
          </cell>
          <cell r="K1904">
            <v>0.16</v>
          </cell>
          <cell r="L1904" t="str">
            <v>01-Dec-06</v>
          </cell>
          <cell r="M1904" t="str">
            <v>01-Mar-68</v>
          </cell>
          <cell r="N1904">
            <v>7</v>
          </cell>
          <cell r="O1904" t="str">
            <v>3000</v>
          </cell>
          <cell r="P1904" t="str">
            <v>3000</v>
          </cell>
          <cell r="Q1904" t="str">
            <v>01.007</v>
          </cell>
          <cell r="R1904" t="str">
            <v>01.007</v>
          </cell>
          <cell r="S1904" t="str">
            <v/>
          </cell>
          <cell r="T1904">
            <v>0</v>
          </cell>
          <cell r="U1904" t="str">
            <v>CN-SơCấp</v>
          </cell>
          <cell r="V1904" t="str">
            <v>010812532</v>
          </cell>
        </row>
        <row r="1905">
          <cell r="B1905" t="str">
            <v/>
          </cell>
          <cell r="C1905" t="str">
            <v/>
          </cell>
          <cell r="D1905" t="str">
            <v>Đào Duy</v>
          </cell>
          <cell r="E1905" t="str">
            <v>Thứ</v>
          </cell>
          <cell r="F1905">
            <v>30</v>
          </cell>
          <cell r="G1905" t="str">
            <v>TT Thông tin Thư viện Lương Định Của</v>
          </cell>
          <cell r="H1905" t="str">
            <v>Trung tâm Thông tin Thư viện Lương Định Của</v>
          </cell>
          <cell r="I1905" t="str">
            <v/>
          </cell>
          <cell r="J1905">
            <v>3.63</v>
          </cell>
          <cell r="K1905">
            <v>0.13</v>
          </cell>
          <cell r="L1905" t="str">
            <v>01-Dec-07</v>
          </cell>
          <cell r="M1905" t="str">
            <v>01-Jan-68</v>
          </cell>
          <cell r="N1905">
            <v>7</v>
          </cell>
          <cell r="O1905" t="str">
            <v>3000</v>
          </cell>
          <cell r="P1905" t="str">
            <v>3000</v>
          </cell>
          <cell r="Q1905" t="str">
            <v>01.007</v>
          </cell>
          <cell r="R1905" t="str">
            <v>01.007</v>
          </cell>
          <cell r="S1905" t="str">
            <v/>
          </cell>
          <cell r="T1905">
            <v>0</v>
          </cell>
          <cell r="U1905" t="str">
            <v>CN-SơCấp</v>
          </cell>
          <cell r="V1905" t="str">
            <v/>
          </cell>
        </row>
        <row r="1906">
          <cell r="B1906" t="str">
            <v/>
          </cell>
          <cell r="C1906" t="str">
            <v/>
          </cell>
          <cell r="D1906" t="str">
            <v>Nguyễn Thị</v>
          </cell>
          <cell r="E1906" t="str">
            <v>Mưa</v>
          </cell>
          <cell r="F1906">
            <v>30</v>
          </cell>
          <cell r="G1906" t="str">
            <v>TT Thông tin Thư viện Lương Định Của</v>
          </cell>
          <cell r="H1906" t="str">
            <v>Trung tâm Thông tin Thư viện Lương Định Của</v>
          </cell>
          <cell r="I1906" t="str">
            <v/>
          </cell>
          <cell r="J1906">
            <v>3.63</v>
          </cell>
          <cell r="K1906">
            <v>0.08</v>
          </cell>
          <cell r="L1906" t="str">
            <v>01-Dec-06</v>
          </cell>
          <cell r="M1906" t="str">
            <v>01-Sep-76</v>
          </cell>
          <cell r="N1906">
            <v>6</v>
          </cell>
          <cell r="O1906" t="str">
            <v>3000</v>
          </cell>
          <cell r="P1906" t="str">
            <v>3000</v>
          </cell>
          <cell r="Q1906" t="str">
            <v>01.007</v>
          </cell>
          <cell r="R1906" t="str">
            <v>01.007</v>
          </cell>
          <cell r="S1906" t="str">
            <v/>
          </cell>
          <cell r="T1906">
            <v>0</v>
          </cell>
          <cell r="U1906" t="str">
            <v>T.Cấp</v>
          </cell>
          <cell r="V1906" t="str">
            <v>012088765</v>
          </cell>
        </row>
        <row r="1907">
          <cell r="B1907" t="str">
            <v/>
          </cell>
          <cell r="C1907" t="str">
            <v>3120215009528</v>
          </cell>
          <cell r="D1907" t="str">
            <v>Nguyễn Thị Thanh</v>
          </cell>
          <cell r="E1907" t="str">
            <v>Bình</v>
          </cell>
          <cell r="F1907">
            <v>30</v>
          </cell>
          <cell r="G1907" t="str">
            <v>TT Thông tin Thư viện Lương Định Của</v>
          </cell>
          <cell r="H1907" t="str">
            <v>Trung tâm Thông tin Thư viện Lương Định Của</v>
          </cell>
          <cell r="I1907" t="str">
            <v>Kỹ thuật viên</v>
          </cell>
          <cell r="J1907">
            <v>3.46</v>
          </cell>
          <cell r="K1907">
            <v>0</v>
          </cell>
          <cell r="L1907" t="str">
            <v>01-Oct-24</v>
          </cell>
          <cell r="M1907" t="str">
            <v>01-Oct-08</v>
          </cell>
          <cell r="N1907">
            <v>5</v>
          </cell>
          <cell r="O1907" t="str">
            <v>3000</v>
          </cell>
          <cell r="P1907" t="str">
            <v>3000</v>
          </cell>
          <cell r="Q1907" t="str">
            <v>13.096</v>
          </cell>
          <cell r="R1907" t="str">
            <v>V.05.02.08</v>
          </cell>
          <cell r="S1907" t="str">
            <v/>
          </cell>
          <cell r="T1907">
            <v>0</v>
          </cell>
          <cell r="U1907" t="str">
            <v>Cao đẳng</v>
          </cell>
          <cell r="V1907" t="str">
            <v>001183045861</v>
          </cell>
        </row>
        <row r="1908">
          <cell r="B1908" t="str">
            <v/>
          </cell>
          <cell r="C1908" t="str">
            <v>3120215027168</v>
          </cell>
          <cell r="D1908" t="str">
            <v>Lê Hồng</v>
          </cell>
          <cell r="E1908" t="str">
            <v>Giang</v>
          </cell>
          <cell r="F1908">
            <v>30</v>
          </cell>
          <cell r="G1908" t="str">
            <v>TT Thông tin Thư viện Lương Định Của</v>
          </cell>
          <cell r="H1908" t="str">
            <v>Trung tâm Thông tin Thư viện Lương Định Của</v>
          </cell>
          <cell r="I1908" t="str">
            <v>Thạc sĩ, Kỹ thuật viên</v>
          </cell>
          <cell r="J1908">
            <v>3.46</v>
          </cell>
          <cell r="K1908">
            <v>0</v>
          </cell>
          <cell r="L1908" t="str">
            <v>01-Oct-24</v>
          </cell>
          <cell r="M1908" t="str">
            <v>01-Oct-09</v>
          </cell>
          <cell r="N1908">
            <v>3</v>
          </cell>
          <cell r="O1908" t="str">
            <v>3000</v>
          </cell>
          <cell r="P1908" t="str">
            <v>3000</v>
          </cell>
          <cell r="Q1908" t="str">
            <v>13.096</v>
          </cell>
          <cell r="R1908" t="str">
            <v>V.05.02.08</v>
          </cell>
          <cell r="S1908" t="str">
            <v/>
          </cell>
          <cell r="T1908">
            <v>0</v>
          </cell>
          <cell r="U1908" t="str">
            <v>Thạc sĩ</v>
          </cell>
          <cell r="V1908" t="str">
            <v>001085038760</v>
          </cell>
        </row>
        <row r="1909">
          <cell r="B1909" t="str">
            <v/>
          </cell>
          <cell r="C1909" t="str">
            <v/>
          </cell>
          <cell r="D1909" t="str">
            <v>Trần Thu</v>
          </cell>
          <cell r="E1909" t="str">
            <v>Hạnh</v>
          </cell>
          <cell r="F1909">
            <v>30</v>
          </cell>
          <cell r="G1909" t="str">
            <v>TT Thông tin Thư viện Lương Định Của</v>
          </cell>
          <cell r="H1909" t="str">
            <v>Trung tâm Thông tin Thư viện Lương Định Của</v>
          </cell>
          <cell r="I1909" t="str">
            <v/>
          </cell>
          <cell r="J1909">
            <v>1.51</v>
          </cell>
          <cell r="K1909">
            <v>0</v>
          </cell>
          <cell r="L1909" t="str">
            <v>01-May-01</v>
          </cell>
          <cell r="M1909" t="str">
            <v>01-Jan-08</v>
          </cell>
          <cell r="N1909">
            <v>4</v>
          </cell>
          <cell r="O1909" t="str">
            <v>3000</v>
          </cell>
          <cell r="P1909" t="str">
            <v>3000</v>
          </cell>
          <cell r="Q1909" t="str">
            <v>17.170</v>
          </cell>
          <cell r="R1909" t="str">
            <v>17.170</v>
          </cell>
          <cell r="S1909" t="str">
            <v/>
          </cell>
          <cell r="T1909">
            <v>0</v>
          </cell>
          <cell r="U1909" t="str">
            <v>Đại học</v>
          </cell>
          <cell r="V1909" t="str">
            <v>162120518</v>
          </cell>
        </row>
        <row r="1910">
          <cell r="B1910" t="str">
            <v/>
          </cell>
          <cell r="C1910" t="str">
            <v>3120215008679</v>
          </cell>
          <cell r="D1910" t="str">
            <v>Mẫn Quang</v>
          </cell>
          <cell r="E1910" t="str">
            <v>Huy</v>
          </cell>
          <cell r="F1910">
            <v>30</v>
          </cell>
          <cell r="G1910" t="str">
            <v>TT Thông tin Thư viện Lương Định Của</v>
          </cell>
          <cell r="H1910" t="str">
            <v>Trung tâm Thông tin Thư viện Lương Định Của</v>
          </cell>
          <cell r="I1910" t="str">
            <v/>
          </cell>
          <cell r="J1910">
            <v>3</v>
          </cell>
          <cell r="K1910">
            <v>0</v>
          </cell>
          <cell r="L1910" t="str">
            <v>01-May-08</v>
          </cell>
          <cell r="M1910" t="str">
            <v>01-May-01</v>
          </cell>
          <cell r="N1910">
            <v>2</v>
          </cell>
          <cell r="O1910" t="str">
            <v>3000</v>
          </cell>
          <cell r="P1910" t="str">
            <v>3000</v>
          </cell>
          <cell r="Q1910" t="str">
            <v>13.095</v>
          </cell>
          <cell r="R1910" t="str">
            <v>13.095</v>
          </cell>
          <cell r="S1910" t="str">
            <v/>
          </cell>
          <cell r="T1910">
            <v>0</v>
          </cell>
          <cell r="U1910" t="str">
            <v>Tiến sĩ</v>
          </cell>
          <cell r="V1910" t="str">
            <v>012088383</v>
          </cell>
        </row>
        <row r="1911">
          <cell r="B1911" t="str">
            <v/>
          </cell>
          <cell r="C1911" t="str">
            <v>3120215008548</v>
          </cell>
          <cell r="D1911" t="str">
            <v>Nguyễn Viết</v>
          </cell>
          <cell r="E1911" t="str">
            <v>Duy</v>
          </cell>
          <cell r="F1911">
            <v>30</v>
          </cell>
          <cell r="G1911" t="str">
            <v>TT Thông tin Thư viện Lương Định Của</v>
          </cell>
          <cell r="H1911" t="str">
            <v>Trung tâm Thông tin Thư viện Lương Định Của</v>
          </cell>
          <cell r="I1911" t="str">
            <v>Thư viện viên chính</v>
          </cell>
          <cell r="J1911">
            <v>6.04</v>
          </cell>
          <cell r="K1911">
            <v>0</v>
          </cell>
          <cell r="L1911" t="str">
            <v>01-Sep-13</v>
          </cell>
          <cell r="M1911" t="str">
            <v>01-Nov-04</v>
          </cell>
          <cell r="N1911">
            <v>4</v>
          </cell>
          <cell r="O1911" t="str">
            <v>3000</v>
          </cell>
          <cell r="P1911" t="str">
            <v>3000</v>
          </cell>
          <cell r="Q1911" t="str">
            <v>17.169</v>
          </cell>
          <cell r="R1911" t="str">
            <v>17.169</v>
          </cell>
          <cell r="S1911" t="str">
            <v/>
          </cell>
          <cell r="T1911">
            <v>0</v>
          </cell>
          <cell r="U1911" t="str">
            <v>Đại học</v>
          </cell>
          <cell r="V1911" t="str">
            <v>010779843</v>
          </cell>
        </row>
        <row r="1912">
          <cell r="B1912" t="str">
            <v/>
          </cell>
          <cell r="C1912" t="str">
            <v>3120215008554</v>
          </cell>
          <cell r="D1912" t="str">
            <v>Nguyễn Hữu</v>
          </cell>
          <cell r="E1912" t="str">
            <v>Ty</v>
          </cell>
          <cell r="F1912">
            <v>30</v>
          </cell>
          <cell r="G1912" t="str">
            <v>TT Thông tin Thư viện Lương Định Của</v>
          </cell>
          <cell r="H1912" t="str">
            <v>Trung tâm Thông tin Thư viện Lương Định Của</v>
          </cell>
          <cell r="I1912" t="str">
            <v/>
          </cell>
          <cell r="J1912">
            <v>5.36</v>
          </cell>
          <cell r="K1912">
            <v>0</v>
          </cell>
          <cell r="L1912" t="str">
            <v>01-Dec-08</v>
          </cell>
          <cell r="M1912" t="str">
            <v>01-May-87</v>
          </cell>
          <cell r="N1912">
            <v>4</v>
          </cell>
          <cell r="O1912" t="str">
            <v>3000</v>
          </cell>
          <cell r="P1912" t="str">
            <v>3000</v>
          </cell>
          <cell r="Q1912" t="str">
            <v>17.169</v>
          </cell>
          <cell r="R1912" t="str">
            <v>17.169</v>
          </cell>
          <cell r="S1912" t="str">
            <v/>
          </cell>
          <cell r="T1912">
            <v>0</v>
          </cell>
          <cell r="U1912" t="str">
            <v>Đại học</v>
          </cell>
          <cell r="V1912" t="str">
            <v>010084546</v>
          </cell>
        </row>
        <row r="1913">
          <cell r="B1913" t="str">
            <v/>
          </cell>
          <cell r="C1913" t="str">
            <v>3120215008604</v>
          </cell>
          <cell r="D1913" t="str">
            <v>Phạm Thị Hồng</v>
          </cell>
          <cell r="E1913" t="str">
            <v>Nhung</v>
          </cell>
          <cell r="F1913">
            <v>30</v>
          </cell>
          <cell r="G1913" t="str">
            <v>TT Thông tin Thư viện Lương Định Của</v>
          </cell>
          <cell r="H1913" t="str">
            <v>Trung tâm Thông tin Thư viện Lương Định Của</v>
          </cell>
          <cell r="I1913" t="str">
            <v>Chuyên viên</v>
          </cell>
          <cell r="J1913">
            <v>4.6500000000000004</v>
          </cell>
          <cell r="K1913">
            <v>0</v>
          </cell>
          <cell r="L1913" t="str">
            <v>01-Jan-16</v>
          </cell>
          <cell r="M1913" t="str">
            <v>01-Jan-14</v>
          </cell>
          <cell r="N1913">
            <v>4</v>
          </cell>
          <cell r="O1913" t="str">
            <v>3000</v>
          </cell>
          <cell r="P1913" t="str">
            <v>3000</v>
          </cell>
          <cell r="Q1913" t="str">
            <v>01.003</v>
          </cell>
          <cell r="R1913" t="str">
            <v>01.003</v>
          </cell>
          <cell r="S1913" t="str">
            <v/>
          </cell>
          <cell r="T1913">
            <v>0</v>
          </cell>
          <cell r="U1913" t="str">
            <v>Đại học</v>
          </cell>
          <cell r="V1913" t="str">
            <v>010812389</v>
          </cell>
        </row>
        <row r="1914">
          <cell r="B1914" t="str">
            <v/>
          </cell>
          <cell r="C1914" t="str">
            <v>3120215008560</v>
          </cell>
          <cell r="D1914" t="str">
            <v>Trần Thị</v>
          </cell>
          <cell r="E1914" t="str">
            <v>Huyền</v>
          </cell>
          <cell r="F1914">
            <v>30</v>
          </cell>
          <cell r="G1914" t="str">
            <v>TT Thông tin Thư viện Lương Định Của</v>
          </cell>
          <cell r="H1914" t="str">
            <v>Trung tâm Thông tin Thư viện Lương Định Của</v>
          </cell>
          <cell r="I1914" t="str">
            <v/>
          </cell>
          <cell r="J1914">
            <v>3.33</v>
          </cell>
          <cell r="K1914">
            <v>0</v>
          </cell>
          <cell r="L1914" t="str">
            <v>01-May-08</v>
          </cell>
          <cell r="M1914" t="str">
            <v>22-Apr-98</v>
          </cell>
          <cell r="N1914">
            <v>4</v>
          </cell>
          <cell r="O1914" t="str">
            <v>3000</v>
          </cell>
          <cell r="P1914" t="str">
            <v>3000</v>
          </cell>
          <cell r="Q1914" t="str">
            <v>17.170</v>
          </cell>
          <cell r="R1914" t="str">
            <v>17.170</v>
          </cell>
          <cell r="S1914" t="str">
            <v/>
          </cell>
          <cell r="T1914">
            <v>0</v>
          </cell>
          <cell r="U1914" t="str">
            <v>Đại học</v>
          </cell>
          <cell r="V1914" t="str">
            <v>012420493</v>
          </cell>
        </row>
        <row r="1915">
          <cell r="B1915" t="str">
            <v/>
          </cell>
          <cell r="C1915" t="str">
            <v>3120215008577</v>
          </cell>
          <cell r="D1915" t="str">
            <v>Phạm Thị Thanh</v>
          </cell>
          <cell r="E1915" t="str">
            <v>Mai</v>
          </cell>
          <cell r="F1915">
            <v>30</v>
          </cell>
          <cell r="G1915" t="str">
            <v>TT Thông tin Thư viện Lương Định Của</v>
          </cell>
          <cell r="H1915" t="str">
            <v>Trung tâm Thông tin Thư viện Lương Định Của</v>
          </cell>
          <cell r="I1915" t="str">
            <v>Thạc sĩ, Thư viện viên chính, Giám đốc Trung tâm</v>
          </cell>
          <cell r="J1915">
            <v>6.38</v>
          </cell>
          <cell r="K1915">
            <v>0</v>
          </cell>
          <cell r="L1915" t="str">
            <v>01-Nov-24</v>
          </cell>
          <cell r="M1915" t="str">
            <v>01-Jan-13</v>
          </cell>
          <cell r="N1915">
            <v>3</v>
          </cell>
          <cell r="O1915" t="str">
            <v>3000</v>
          </cell>
          <cell r="P1915" t="str">
            <v>3000</v>
          </cell>
          <cell r="Q1915" t="str">
            <v>17.169</v>
          </cell>
          <cell r="R1915" t="str">
            <v>V.10.02.05</v>
          </cell>
          <cell r="S1915" t="str">
            <v/>
          </cell>
          <cell r="T1915">
            <v>0</v>
          </cell>
          <cell r="U1915" t="str">
            <v>Thạc sĩ</v>
          </cell>
          <cell r="V1915" t="str">
            <v>014169000087</v>
          </cell>
        </row>
        <row r="1916">
          <cell r="B1916" t="str">
            <v/>
          </cell>
          <cell r="C1916" t="str">
            <v>3120215008712</v>
          </cell>
          <cell r="D1916" t="str">
            <v>Đinh Nguyệt</v>
          </cell>
          <cell r="E1916" t="str">
            <v>ánh</v>
          </cell>
          <cell r="F1916">
            <v>30</v>
          </cell>
          <cell r="G1916" t="str">
            <v>TT Thông tin Thư viện Lương Định Của</v>
          </cell>
          <cell r="H1916" t="str">
            <v>Trung tâm Thông tin Thư viện Lương Định Của</v>
          </cell>
          <cell r="I1916" t="str">
            <v>Thư viện viên</v>
          </cell>
          <cell r="J1916">
            <v>4.6500000000000004</v>
          </cell>
          <cell r="K1916">
            <v>0</v>
          </cell>
          <cell r="L1916" t="str">
            <v>01-Sep-22</v>
          </cell>
          <cell r="M1916" t="str">
            <v>01-Sep-03</v>
          </cell>
          <cell r="N1916">
            <v>4</v>
          </cell>
          <cell r="O1916" t="str">
            <v>3000</v>
          </cell>
          <cell r="P1916" t="str">
            <v>3000</v>
          </cell>
          <cell r="Q1916" t="str">
            <v>17.170</v>
          </cell>
          <cell r="R1916" t="str">
            <v>V.10.02.06</v>
          </cell>
          <cell r="S1916" t="str">
            <v/>
          </cell>
          <cell r="T1916">
            <v>0</v>
          </cell>
          <cell r="U1916" t="str">
            <v>Đại học</v>
          </cell>
          <cell r="V1916" t="str">
            <v>008176000159</v>
          </cell>
        </row>
        <row r="1917">
          <cell r="B1917" t="str">
            <v/>
          </cell>
          <cell r="C1917" t="str">
            <v>3120215008706</v>
          </cell>
          <cell r="D1917" t="str">
            <v>Trần Thị Thu</v>
          </cell>
          <cell r="E1917" t="str">
            <v>Huyền</v>
          </cell>
          <cell r="F1917">
            <v>30</v>
          </cell>
          <cell r="G1917" t="str">
            <v>TT Thông tin Thư viện Lương Định Của</v>
          </cell>
          <cell r="H1917" t="str">
            <v>Trung tâm Thông tin Thư viện Lương Định Của</v>
          </cell>
          <cell r="I1917" t="str">
            <v>Kỹ sư</v>
          </cell>
          <cell r="J1917">
            <v>4.6500000000000004</v>
          </cell>
          <cell r="K1917">
            <v>0</v>
          </cell>
          <cell r="L1917" t="str">
            <v>01-Jan-25</v>
          </cell>
          <cell r="M1917" t="str">
            <v>01-Jan-04</v>
          </cell>
          <cell r="N1917">
            <v>4</v>
          </cell>
          <cell r="O1917" t="str">
            <v>3000</v>
          </cell>
          <cell r="P1917" t="str">
            <v>3000</v>
          </cell>
          <cell r="Q1917" t="str">
            <v>13.095</v>
          </cell>
          <cell r="R1917" t="str">
            <v>V.05.02.07</v>
          </cell>
          <cell r="S1917" t="str">
            <v/>
          </cell>
          <cell r="T1917">
            <v>0</v>
          </cell>
          <cell r="U1917" t="str">
            <v>Đại học</v>
          </cell>
          <cell r="V1917" t="str">
            <v>001177003719</v>
          </cell>
        </row>
        <row r="1918">
          <cell r="B1918" t="str">
            <v/>
          </cell>
          <cell r="C1918" t="str">
            <v>3120215008758</v>
          </cell>
          <cell r="D1918" t="str">
            <v>Vũ Thị Hồng</v>
          </cell>
          <cell r="E1918" t="str">
            <v>Lan</v>
          </cell>
          <cell r="F1918">
            <v>30</v>
          </cell>
          <cell r="G1918" t="str">
            <v>TT Thông tin Thư viện Lương Định Của</v>
          </cell>
          <cell r="H1918" t="str">
            <v>Trung tâm Thông tin Thư viện Lương Định Của</v>
          </cell>
          <cell r="I1918" t="str">
            <v>Thư viện viên</v>
          </cell>
          <cell r="J1918">
            <v>4.32</v>
          </cell>
          <cell r="K1918">
            <v>0</v>
          </cell>
          <cell r="L1918" t="str">
            <v>01-Nov-23</v>
          </cell>
          <cell r="M1918" t="str">
            <v>01-Nov-05</v>
          </cell>
          <cell r="N1918">
            <v>4</v>
          </cell>
          <cell r="O1918" t="str">
            <v>3000</v>
          </cell>
          <cell r="P1918" t="str">
            <v>3000</v>
          </cell>
          <cell r="Q1918" t="str">
            <v>17.170</v>
          </cell>
          <cell r="R1918" t="str">
            <v>V.10.02.06</v>
          </cell>
          <cell r="S1918" t="str">
            <v/>
          </cell>
          <cell r="T1918">
            <v>0</v>
          </cell>
          <cell r="U1918" t="str">
            <v>Đại học</v>
          </cell>
          <cell r="V1918" t="str">
            <v>034182011560</v>
          </cell>
        </row>
        <row r="1919">
          <cell r="B1919" t="str">
            <v/>
          </cell>
          <cell r="C1919" t="str">
            <v>3120215010273</v>
          </cell>
          <cell r="D1919" t="str">
            <v>Trần Thị</v>
          </cell>
          <cell r="E1919" t="str">
            <v>Nga</v>
          </cell>
          <cell r="F1919">
            <v>30</v>
          </cell>
          <cell r="G1919" t="str">
            <v>TT Thông tin Thư viện Lương Định Của</v>
          </cell>
          <cell r="H1919" t="str">
            <v>Trung tâm Thông tin Thư viện Lương Định Của</v>
          </cell>
          <cell r="I1919" t="str">
            <v>Thư viện viên</v>
          </cell>
          <cell r="J1919">
            <v>3.99</v>
          </cell>
          <cell r="K1919">
            <v>0</v>
          </cell>
          <cell r="L1919" t="str">
            <v>01-Nov-22</v>
          </cell>
          <cell r="M1919" t="str">
            <v>01-Nov-07</v>
          </cell>
          <cell r="N1919">
            <v>4</v>
          </cell>
          <cell r="O1919" t="str">
            <v>3000</v>
          </cell>
          <cell r="P1919" t="str">
            <v>3000</v>
          </cell>
          <cell r="Q1919" t="str">
            <v>17.170</v>
          </cell>
          <cell r="R1919" t="str">
            <v>V.10.02.06</v>
          </cell>
          <cell r="S1919" t="str">
            <v/>
          </cell>
          <cell r="T1919">
            <v>0</v>
          </cell>
          <cell r="U1919" t="str">
            <v>Đại học</v>
          </cell>
          <cell r="V1919" t="str">
            <v>038180030482</v>
          </cell>
        </row>
        <row r="1920">
          <cell r="B1920" t="str">
            <v/>
          </cell>
          <cell r="C1920" t="str">
            <v>3120215008764</v>
          </cell>
          <cell r="D1920" t="str">
            <v>Mai Thị</v>
          </cell>
          <cell r="E1920" t="str">
            <v>Hiền</v>
          </cell>
          <cell r="F1920">
            <v>30</v>
          </cell>
          <cell r="G1920" t="str">
            <v>TT Thông tin Thư viện Lương Định Của</v>
          </cell>
          <cell r="H1920" t="str">
            <v>Trung tâm Thông tin Thư viện Lương Định Của</v>
          </cell>
          <cell r="I1920" t="str">
            <v>Thư viện viên</v>
          </cell>
          <cell r="J1920">
            <v>3.99</v>
          </cell>
          <cell r="K1920">
            <v>0</v>
          </cell>
          <cell r="L1920" t="str">
            <v>01-Dec-22</v>
          </cell>
          <cell r="M1920" t="str">
            <v>01-Aug-08</v>
          </cell>
          <cell r="N1920">
            <v>4</v>
          </cell>
          <cell r="O1920" t="str">
            <v>3000</v>
          </cell>
          <cell r="P1920" t="str">
            <v>3000</v>
          </cell>
          <cell r="Q1920" t="str">
            <v>17.170</v>
          </cell>
          <cell r="R1920" t="str">
            <v>V.10.02.06</v>
          </cell>
          <cell r="S1920" t="str">
            <v/>
          </cell>
          <cell r="T1920">
            <v>0</v>
          </cell>
          <cell r="U1920" t="str">
            <v>Đại học</v>
          </cell>
          <cell r="V1920" t="str">
            <v>033180007524</v>
          </cell>
        </row>
        <row r="1921">
          <cell r="B1921" t="str">
            <v/>
          </cell>
          <cell r="C1921" t="str">
            <v>3120215008787</v>
          </cell>
          <cell r="D1921" t="str">
            <v>Lã Thị Thanh</v>
          </cell>
          <cell r="E1921" t="str">
            <v>Nga</v>
          </cell>
          <cell r="F1921">
            <v>30</v>
          </cell>
          <cell r="G1921" t="str">
            <v>TT Thông tin Thư viện Lương Định Của</v>
          </cell>
          <cell r="H1921" t="str">
            <v>Trung tâm Thông tin Thư viện Lương Định Của</v>
          </cell>
          <cell r="I1921" t="str">
            <v>Thạc sĩ, Kỹ sư</v>
          </cell>
          <cell r="J1921">
            <v>3</v>
          </cell>
          <cell r="K1921">
            <v>0</v>
          </cell>
          <cell r="L1921" t="str">
            <v>01-Sep-14</v>
          </cell>
          <cell r="M1921" t="str">
            <v>01-Sep-08</v>
          </cell>
          <cell r="N1921">
            <v>3</v>
          </cell>
          <cell r="O1921" t="str">
            <v>3000</v>
          </cell>
          <cell r="P1921" t="str">
            <v>3000</v>
          </cell>
          <cell r="Q1921" t="str">
            <v>13.095</v>
          </cell>
          <cell r="R1921" t="str">
            <v>13.095</v>
          </cell>
          <cell r="S1921" t="str">
            <v/>
          </cell>
          <cell r="T1921">
            <v>0</v>
          </cell>
          <cell r="U1921" t="str">
            <v>Thạc sĩ</v>
          </cell>
          <cell r="V1921" t="str">
            <v>012356624</v>
          </cell>
        </row>
        <row r="1922">
          <cell r="B1922" t="str">
            <v/>
          </cell>
          <cell r="C1922" t="str">
            <v>3120215010591</v>
          </cell>
          <cell r="D1922" t="str">
            <v>Nguyễn Văn</v>
          </cell>
          <cell r="E1922" t="str">
            <v>Hải</v>
          </cell>
          <cell r="F1922">
            <v>30</v>
          </cell>
          <cell r="G1922" t="str">
            <v>TT Thông tin Thư viện Lương Định Của</v>
          </cell>
          <cell r="H1922" t="str">
            <v>Trung tâm Thông tin Thư viện Lương Định Của</v>
          </cell>
          <cell r="I1922" t="str">
            <v/>
          </cell>
          <cell r="J1922">
            <v>2.67</v>
          </cell>
          <cell r="K1922">
            <v>0</v>
          </cell>
          <cell r="L1922" t="str">
            <v>01-Apr-12</v>
          </cell>
          <cell r="M1922" t="str">
            <v>01-Apr-08</v>
          </cell>
          <cell r="N1922">
            <v>4</v>
          </cell>
          <cell r="O1922" t="str">
            <v>3000</v>
          </cell>
          <cell r="P1922" t="str">
            <v>3000</v>
          </cell>
          <cell r="Q1922" t="str">
            <v>17.170</v>
          </cell>
          <cell r="R1922" t="str">
            <v>17.170</v>
          </cell>
          <cell r="S1922" t="str">
            <v/>
          </cell>
          <cell r="T1922">
            <v>0</v>
          </cell>
          <cell r="U1922" t="str">
            <v>Đại học</v>
          </cell>
          <cell r="V1922" t="str">
            <v>145016522</v>
          </cell>
        </row>
        <row r="1923">
          <cell r="B1923" t="str">
            <v/>
          </cell>
          <cell r="C1923" t="str">
            <v>3120215009534</v>
          </cell>
          <cell r="D1923" t="str">
            <v>Phạm Thị</v>
          </cell>
          <cell r="E1923" t="str">
            <v>Luyến</v>
          </cell>
          <cell r="F1923">
            <v>30</v>
          </cell>
          <cell r="G1923" t="str">
            <v>TT Thông tin Thư viện Lương Định Của</v>
          </cell>
          <cell r="H1923" t="str">
            <v>Trung tâm Thông tin Thư viện Lương Định Của</v>
          </cell>
          <cell r="I1923" t="str">
            <v>Thư viện viên</v>
          </cell>
          <cell r="J1923">
            <v>3.99</v>
          </cell>
          <cell r="K1923">
            <v>0</v>
          </cell>
          <cell r="L1923" t="str">
            <v>01-Jul-24</v>
          </cell>
          <cell r="M1923" t="str">
            <v>01-Apr-09</v>
          </cell>
          <cell r="N1923">
            <v>4</v>
          </cell>
          <cell r="O1923" t="str">
            <v>3000</v>
          </cell>
          <cell r="P1923" t="str">
            <v>3000</v>
          </cell>
          <cell r="Q1923" t="str">
            <v>17.170</v>
          </cell>
          <cell r="R1923" t="str">
            <v>V.10.02.06</v>
          </cell>
          <cell r="S1923" t="str">
            <v/>
          </cell>
          <cell r="T1923">
            <v>0</v>
          </cell>
          <cell r="U1923" t="str">
            <v>Đại học</v>
          </cell>
          <cell r="V1923" t="str">
            <v>038183000906</v>
          </cell>
        </row>
        <row r="1924">
          <cell r="B1924" t="str">
            <v/>
          </cell>
          <cell r="C1924" t="str">
            <v>3120215027303</v>
          </cell>
          <cell r="D1924" t="str">
            <v>Tô Văn</v>
          </cell>
          <cell r="E1924" t="str">
            <v>Nguyện</v>
          </cell>
          <cell r="F1924">
            <v>30</v>
          </cell>
          <cell r="G1924" t="str">
            <v>TT Thông tin Thư viện Lương Định Của</v>
          </cell>
          <cell r="H1924" t="str">
            <v>Trung tâm Thông tin Thư viện Lương Định Của</v>
          </cell>
          <cell r="I1924" t="str">
            <v>Kỹ sư, Phó Giám đốc Trung tâm</v>
          </cell>
          <cell r="J1924">
            <v>3.66</v>
          </cell>
          <cell r="K1924">
            <v>0</v>
          </cell>
          <cell r="L1924" t="str">
            <v>01-Oct-23</v>
          </cell>
          <cell r="M1924" t="str">
            <v>01-Mar-14</v>
          </cell>
          <cell r="N1924">
            <v>4</v>
          </cell>
          <cell r="O1924" t="str">
            <v>3000</v>
          </cell>
          <cell r="P1924" t="str">
            <v>3000</v>
          </cell>
          <cell r="Q1924" t="str">
            <v>13.095</v>
          </cell>
          <cell r="R1924" t="str">
            <v>13.095</v>
          </cell>
          <cell r="S1924" t="str">
            <v/>
          </cell>
          <cell r="T1924">
            <v>0</v>
          </cell>
          <cell r="U1924" t="str">
            <v>Đại học</v>
          </cell>
          <cell r="V1924" t="str">
            <v>024084013785</v>
          </cell>
        </row>
        <row r="1925">
          <cell r="B1925" t="str">
            <v/>
          </cell>
          <cell r="C1925" t="str">
            <v>3120215031460</v>
          </cell>
          <cell r="D1925" t="str">
            <v>Nguyễn Thị Ngọc</v>
          </cell>
          <cell r="E1925" t="str">
            <v>Lan</v>
          </cell>
          <cell r="F1925">
            <v>30</v>
          </cell>
          <cell r="G1925" t="str">
            <v>TT Thông tin Thư viện Lương Định Của</v>
          </cell>
          <cell r="H1925" t="str">
            <v>Trung tâm Thông tin Thư viện Lương Định Của</v>
          </cell>
          <cell r="I1925" t="str">
            <v>Thạc sĩ, Chuyên viên</v>
          </cell>
          <cell r="J1925">
            <v>3.66</v>
          </cell>
          <cell r="K1925">
            <v>0</v>
          </cell>
          <cell r="L1925" t="str">
            <v>01-Jan-23</v>
          </cell>
          <cell r="M1925" t="str">
            <v>01-Oct-11</v>
          </cell>
          <cell r="N1925">
            <v>3</v>
          </cell>
          <cell r="O1925" t="str">
            <v>3000</v>
          </cell>
          <cell r="P1925" t="str">
            <v>3000</v>
          </cell>
          <cell r="Q1925" t="str">
            <v>01.003</v>
          </cell>
          <cell r="R1925" t="str">
            <v>01.003</v>
          </cell>
          <cell r="S1925" t="str">
            <v/>
          </cell>
          <cell r="T1925">
            <v>0</v>
          </cell>
          <cell r="U1925" t="str">
            <v>Thạc sĩ</v>
          </cell>
          <cell r="V1925" t="str">
            <v>001185040070</v>
          </cell>
        </row>
        <row r="1926">
          <cell r="B1926" t="str">
            <v/>
          </cell>
          <cell r="C1926" t="str">
            <v>3120215034498</v>
          </cell>
          <cell r="D1926" t="str">
            <v>Lê Thị</v>
          </cell>
          <cell r="E1926" t="str">
            <v>Huệ</v>
          </cell>
          <cell r="F1926">
            <v>30</v>
          </cell>
          <cell r="G1926" t="str">
            <v>TT Thông tin Thư viện Lương Định Của</v>
          </cell>
          <cell r="H1926" t="str">
            <v>Trung tâm Thông tin Thư viện Lương Định Của</v>
          </cell>
          <cell r="I1926" t="str">
            <v>Thư viện viên</v>
          </cell>
          <cell r="J1926">
            <v>3.66</v>
          </cell>
          <cell r="K1926">
            <v>0</v>
          </cell>
          <cell r="L1926" t="str">
            <v>01-Feb-23</v>
          </cell>
          <cell r="M1926" t="str">
            <v>01-Feb-12</v>
          </cell>
          <cell r="N1926">
            <v>4</v>
          </cell>
          <cell r="O1926" t="str">
            <v>3000</v>
          </cell>
          <cell r="P1926" t="str">
            <v>3000</v>
          </cell>
          <cell r="Q1926" t="str">
            <v>17.170</v>
          </cell>
          <cell r="R1926" t="str">
            <v>V.10.02.06</v>
          </cell>
          <cell r="S1926" t="str">
            <v/>
          </cell>
          <cell r="T1926">
            <v>0</v>
          </cell>
          <cell r="U1926" t="str">
            <v>Đại học</v>
          </cell>
          <cell r="V1926" t="str">
            <v>034186006589</v>
          </cell>
        </row>
        <row r="1927">
          <cell r="B1927" t="str">
            <v/>
          </cell>
          <cell r="C1927" t="str">
            <v>3120215037690</v>
          </cell>
          <cell r="D1927" t="str">
            <v>Bùi Thị Thúy</v>
          </cell>
          <cell r="E1927" t="str">
            <v>Hải</v>
          </cell>
          <cell r="F1927">
            <v>30</v>
          </cell>
          <cell r="G1927" t="str">
            <v>TT Thông tin Thư viện Lương Định Của</v>
          </cell>
          <cell r="H1927" t="str">
            <v>Trung tâm Thông tin Thư viện Lương Định Của</v>
          </cell>
          <cell r="I1927" t="str">
            <v>Thạc sĩ, Chuyên viên</v>
          </cell>
          <cell r="J1927">
            <v>4.6500000000000004</v>
          </cell>
          <cell r="K1927">
            <v>0</v>
          </cell>
          <cell r="L1927" t="str">
            <v>01-Jun-24</v>
          </cell>
          <cell r="M1927" t="str">
            <v>01-May-03</v>
          </cell>
          <cell r="N1927">
            <v>3</v>
          </cell>
          <cell r="O1927" t="str">
            <v>3000</v>
          </cell>
          <cell r="P1927" t="str">
            <v>3000</v>
          </cell>
          <cell r="Q1927" t="str">
            <v>01.003</v>
          </cell>
          <cell r="R1927" t="str">
            <v>01.003</v>
          </cell>
          <cell r="S1927" t="str">
            <v/>
          </cell>
          <cell r="T1927">
            <v>0</v>
          </cell>
          <cell r="U1927" t="str">
            <v>Thạc sĩ</v>
          </cell>
          <cell r="V1927" t="str">
            <v>001170002071</v>
          </cell>
        </row>
        <row r="1928">
          <cell r="B1928" t="str">
            <v/>
          </cell>
          <cell r="C1928" t="str">
            <v>3120215042598</v>
          </cell>
          <cell r="D1928" t="str">
            <v>Đoàn Thị</v>
          </cell>
          <cell r="E1928" t="str">
            <v>Yên</v>
          </cell>
          <cell r="F1928">
            <v>30</v>
          </cell>
          <cell r="G1928" t="str">
            <v>TT Thông tin Thư viện Lương Định Của</v>
          </cell>
          <cell r="H1928" t="str">
            <v>Trung tâm Thông tin Thư viện Lương Định Của</v>
          </cell>
          <cell r="I1928" t="str">
            <v>Thư viện viên</v>
          </cell>
          <cell r="J1928">
            <v>1.99</v>
          </cell>
          <cell r="K1928">
            <v>0</v>
          </cell>
          <cell r="L1928" t="str">
            <v>01-Feb-13</v>
          </cell>
          <cell r="M1928" t="str">
            <v>01-Feb-13</v>
          </cell>
          <cell r="N1928">
            <v>4</v>
          </cell>
          <cell r="O1928" t="str">
            <v>3000</v>
          </cell>
          <cell r="P1928" t="str">
            <v>3000</v>
          </cell>
          <cell r="Q1928" t="str">
            <v>17.170</v>
          </cell>
          <cell r="R1928" t="str">
            <v>17.170</v>
          </cell>
          <cell r="S1928" t="str">
            <v/>
          </cell>
          <cell r="T1928">
            <v>0</v>
          </cell>
          <cell r="U1928" t="str">
            <v>Đại học</v>
          </cell>
          <cell r="V1928" t="str">
            <v>013527422</v>
          </cell>
        </row>
        <row r="1929">
          <cell r="B1929" t="str">
            <v/>
          </cell>
          <cell r="C1929" t="str">
            <v>3120215045039</v>
          </cell>
          <cell r="D1929" t="str">
            <v>Nguyễn Thị</v>
          </cell>
          <cell r="E1929" t="str">
            <v>Mến</v>
          </cell>
          <cell r="F1929">
            <v>30</v>
          </cell>
          <cell r="G1929" t="str">
            <v>TT Thông tin Thư viện Lương Định Của</v>
          </cell>
          <cell r="H1929" t="str">
            <v>Trung tâm Thông tin Thư viện Lương Định Của</v>
          </cell>
          <cell r="I1929" t="str">
            <v>Thư viện viên</v>
          </cell>
          <cell r="J1929">
            <v>3</v>
          </cell>
          <cell r="K1929">
            <v>0</v>
          </cell>
          <cell r="L1929" t="str">
            <v>01-Jan-21</v>
          </cell>
          <cell r="M1929" t="str">
            <v>01-Jan-15</v>
          </cell>
          <cell r="N1929">
            <v>4</v>
          </cell>
          <cell r="O1929" t="str">
            <v>3000</v>
          </cell>
          <cell r="P1929" t="str">
            <v>3000</v>
          </cell>
          <cell r="Q1929" t="str">
            <v>17.170</v>
          </cell>
          <cell r="R1929" t="str">
            <v>V.10.02.06</v>
          </cell>
          <cell r="S1929" t="str">
            <v/>
          </cell>
          <cell r="T1929">
            <v>0</v>
          </cell>
          <cell r="U1929" t="str">
            <v>Đại học</v>
          </cell>
          <cell r="V1929" t="str">
            <v>125280370</v>
          </cell>
        </row>
        <row r="1930">
          <cell r="B1930" t="str">
            <v/>
          </cell>
          <cell r="C1930" t="str">
            <v>3120215045097</v>
          </cell>
          <cell r="D1930" t="str">
            <v>Phạm Thị</v>
          </cell>
          <cell r="E1930" t="str">
            <v>Dịu</v>
          </cell>
          <cell r="F1930">
            <v>30</v>
          </cell>
          <cell r="G1930" t="str">
            <v>TT Thông tin Thư viện Lương Định Của</v>
          </cell>
          <cell r="H1930" t="str">
            <v>Trung tâm Thông tin Thư viện Lương Định Của</v>
          </cell>
          <cell r="I1930" t="str">
            <v>Kỹ sư</v>
          </cell>
          <cell r="J1930">
            <v>3.33</v>
          </cell>
          <cell r="K1930">
            <v>0</v>
          </cell>
          <cell r="L1930" t="str">
            <v>01-Jan-24</v>
          </cell>
          <cell r="M1930" t="str">
            <v>01-Jan-16</v>
          </cell>
          <cell r="N1930">
            <v>4</v>
          </cell>
          <cell r="O1930" t="str">
            <v>3000</v>
          </cell>
          <cell r="P1930" t="str">
            <v>3000</v>
          </cell>
          <cell r="Q1930" t="str">
            <v>13.095</v>
          </cell>
          <cell r="R1930" t="str">
            <v>V.05.02.07</v>
          </cell>
          <cell r="S1930" t="str">
            <v/>
          </cell>
          <cell r="T1930">
            <v>0</v>
          </cell>
          <cell r="U1930" t="str">
            <v>Đại học</v>
          </cell>
          <cell r="V1930" t="str">
            <v>034182015068</v>
          </cell>
        </row>
        <row r="1931">
          <cell r="B1931" t="str">
            <v/>
          </cell>
          <cell r="C1931" t="str">
            <v>3120215053310</v>
          </cell>
          <cell r="D1931" t="str">
            <v>Tống Ngọc</v>
          </cell>
          <cell r="E1931" t="str">
            <v>Khánh</v>
          </cell>
          <cell r="F1931">
            <v>30</v>
          </cell>
          <cell r="G1931" t="str">
            <v>TT Thông tin Thư viện Lương Định Của</v>
          </cell>
          <cell r="H1931" t="str">
            <v>Trung tâm Thông tin Thư viện Lương Định Của</v>
          </cell>
          <cell r="I1931" t="str">
            <v>Kỹ sư</v>
          </cell>
          <cell r="J1931">
            <v>1.9890000000000001</v>
          </cell>
          <cell r="K1931">
            <v>0</v>
          </cell>
          <cell r="L1931" t="str">
            <v>06-Feb-17</v>
          </cell>
          <cell r="M1931" t="str">
            <v>06-Feb-17</v>
          </cell>
          <cell r="N1931">
            <v>4</v>
          </cell>
          <cell r="O1931" t="str">
            <v>3000</v>
          </cell>
          <cell r="P1931" t="str">
            <v>3000</v>
          </cell>
          <cell r="Q1931" t="str">
            <v>13.095</v>
          </cell>
          <cell r="R1931" t="str">
            <v>13.095</v>
          </cell>
          <cell r="S1931" t="str">
            <v/>
          </cell>
          <cell r="T1931">
            <v>0</v>
          </cell>
          <cell r="U1931" t="str">
            <v>Đại học</v>
          </cell>
          <cell r="V1931" t="str">
            <v>013089866</v>
          </cell>
        </row>
        <row r="1932">
          <cell r="B1932" t="str">
            <v/>
          </cell>
          <cell r="C1932" t="str">
            <v>3120205916170</v>
          </cell>
          <cell r="D1932" t="str">
            <v>Nguyễn Thị Ngọc</v>
          </cell>
          <cell r="E1932" t="str">
            <v>Anh</v>
          </cell>
          <cell r="F1932">
            <v>30</v>
          </cell>
          <cell r="G1932" t="str">
            <v>TT Thông tin Thư viện Lương Định Của</v>
          </cell>
          <cell r="H1932" t="str">
            <v>Trung tâm Thông tin Thư viện Lương Định Của</v>
          </cell>
          <cell r="I1932" t="str">
            <v>Thư viện viên</v>
          </cell>
          <cell r="J1932">
            <v>3</v>
          </cell>
          <cell r="K1932">
            <v>0</v>
          </cell>
          <cell r="L1932" t="str">
            <v>07-May-24</v>
          </cell>
          <cell r="M1932" t="str">
            <v>07-May-18</v>
          </cell>
          <cell r="N1932">
            <v>4</v>
          </cell>
          <cell r="O1932" t="str">
            <v>3000</v>
          </cell>
          <cell r="P1932" t="str">
            <v>3000</v>
          </cell>
          <cell r="Q1932" t="str">
            <v>17.170</v>
          </cell>
          <cell r="R1932" t="str">
            <v>17.170</v>
          </cell>
          <cell r="S1932" t="str">
            <v/>
          </cell>
          <cell r="T1932">
            <v>0</v>
          </cell>
          <cell r="U1932" t="str">
            <v>Đại học</v>
          </cell>
          <cell r="V1932" t="str">
            <v>024192001361</v>
          </cell>
        </row>
        <row r="1933">
          <cell r="B1933" t="str">
            <v/>
          </cell>
          <cell r="C1933" t="str">
            <v>3120205306961</v>
          </cell>
          <cell r="D1933" t="str">
            <v>Hoàng Thị</v>
          </cell>
          <cell r="E1933" t="str">
            <v>Hậu</v>
          </cell>
          <cell r="F1933">
            <v>30</v>
          </cell>
          <cell r="G1933" t="str">
            <v>TT Thông tin Thư viện Lương Định Của</v>
          </cell>
          <cell r="H1933" t="str">
            <v>Trung tâm Thông tin Thư viện Lương Định Của</v>
          </cell>
          <cell r="I1933" t="str">
            <v>Thạc sĩ, Chuyên viên</v>
          </cell>
          <cell r="J1933">
            <v>3</v>
          </cell>
          <cell r="K1933">
            <v>0</v>
          </cell>
          <cell r="L1933" t="str">
            <v>01-Feb-24</v>
          </cell>
          <cell r="M1933" t="str">
            <v>01-Feb-19</v>
          </cell>
          <cell r="N1933">
            <v>3</v>
          </cell>
          <cell r="O1933" t="str">
            <v>3000</v>
          </cell>
          <cell r="P1933" t="str">
            <v>3000</v>
          </cell>
          <cell r="Q1933" t="str">
            <v>01.003</v>
          </cell>
          <cell r="R1933" t="str">
            <v>01.003</v>
          </cell>
          <cell r="S1933" t="str">
            <v/>
          </cell>
          <cell r="T1933">
            <v>0</v>
          </cell>
          <cell r="U1933" t="str">
            <v>Thạc sĩ</v>
          </cell>
          <cell r="V1933" t="str">
            <v>024183000095</v>
          </cell>
        </row>
        <row r="1934">
          <cell r="B1934" t="str">
            <v/>
          </cell>
          <cell r="C1934" t="str">
            <v>3120215042625</v>
          </cell>
          <cell r="D1934" t="str">
            <v>Lại Thành</v>
          </cell>
          <cell r="E1934" t="str">
            <v>Công</v>
          </cell>
          <cell r="F1934">
            <v>33</v>
          </cell>
          <cell r="G1934" t="str">
            <v>TT Giáo dục thể chất và Thể thao</v>
          </cell>
          <cell r="H1934" t="str">
            <v>Trung tâm Giáo dục thể chất và Thể thao</v>
          </cell>
          <cell r="I1934" t="str">
            <v>Nhân viên phục vụ</v>
          </cell>
          <cell r="J1934">
            <v>2.62</v>
          </cell>
          <cell r="K1934">
            <v>0</v>
          </cell>
          <cell r="L1934" t="str">
            <v>01-Feb-25</v>
          </cell>
          <cell r="M1934" t="str">
            <v>01-Feb-13</v>
          </cell>
          <cell r="N1934">
            <v>4</v>
          </cell>
          <cell r="O1934" t="str">
            <v>3300</v>
          </cell>
          <cell r="P1934" t="str">
            <v>3300</v>
          </cell>
          <cell r="Q1934" t="str">
            <v>01.009</v>
          </cell>
          <cell r="R1934" t="str">
            <v>01.009</v>
          </cell>
          <cell r="S1934" t="str">
            <v/>
          </cell>
          <cell r="T1934">
            <v>0</v>
          </cell>
          <cell r="U1934" t="str">
            <v>Đại học</v>
          </cell>
          <cell r="V1934" t="str">
            <v>001080029674</v>
          </cell>
        </row>
        <row r="1935">
          <cell r="B1935" t="str">
            <v/>
          </cell>
          <cell r="C1935" t="str">
            <v>3120215008814</v>
          </cell>
          <cell r="D1935" t="str">
            <v>Nguyễn Ninh</v>
          </cell>
          <cell r="E1935" t="str">
            <v>Thành</v>
          </cell>
          <cell r="F1935">
            <v>33</v>
          </cell>
          <cell r="G1935" t="str">
            <v>TT Giáo dục thể chất và Thể thao</v>
          </cell>
          <cell r="H1935" t="str">
            <v>Trung tâm Giáo dục thể chất và Thể thao</v>
          </cell>
          <cell r="I1935" t="str">
            <v>Nhân viên kỹ thuật</v>
          </cell>
          <cell r="J1935">
            <v>3.63</v>
          </cell>
          <cell r="K1935">
            <v>0.16</v>
          </cell>
          <cell r="L1935" t="str">
            <v>01-Dec-16</v>
          </cell>
          <cell r="M1935" t="str">
            <v>01-Oct-84</v>
          </cell>
          <cell r="N1935">
            <v>7</v>
          </cell>
          <cell r="O1935" t="str">
            <v>3300</v>
          </cell>
          <cell r="P1935" t="str">
            <v>3300</v>
          </cell>
          <cell r="Q1935" t="str">
            <v>01.007</v>
          </cell>
          <cell r="R1935" t="str">
            <v>01.007</v>
          </cell>
          <cell r="S1935" t="str">
            <v/>
          </cell>
          <cell r="T1935">
            <v>0</v>
          </cell>
          <cell r="U1935" t="str">
            <v>CN-SơCấp</v>
          </cell>
          <cell r="V1935" t="str">
            <v>011027871</v>
          </cell>
        </row>
        <row r="1936">
          <cell r="B1936" t="str">
            <v/>
          </cell>
          <cell r="C1936" t="str">
            <v>3120215008900</v>
          </cell>
          <cell r="D1936" t="str">
            <v>Nguyễn Hồng</v>
          </cell>
          <cell r="E1936" t="str">
            <v>Lạng</v>
          </cell>
          <cell r="F1936">
            <v>33</v>
          </cell>
          <cell r="G1936" t="str">
            <v>TT Giáo dục thể chất và Thể thao</v>
          </cell>
          <cell r="H1936" t="str">
            <v>Trung tâm Giáo dục thể chất và Thể thao</v>
          </cell>
          <cell r="I1936" t="str">
            <v/>
          </cell>
          <cell r="J1936">
            <v>3.63</v>
          </cell>
          <cell r="K1936">
            <v>0.14000000000000001</v>
          </cell>
          <cell r="L1936" t="str">
            <v>01-Dec-10</v>
          </cell>
          <cell r="M1936" t="str">
            <v>01-Jan-80</v>
          </cell>
          <cell r="N1936">
            <v>7</v>
          </cell>
          <cell r="O1936" t="str">
            <v>3300</v>
          </cell>
          <cell r="P1936" t="str">
            <v>3300</v>
          </cell>
          <cell r="Q1936" t="str">
            <v>01.007</v>
          </cell>
          <cell r="R1936" t="str">
            <v>01.007</v>
          </cell>
          <cell r="S1936" t="str">
            <v/>
          </cell>
          <cell r="T1936">
            <v>0</v>
          </cell>
          <cell r="U1936" t="str">
            <v>CN-SơCấp</v>
          </cell>
          <cell r="V1936" t="str">
            <v>011157259</v>
          </cell>
        </row>
        <row r="1937">
          <cell r="B1937" t="str">
            <v/>
          </cell>
          <cell r="C1937" t="str">
            <v>3120215009347</v>
          </cell>
          <cell r="D1937" t="str">
            <v>Bùi Thị</v>
          </cell>
          <cell r="E1937" t="str">
            <v>Dung</v>
          </cell>
          <cell r="F1937">
            <v>33</v>
          </cell>
          <cell r="G1937" t="str">
            <v>TT Giáo dục thể chất và Thể thao</v>
          </cell>
          <cell r="H1937" t="str">
            <v>Trung tâm Giáo dục thể chất và Thể thao</v>
          </cell>
          <cell r="I1937" t="str">
            <v>Nhân viên phục vụ</v>
          </cell>
          <cell r="J1937">
            <v>2.08</v>
          </cell>
          <cell r="K1937">
            <v>0</v>
          </cell>
          <cell r="L1937" t="str">
            <v>01-Jan-25</v>
          </cell>
          <cell r="M1937" t="str">
            <v>01-Jan-13</v>
          </cell>
          <cell r="N1937">
            <v>8</v>
          </cell>
          <cell r="O1937" t="str">
            <v>3300</v>
          </cell>
          <cell r="P1937" t="str">
            <v>3300</v>
          </cell>
          <cell r="Q1937" t="str">
            <v>01.009</v>
          </cell>
          <cell r="R1937" t="str">
            <v>01.009</v>
          </cell>
          <cell r="S1937" t="str">
            <v/>
          </cell>
          <cell r="T1937">
            <v>0</v>
          </cell>
          <cell r="U1937" t="str">
            <v>KhôngBCấp</v>
          </cell>
          <cell r="V1937" t="str">
            <v>001173045284</v>
          </cell>
        </row>
        <row r="1938">
          <cell r="B1938" t="str">
            <v/>
          </cell>
          <cell r="C1938" t="str">
            <v>3120215011282</v>
          </cell>
          <cell r="D1938" t="str">
            <v>Dương Lan</v>
          </cell>
          <cell r="E1938" t="str">
            <v>Hương</v>
          </cell>
          <cell r="F1938">
            <v>33</v>
          </cell>
          <cell r="G1938" t="str">
            <v>TT Giáo dục thể chất và Thể thao</v>
          </cell>
          <cell r="H1938" t="str">
            <v>Trung tâm Giáo dục thể chất và Thể thao</v>
          </cell>
          <cell r="I1938" t="str">
            <v>Nhân viên phục vụ</v>
          </cell>
          <cell r="J1938">
            <v>1.36</v>
          </cell>
          <cell r="K1938">
            <v>0</v>
          </cell>
          <cell r="L1938" t="str">
            <v>01-Jan-17</v>
          </cell>
          <cell r="M1938" t="str">
            <v>01-Jan-13</v>
          </cell>
          <cell r="N1938">
            <v>4</v>
          </cell>
          <cell r="O1938" t="str">
            <v>3300</v>
          </cell>
          <cell r="P1938" t="str">
            <v>3300</v>
          </cell>
          <cell r="Q1938" t="str">
            <v>01.009</v>
          </cell>
          <cell r="R1938" t="str">
            <v>01.009</v>
          </cell>
          <cell r="S1938" t="str">
            <v/>
          </cell>
          <cell r="T1938">
            <v>0</v>
          </cell>
          <cell r="U1938" t="str">
            <v>Đại học</v>
          </cell>
          <cell r="V1938" t="str">
            <v>012014350</v>
          </cell>
        </row>
        <row r="1939">
          <cell r="B1939" t="str">
            <v/>
          </cell>
          <cell r="C1939" t="str">
            <v/>
          </cell>
          <cell r="D1939" t="str">
            <v>Nguyễn Thị</v>
          </cell>
          <cell r="E1939" t="str">
            <v>Bình</v>
          </cell>
          <cell r="F1939">
            <v>33</v>
          </cell>
          <cell r="G1939" t="str">
            <v>Giáo dục thể chất</v>
          </cell>
          <cell r="H1939" t="str">
            <v>Trung tâm Giáo dục thể chất và Thể thao</v>
          </cell>
          <cell r="I1939" t="str">
            <v/>
          </cell>
          <cell r="J1939">
            <v>4.47</v>
          </cell>
          <cell r="K1939">
            <v>0</v>
          </cell>
          <cell r="L1939" t="str">
            <v>01-Dec-00</v>
          </cell>
          <cell r="M1939" t="str">
            <v>01-Jan-08</v>
          </cell>
          <cell r="N1939">
            <v>4</v>
          </cell>
          <cell r="O1939" t="str">
            <v>3300</v>
          </cell>
          <cell r="P1939" t="str">
            <v>3300</v>
          </cell>
          <cell r="Q1939" t="str">
            <v>15.110</v>
          </cell>
          <cell r="R1939" t="str">
            <v>15.110</v>
          </cell>
          <cell r="S1939" t="str">
            <v/>
          </cell>
          <cell r="T1939">
            <v>0</v>
          </cell>
          <cell r="U1939" t="str">
            <v>Đại học</v>
          </cell>
          <cell r="V1939" t="str">
            <v/>
          </cell>
        </row>
        <row r="1940">
          <cell r="B1940" t="str">
            <v>GDT11</v>
          </cell>
          <cell r="C1940" t="str">
            <v>3120215008866</v>
          </cell>
          <cell r="D1940" t="str">
            <v>Cao Hùng</v>
          </cell>
          <cell r="E1940" t="str">
            <v>Dũng</v>
          </cell>
          <cell r="F1940">
            <v>33</v>
          </cell>
          <cell r="G1940" t="str">
            <v>Giáo dục thể chất</v>
          </cell>
          <cell r="H1940" t="str">
            <v>Trung tâm Giáo dục thể chất và Thể thao</v>
          </cell>
          <cell r="I1940" t="str">
            <v>Thạc sĩ, Giảng viên chính</v>
          </cell>
          <cell r="J1940">
            <v>5.08</v>
          </cell>
          <cell r="K1940">
            <v>0</v>
          </cell>
          <cell r="L1940" t="str">
            <v>01-May-24</v>
          </cell>
          <cell r="M1940" t="str">
            <v>01-Dec-20</v>
          </cell>
          <cell r="N1940">
            <v>3</v>
          </cell>
          <cell r="O1940" t="str">
            <v>3300</v>
          </cell>
          <cell r="P1940" t="str">
            <v>3300</v>
          </cell>
          <cell r="Q1940" t="str">
            <v>15.110</v>
          </cell>
          <cell r="R1940" t="str">
            <v>V.07.01.02</v>
          </cell>
          <cell r="S1940" t="str">
            <v>GDT11</v>
          </cell>
          <cell r="T1940">
            <v>0</v>
          </cell>
          <cell r="U1940" t="str">
            <v>Thạc sĩ</v>
          </cell>
          <cell r="V1940" t="str">
            <v>001072004120</v>
          </cell>
        </row>
        <row r="1941">
          <cell r="B1941" t="str">
            <v>GDT05</v>
          </cell>
          <cell r="C1941" t="str">
            <v/>
          </cell>
          <cell r="D1941" t="str">
            <v>Đỗ Mộng</v>
          </cell>
          <cell r="E1941" t="str">
            <v>Ngọc</v>
          </cell>
          <cell r="F1941">
            <v>33</v>
          </cell>
          <cell r="G1941" t="str">
            <v>Giáo dục thể chất</v>
          </cell>
          <cell r="H1941" t="str">
            <v>Trung tâm Giáo dục thể chất và Thể thao</v>
          </cell>
          <cell r="I1941" t="str">
            <v/>
          </cell>
          <cell r="J1941">
            <v>6.1</v>
          </cell>
          <cell r="K1941">
            <v>0</v>
          </cell>
          <cell r="L1941" t="str">
            <v>01-Nov-03</v>
          </cell>
          <cell r="M1941" t="str">
            <v>01-Apr-72</v>
          </cell>
          <cell r="N1941">
            <v>4</v>
          </cell>
          <cell r="O1941" t="str">
            <v>3300</v>
          </cell>
          <cell r="P1941" t="str">
            <v>3300</v>
          </cell>
          <cell r="Q1941" t="str">
            <v>15.110</v>
          </cell>
          <cell r="R1941" t="str">
            <v>15.110</v>
          </cell>
          <cell r="S1941" t="str">
            <v>GDT05</v>
          </cell>
          <cell r="T1941">
            <v>0</v>
          </cell>
          <cell r="U1941" t="str">
            <v>Đại học</v>
          </cell>
          <cell r="V1941" t="str">
            <v>010812722</v>
          </cell>
        </row>
        <row r="1942">
          <cell r="B1942" t="str">
            <v>GDT06</v>
          </cell>
          <cell r="C1942" t="str">
            <v/>
          </cell>
          <cell r="D1942" t="str">
            <v>Nguyễn Thị</v>
          </cell>
          <cell r="E1942" t="str">
            <v>The</v>
          </cell>
          <cell r="F1942">
            <v>33</v>
          </cell>
          <cell r="G1942" t="str">
            <v>Giáo dục thể chất</v>
          </cell>
          <cell r="H1942" t="str">
            <v>Trung tâm Giáo dục thể chất và Thể thao</v>
          </cell>
          <cell r="I1942" t="str">
            <v/>
          </cell>
          <cell r="J1942">
            <v>4.9800000000000004</v>
          </cell>
          <cell r="K1942">
            <v>0.1</v>
          </cell>
          <cell r="L1942" t="str">
            <v>01-Dec-06</v>
          </cell>
          <cell r="M1942" t="str">
            <v>15-Feb-75</v>
          </cell>
          <cell r="N1942">
            <v>4</v>
          </cell>
          <cell r="O1942" t="str">
            <v>3300</v>
          </cell>
          <cell r="P1942" t="str">
            <v>3300</v>
          </cell>
          <cell r="Q1942" t="str">
            <v>15.111</v>
          </cell>
          <cell r="R1942" t="str">
            <v>15.111</v>
          </cell>
          <cell r="S1942" t="str">
            <v>TG053</v>
          </cell>
          <cell r="T1942">
            <v>0</v>
          </cell>
          <cell r="U1942" t="str">
            <v>Đại học</v>
          </cell>
          <cell r="V1942" t="str">
            <v>010779972</v>
          </cell>
        </row>
        <row r="1943">
          <cell r="B1943" t="str">
            <v>GDT09</v>
          </cell>
          <cell r="C1943" t="str">
            <v>3120215008820</v>
          </cell>
          <cell r="D1943" t="str">
            <v>Trần Văn</v>
          </cell>
          <cell r="E1943" t="str">
            <v>Tác</v>
          </cell>
          <cell r="F1943">
            <v>33</v>
          </cell>
          <cell r="G1943" t="str">
            <v>Giáo dục thể chất</v>
          </cell>
          <cell r="H1943" t="str">
            <v>Trung tâm Giáo dục thể chất và Thể thao</v>
          </cell>
          <cell r="I1943" t="str">
            <v>Thạc sĩ, Giảng viên chính</v>
          </cell>
          <cell r="J1943">
            <v>6.78</v>
          </cell>
          <cell r="K1943">
            <v>0</v>
          </cell>
          <cell r="L1943" t="str">
            <v>01-Dec-17</v>
          </cell>
          <cell r="M1943" t="str">
            <v>01-Apr-01</v>
          </cell>
          <cell r="N1943">
            <v>3</v>
          </cell>
          <cell r="O1943" t="str">
            <v>3300</v>
          </cell>
          <cell r="P1943" t="str">
            <v>3300</v>
          </cell>
          <cell r="Q1943" t="str">
            <v>15.110</v>
          </cell>
          <cell r="R1943" t="str">
            <v>V.07.01.02</v>
          </cell>
          <cell r="S1943" t="str">
            <v>GDT09</v>
          </cell>
          <cell r="T1943">
            <v>0</v>
          </cell>
          <cell r="U1943" t="str">
            <v>Thạc sĩ</v>
          </cell>
          <cell r="V1943" t="str">
            <v>011734761</v>
          </cell>
        </row>
        <row r="1944">
          <cell r="B1944" t="str">
            <v>GDT02</v>
          </cell>
          <cell r="C1944" t="str">
            <v>3120215008837</v>
          </cell>
          <cell r="D1944" t="str">
            <v>Hoàng Văn</v>
          </cell>
          <cell r="E1944" t="str">
            <v>Hưng</v>
          </cell>
          <cell r="F1944">
            <v>33</v>
          </cell>
          <cell r="G1944" t="str">
            <v>Giáo dục thể chất</v>
          </cell>
          <cell r="H1944" t="str">
            <v>Trung tâm Giáo dục thể chất và Thể thao</v>
          </cell>
          <cell r="I1944" t="str">
            <v>Thạc sĩ, Giảng viên chính</v>
          </cell>
          <cell r="J1944">
            <v>6.44</v>
          </cell>
          <cell r="K1944">
            <v>0</v>
          </cell>
          <cell r="L1944" t="str">
            <v>01-Nov-16</v>
          </cell>
          <cell r="M1944" t="str">
            <v>01-Jul-03</v>
          </cell>
          <cell r="N1944">
            <v>3</v>
          </cell>
          <cell r="O1944" t="str">
            <v>3300</v>
          </cell>
          <cell r="P1944" t="str">
            <v>3300</v>
          </cell>
          <cell r="Q1944" t="str">
            <v>15.110</v>
          </cell>
          <cell r="R1944" t="str">
            <v>V.07.01.02</v>
          </cell>
          <cell r="S1944" t="str">
            <v>GDT02</v>
          </cell>
          <cell r="T1944">
            <v>0</v>
          </cell>
          <cell r="U1944" t="str">
            <v>Thạc sĩ</v>
          </cell>
          <cell r="V1944" t="str">
            <v>011212943</v>
          </cell>
        </row>
        <row r="1945">
          <cell r="B1945" t="str">
            <v>GDT07</v>
          </cell>
          <cell r="C1945" t="str">
            <v>3120215008843</v>
          </cell>
          <cell r="D1945" t="str">
            <v>Nguyễn Đăng</v>
          </cell>
          <cell r="E1945" t="str">
            <v>Thiện</v>
          </cell>
          <cell r="F1945">
            <v>33</v>
          </cell>
          <cell r="G1945" t="str">
            <v>Giáo dục thể chất</v>
          </cell>
          <cell r="H1945" t="str">
            <v>Trung tâm Giáo dục thể chất và Thể thao</v>
          </cell>
          <cell r="I1945" t="str">
            <v>Thạc sĩ, Giảng viên chính</v>
          </cell>
          <cell r="J1945">
            <v>6.78</v>
          </cell>
          <cell r="K1945">
            <v>0</v>
          </cell>
          <cell r="L1945" t="str">
            <v>01-Dec-23</v>
          </cell>
          <cell r="M1945" t="str">
            <v>01-Dec-06</v>
          </cell>
          <cell r="N1945">
            <v>3</v>
          </cell>
          <cell r="O1945" t="str">
            <v>3300</v>
          </cell>
          <cell r="P1945" t="str">
            <v>3300</v>
          </cell>
          <cell r="Q1945" t="str">
            <v>15.110</v>
          </cell>
          <cell r="R1945" t="str">
            <v>V.07.01.02</v>
          </cell>
          <cell r="S1945" t="str">
            <v>GDT07</v>
          </cell>
          <cell r="T1945">
            <v>0</v>
          </cell>
          <cell r="U1945" t="str">
            <v>Thạc sĩ</v>
          </cell>
          <cell r="V1945" t="str">
            <v>001066011770</v>
          </cell>
        </row>
        <row r="1946">
          <cell r="B1946" t="str">
            <v/>
          </cell>
          <cell r="C1946" t="str">
            <v/>
          </cell>
          <cell r="D1946" t="str">
            <v>Phạm Thị</v>
          </cell>
          <cell r="E1946" t="str">
            <v>Thành</v>
          </cell>
          <cell r="F1946">
            <v>33</v>
          </cell>
          <cell r="G1946" t="str">
            <v>Giáo dục thể chất</v>
          </cell>
          <cell r="H1946" t="str">
            <v>Trung tâm Giáo dục thể chất và Thể thao</v>
          </cell>
          <cell r="I1946" t="str">
            <v/>
          </cell>
          <cell r="J1946">
            <v>4.9800000000000004</v>
          </cell>
          <cell r="K1946">
            <v>0</v>
          </cell>
          <cell r="L1946" t="str">
            <v>01-Sep-04</v>
          </cell>
          <cell r="M1946" t="str">
            <v>01-Mar-66</v>
          </cell>
          <cell r="N1946">
            <v>4</v>
          </cell>
          <cell r="O1946" t="str">
            <v>3300</v>
          </cell>
          <cell r="P1946" t="str">
            <v>3300</v>
          </cell>
          <cell r="Q1946" t="str">
            <v>15.111</v>
          </cell>
          <cell r="R1946" t="str">
            <v>15.111</v>
          </cell>
          <cell r="S1946" t="str">
            <v/>
          </cell>
          <cell r="T1946">
            <v>0</v>
          </cell>
          <cell r="U1946" t="str">
            <v>Đại học</v>
          </cell>
          <cell r="V1946" t="str">
            <v>010812735</v>
          </cell>
        </row>
        <row r="1947">
          <cell r="B1947" t="str">
            <v/>
          </cell>
          <cell r="C1947" t="str">
            <v>3120215008396</v>
          </cell>
          <cell r="D1947" t="str">
            <v>Nguyễn Thị</v>
          </cell>
          <cell r="E1947" t="str">
            <v>Xá</v>
          </cell>
          <cell r="F1947">
            <v>33</v>
          </cell>
          <cell r="G1947" t="str">
            <v>TT Giáo dục thể chất và Thể thao</v>
          </cell>
          <cell r="H1947" t="str">
            <v>Trung tâm Giáo dục thể chất và Thể thao</v>
          </cell>
          <cell r="I1947" t="str">
            <v>Giáo viên mầm non chính</v>
          </cell>
          <cell r="J1947">
            <v>4.8899999999999997</v>
          </cell>
          <cell r="K1947">
            <v>7.0000000000000007E-2</v>
          </cell>
          <cell r="L1947" t="str">
            <v>01-Aug-15</v>
          </cell>
          <cell r="M1947" t="str">
            <v>01-Aug-05</v>
          </cell>
          <cell r="N1947">
            <v>5</v>
          </cell>
          <cell r="O1947" t="str">
            <v>3300</v>
          </cell>
          <cell r="P1947" t="str">
            <v>3300</v>
          </cell>
          <cell r="Q1947" t="str">
            <v>15a.206</v>
          </cell>
          <cell r="R1947" t="str">
            <v>15a.206</v>
          </cell>
          <cell r="S1947" t="str">
            <v/>
          </cell>
          <cell r="T1947">
            <v>0</v>
          </cell>
          <cell r="U1947" t="str">
            <v>Cao đẳng</v>
          </cell>
          <cell r="V1947" t="str">
            <v>010826238</v>
          </cell>
        </row>
        <row r="1948">
          <cell r="B1948" t="str">
            <v/>
          </cell>
          <cell r="C1948" t="str">
            <v/>
          </cell>
          <cell r="D1948" t="str">
            <v>Đỗ Gia</v>
          </cell>
          <cell r="E1948" t="str">
            <v>Thanh</v>
          </cell>
          <cell r="F1948">
            <v>33</v>
          </cell>
          <cell r="G1948" t="str">
            <v>Giáo dục thể chất</v>
          </cell>
          <cell r="H1948" t="str">
            <v>Trung tâm Giáo dục thể chất và Thể thao</v>
          </cell>
          <cell r="I1948" t="str">
            <v/>
          </cell>
          <cell r="J1948">
            <v>5.76</v>
          </cell>
          <cell r="K1948">
            <v>0</v>
          </cell>
          <cell r="L1948" t="str">
            <v>01-Aug-03</v>
          </cell>
          <cell r="M1948" t="str">
            <v>01-Dec-77</v>
          </cell>
          <cell r="N1948">
            <v>4</v>
          </cell>
          <cell r="O1948" t="str">
            <v>3300</v>
          </cell>
          <cell r="P1948" t="str">
            <v>3300</v>
          </cell>
          <cell r="Q1948" t="str">
            <v>15.110</v>
          </cell>
          <cell r="R1948" t="str">
            <v>15.110</v>
          </cell>
          <cell r="S1948" t="str">
            <v/>
          </cell>
          <cell r="T1948">
            <v>0</v>
          </cell>
          <cell r="U1948" t="str">
            <v>Đại học</v>
          </cell>
          <cell r="V1948" t="str">
            <v>010812652</v>
          </cell>
        </row>
        <row r="1949">
          <cell r="B1949" t="str">
            <v>GDT08</v>
          </cell>
          <cell r="C1949" t="str">
            <v>3120215008850</v>
          </cell>
          <cell r="D1949" t="str">
            <v>Nguyễn Xuân</v>
          </cell>
          <cell r="E1949" t="str">
            <v>Cừ</v>
          </cell>
          <cell r="F1949">
            <v>33</v>
          </cell>
          <cell r="G1949" t="str">
            <v>Giáo dục thể chất</v>
          </cell>
          <cell r="H1949" t="str">
            <v>Trung tâm Giáo dục thể chất và Thể thao</v>
          </cell>
          <cell r="I1949" t="str">
            <v>Thạc sĩ, Giảng viên chính, Giám đốc Trung tâm</v>
          </cell>
          <cell r="J1949">
            <v>6.1</v>
          </cell>
          <cell r="K1949">
            <v>0</v>
          </cell>
          <cell r="L1949" t="str">
            <v>01-Mar-24</v>
          </cell>
          <cell r="M1949" t="str">
            <v>01-Mar-11</v>
          </cell>
          <cell r="N1949">
            <v>3</v>
          </cell>
          <cell r="O1949" t="str">
            <v>3300</v>
          </cell>
          <cell r="P1949" t="str">
            <v>3300</v>
          </cell>
          <cell r="Q1949" t="str">
            <v>15.110</v>
          </cell>
          <cell r="R1949" t="str">
            <v>V.07.01.02</v>
          </cell>
          <cell r="S1949" t="str">
            <v>GDT08</v>
          </cell>
          <cell r="T1949">
            <v>0</v>
          </cell>
          <cell r="U1949" t="str">
            <v>Thạc sĩ</v>
          </cell>
          <cell r="V1949" t="str">
            <v>001074010259</v>
          </cell>
        </row>
        <row r="1950">
          <cell r="B1950" t="str">
            <v>GDT04</v>
          </cell>
          <cell r="C1950" t="str">
            <v/>
          </cell>
          <cell r="D1950" t="str">
            <v>Hoàng Đức</v>
          </cell>
          <cell r="E1950" t="str">
            <v>Vĩnh</v>
          </cell>
          <cell r="F1950">
            <v>33</v>
          </cell>
          <cell r="G1950" t="str">
            <v>Giáo dục thể chất</v>
          </cell>
          <cell r="H1950" t="str">
            <v>Trung tâm Giáo dục thể chất và Thể thao</v>
          </cell>
          <cell r="I1950" t="str">
            <v/>
          </cell>
          <cell r="J1950">
            <v>3</v>
          </cell>
          <cell r="K1950">
            <v>0</v>
          </cell>
          <cell r="L1950" t="str">
            <v>01-Apr-05</v>
          </cell>
          <cell r="M1950" t="str">
            <v>01-Apr-97</v>
          </cell>
          <cell r="N1950">
            <v>3</v>
          </cell>
          <cell r="O1950" t="str">
            <v>3300</v>
          </cell>
          <cell r="P1950" t="str">
            <v>3300</v>
          </cell>
          <cell r="Q1950" t="str">
            <v>15.111</v>
          </cell>
          <cell r="R1950" t="str">
            <v>15.111</v>
          </cell>
          <cell r="S1950" t="str">
            <v>GDT04</v>
          </cell>
          <cell r="T1950">
            <v>0</v>
          </cell>
          <cell r="U1950" t="str">
            <v>Thạc sĩ</v>
          </cell>
          <cell r="V1950" t="str">
            <v>011594286</v>
          </cell>
        </row>
        <row r="1951">
          <cell r="B1951" t="str">
            <v>GDT12</v>
          </cell>
          <cell r="C1951" t="str">
            <v>3120215008872</v>
          </cell>
          <cell r="D1951" t="str">
            <v>Lê Thị Kim</v>
          </cell>
          <cell r="E1951" t="str">
            <v>Lan</v>
          </cell>
          <cell r="F1951">
            <v>33</v>
          </cell>
          <cell r="G1951" t="str">
            <v>Giáo dục thể chất</v>
          </cell>
          <cell r="H1951" t="str">
            <v>Trung tâm Giáo dục thể chất và Thể thao</v>
          </cell>
          <cell r="I1951" t="str">
            <v>Thạc sĩ, Giảng viên chính, Phó GĐTT</v>
          </cell>
          <cell r="J1951">
            <v>5.08</v>
          </cell>
          <cell r="K1951">
            <v>0</v>
          </cell>
          <cell r="L1951" t="str">
            <v>01-May-25</v>
          </cell>
          <cell r="M1951" t="str">
            <v>01-Dec-20</v>
          </cell>
          <cell r="N1951">
            <v>3</v>
          </cell>
          <cell r="O1951" t="str">
            <v>3300</v>
          </cell>
          <cell r="P1951" t="str">
            <v>3300</v>
          </cell>
          <cell r="Q1951" t="str">
            <v>15.110</v>
          </cell>
          <cell r="R1951" t="str">
            <v>V.07.01.02</v>
          </cell>
          <cell r="S1951" t="str">
            <v>GDT12</v>
          </cell>
          <cell r="T1951">
            <v>0</v>
          </cell>
          <cell r="U1951" t="str">
            <v>Thạc sĩ</v>
          </cell>
          <cell r="V1951" t="str">
            <v>001179022230</v>
          </cell>
        </row>
        <row r="1952">
          <cell r="B1952" t="str">
            <v>GDT01</v>
          </cell>
          <cell r="C1952" t="str">
            <v>3120215008889</v>
          </cell>
          <cell r="D1952" t="str">
            <v>Nguyễn Văn</v>
          </cell>
          <cell r="E1952" t="str">
            <v>Quảng</v>
          </cell>
          <cell r="F1952">
            <v>33</v>
          </cell>
          <cell r="G1952" t="str">
            <v>Giáo dục thể chất</v>
          </cell>
          <cell r="H1952" t="str">
            <v>Trung tâm Giáo dục thể chất và Thể thao</v>
          </cell>
          <cell r="I1952" t="str">
            <v>Thạc sĩ, Giảng viên chính</v>
          </cell>
          <cell r="J1952">
            <v>4.74</v>
          </cell>
          <cell r="K1952">
            <v>0</v>
          </cell>
          <cell r="L1952" t="str">
            <v>01-Feb-25</v>
          </cell>
          <cell r="M1952" t="str">
            <v>01-Nov-04</v>
          </cell>
          <cell r="N1952">
            <v>3</v>
          </cell>
          <cell r="O1952" t="str">
            <v>3300</v>
          </cell>
          <cell r="P1952" t="str">
            <v>3300</v>
          </cell>
          <cell r="Q1952" t="str">
            <v>15.110</v>
          </cell>
          <cell r="R1952" t="str">
            <v>V.07.01.02</v>
          </cell>
          <cell r="S1952" t="str">
            <v>GDT01</v>
          </cell>
          <cell r="T1952">
            <v>0</v>
          </cell>
          <cell r="U1952" t="str">
            <v>Thạc sĩ</v>
          </cell>
          <cell r="V1952" t="str">
            <v>001079016068</v>
          </cell>
        </row>
        <row r="1953">
          <cell r="B1953" t="str">
            <v>GDT13</v>
          </cell>
          <cell r="C1953" t="str">
            <v>3120215008895</v>
          </cell>
          <cell r="D1953" t="str">
            <v>Trần Văn</v>
          </cell>
          <cell r="E1953" t="str">
            <v>Hậu</v>
          </cell>
          <cell r="F1953">
            <v>33</v>
          </cell>
          <cell r="G1953" t="str">
            <v>Giáo dục thể chất</v>
          </cell>
          <cell r="H1953" t="str">
            <v>Trung tâm Giáo dục thể chất và Thể thao</v>
          </cell>
          <cell r="I1953" t="str">
            <v>Thạc sĩ, Giảng viên chính</v>
          </cell>
          <cell r="J1953">
            <v>4.74</v>
          </cell>
          <cell r="K1953">
            <v>0</v>
          </cell>
          <cell r="L1953" t="str">
            <v>01-Oct-24</v>
          </cell>
          <cell r="M1953" t="str">
            <v>01-Oct-06</v>
          </cell>
          <cell r="N1953">
            <v>3</v>
          </cell>
          <cell r="O1953" t="str">
            <v>3300</v>
          </cell>
          <cell r="P1953" t="str">
            <v>3300</v>
          </cell>
          <cell r="Q1953" t="str">
            <v>15.110</v>
          </cell>
          <cell r="R1953" t="str">
            <v>V.07.01.02</v>
          </cell>
          <cell r="S1953" t="str">
            <v>GDT13</v>
          </cell>
          <cell r="T1953">
            <v>0</v>
          </cell>
          <cell r="U1953" t="str">
            <v>Thạc sĩ</v>
          </cell>
          <cell r="V1953" t="str">
            <v>036082000392</v>
          </cell>
        </row>
        <row r="1954">
          <cell r="B1954" t="str">
            <v>GDT03</v>
          </cell>
          <cell r="C1954" t="str">
            <v>3120215010280</v>
          </cell>
          <cell r="D1954" t="str">
            <v>Đặng Đức</v>
          </cell>
          <cell r="E1954" t="str">
            <v>Hoàn</v>
          </cell>
          <cell r="F1954">
            <v>33</v>
          </cell>
          <cell r="G1954" t="str">
            <v>Giáo dục thể chất</v>
          </cell>
          <cell r="H1954" t="str">
            <v>Trung tâm Giáo dục thể chất và Thể thao</v>
          </cell>
          <cell r="I1954" t="str">
            <v>Tiến sĩ, Giảng viên chính, Phó GĐTT, Trưởng Bộ môn</v>
          </cell>
          <cell r="J1954">
            <v>4.74</v>
          </cell>
          <cell r="K1954">
            <v>0</v>
          </cell>
          <cell r="L1954" t="str">
            <v>01-Dec-23</v>
          </cell>
          <cell r="M1954" t="str">
            <v>01-Dec-20</v>
          </cell>
          <cell r="N1954">
            <v>2</v>
          </cell>
          <cell r="O1954" t="str">
            <v>3300</v>
          </cell>
          <cell r="P1954" t="str">
            <v>3300</v>
          </cell>
          <cell r="Q1954" t="str">
            <v>15.110</v>
          </cell>
          <cell r="R1954" t="str">
            <v>V.07.01.02</v>
          </cell>
          <cell r="S1954" t="str">
            <v>GDT03</v>
          </cell>
          <cell r="T1954">
            <v>0</v>
          </cell>
          <cell r="U1954" t="str">
            <v>Tiến sĩ</v>
          </cell>
          <cell r="V1954" t="str">
            <v>034082022699</v>
          </cell>
        </row>
        <row r="1955">
          <cell r="B1955" t="str">
            <v>GDT10</v>
          </cell>
          <cell r="C1955" t="str">
            <v>3120215008916</v>
          </cell>
          <cell r="D1955" t="str">
            <v>Phan Thị</v>
          </cell>
          <cell r="E1955" t="str">
            <v>Điều</v>
          </cell>
          <cell r="F1955">
            <v>33</v>
          </cell>
          <cell r="G1955" t="str">
            <v>Giáo dục thể chất</v>
          </cell>
          <cell r="H1955" t="str">
            <v>Trung tâm Giáo dục thể chất và Thể thao</v>
          </cell>
          <cell r="I1955" t="str">
            <v>Thạc sĩ, Giảng viên chính</v>
          </cell>
          <cell r="J1955">
            <v>5.08</v>
          </cell>
          <cell r="K1955">
            <v>0</v>
          </cell>
          <cell r="L1955" t="str">
            <v>01-Aug-24</v>
          </cell>
          <cell r="M1955" t="str">
            <v>01-Jul-01</v>
          </cell>
          <cell r="N1955">
            <v>3</v>
          </cell>
          <cell r="O1955" t="str">
            <v>3300</v>
          </cell>
          <cell r="P1955" t="str">
            <v>3300</v>
          </cell>
          <cell r="Q1955" t="str">
            <v>15.110</v>
          </cell>
          <cell r="R1955" t="str">
            <v>V.07.01.02</v>
          </cell>
          <cell r="S1955" t="str">
            <v>GDT10</v>
          </cell>
          <cell r="T1955">
            <v>0</v>
          </cell>
          <cell r="U1955" t="str">
            <v>Thạc sĩ</v>
          </cell>
          <cell r="V1955" t="str">
            <v>001174021206</v>
          </cell>
        </row>
        <row r="1956">
          <cell r="B1956" t="str">
            <v>GDT14</v>
          </cell>
          <cell r="C1956" t="str">
            <v>3120215010982</v>
          </cell>
          <cell r="D1956" t="str">
            <v>Nguyễn Văn</v>
          </cell>
          <cell r="E1956" t="str">
            <v>Toản</v>
          </cell>
          <cell r="F1956">
            <v>33</v>
          </cell>
          <cell r="G1956" t="str">
            <v>Giáo dục thể chất</v>
          </cell>
          <cell r="H1956" t="str">
            <v>Trung tâm Giáo dục thể chất và Thể thao</v>
          </cell>
          <cell r="I1956" t="str">
            <v>Thạc sĩ, Giảng viên chính</v>
          </cell>
          <cell r="J1956">
            <v>5.42</v>
          </cell>
          <cell r="K1956">
            <v>0</v>
          </cell>
          <cell r="L1956" t="str">
            <v>01-Jan-25</v>
          </cell>
          <cell r="M1956" t="str">
            <v>01-Dec-20</v>
          </cell>
          <cell r="N1956">
            <v>3</v>
          </cell>
          <cell r="O1956" t="str">
            <v>3300</v>
          </cell>
          <cell r="P1956" t="str">
            <v>3300</v>
          </cell>
          <cell r="Q1956" t="str">
            <v>15.110</v>
          </cell>
          <cell r="R1956" t="str">
            <v>V.07.01.02</v>
          </cell>
          <cell r="S1956" t="str">
            <v>GDT14</v>
          </cell>
          <cell r="T1956">
            <v>0</v>
          </cell>
          <cell r="U1956" t="str">
            <v>Thạc sĩ</v>
          </cell>
          <cell r="V1956" t="str">
            <v>001077017929</v>
          </cell>
        </row>
        <row r="1957">
          <cell r="B1957" t="str">
            <v>GDT16</v>
          </cell>
          <cell r="C1957" t="str">
            <v>3120215011201</v>
          </cell>
          <cell r="D1957" t="str">
            <v>Đào Quang</v>
          </cell>
          <cell r="E1957" t="str">
            <v>Trung</v>
          </cell>
          <cell r="F1957">
            <v>33</v>
          </cell>
          <cell r="G1957" t="str">
            <v>Giáo dục thể chất</v>
          </cell>
          <cell r="H1957" t="str">
            <v>Trung tâm Giáo dục thể chất và Thể thao</v>
          </cell>
          <cell r="I1957" t="str">
            <v>Thạc sĩ, Giảng viên</v>
          </cell>
          <cell r="J1957">
            <v>3.99</v>
          </cell>
          <cell r="K1957">
            <v>0</v>
          </cell>
          <cell r="L1957" t="str">
            <v>01-Feb-24</v>
          </cell>
          <cell r="M1957" t="str">
            <v>01-Feb-10</v>
          </cell>
          <cell r="N1957">
            <v>3</v>
          </cell>
          <cell r="O1957" t="str">
            <v>3300</v>
          </cell>
          <cell r="P1957" t="str">
            <v>3300</v>
          </cell>
          <cell r="Q1957" t="str">
            <v>15.111</v>
          </cell>
          <cell r="R1957" t="str">
            <v>V.07.01.03</v>
          </cell>
          <cell r="S1957" t="str">
            <v>GDT16</v>
          </cell>
          <cell r="T1957">
            <v>0</v>
          </cell>
          <cell r="U1957" t="str">
            <v>Thạc sĩ</v>
          </cell>
          <cell r="V1957" t="str">
            <v>033085002830</v>
          </cell>
        </row>
        <row r="1958">
          <cell r="B1958" t="str">
            <v>GDT15</v>
          </cell>
          <cell r="C1958" t="str">
            <v>3120215014592</v>
          </cell>
          <cell r="D1958" t="str">
            <v>Lương Thanh</v>
          </cell>
          <cell r="E1958" t="str">
            <v>Hoa</v>
          </cell>
          <cell r="F1958">
            <v>33</v>
          </cell>
          <cell r="G1958" t="str">
            <v>Giáo dục thể chất</v>
          </cell>
          <cell r="H1958" t="str">
            <v>Trung tâm Giáo dục thể chất và Thể thao</v>
          </cell>
          <cell r="I1958" t="str">
            <v>Thạc sĩ, Giảng viên chính, Phó BM</v>
          </cell>
          <cell r="J1958">
            <v>4.4000000000000004</v>
          </cell>
          <cell r="K1958">
            <v>0</v>
          </cell>
          <cell r="L1958" t="str">
            <v>15-Jun-23</v>
          </cell>
          <cell r="M1958" t="str">
            <v>01-Feb-10</v>
          </cell>
          <cell r="N1958">
            <v>3</v>
          </cell>
          <cell r="O1958" t="str">
            <v>3300</v>
          </cell>
          <cell r="P1958" t="str">
            <v>3300</v>
          </cell>
          <cell r="Q1958" t="str">
            <v>15.110</v>
          </cell>
          <cell r="R1958" t="str">
            <v>V.07.01.02</v>
          </cell>
          <cell r="S1958" t="str">
            <v>GDT15</v>
          </cell>
          <cell r="T1958">
            <v>0</v>
          </cell>
          <cell r="U1958" t="str">
            <v>Thạc sĩ</v>
          </cell>
          <cell r="V1958" t="str">
            <v>033186006949</v>
          </cell>
        </row>
        <row r="1959">
          <cell r="B1959" t="str">
            <v>GDT18</v>
          </cell>
          <cell r="C1959" t="str">
            <v>3120215033522</v>
          </cell>
          <cell r="D1959" t="str">
            <v>Nguyễn Thế</v>
          </cell>
          <cell r="E1959" t="str">
            <v>Hãnh</v>
          </cell>
          <cell r="F1959">
            <v>33</v>
          </cell>
          <cell r="G1959" t="str">
            <v>Giáo dục thể chất</v>
          </cell>
          <cell r="H1959" t="str">
            <v>Trung tâm Giáo dục thể chất và Thể thao</v>
          </cell>
          <cell r="I1959" t="str">
            <v>Thạc sĩ, Giảng viên chính</v>
          </cell>
          <cell r="J1959">
            <v>4.4000000000000004</v>
          </cell>
          <cell r="K1959">
            <v>0</v>
          </cell>
          <cell r="L1959" t="str">
            <v>15-Jun-23</v>
          </cell>
          <cell r="M1959" t="str">
            <v>01-Mar-11</v>
          </cell>
          <cell r="N1959">
            <v>3</v>
          </cell>
          <cell r="O1959" t="str">
            <v>3300</v>
          </cell>
          <cell r="P1959" t="str">
            <v>3300</v>
          </cell>
          <cell r="Q1959" t="str">
            <v>15.110</v>
          </cell>
          <cell r="R1959" t="str">
            <v>V.07.01.02</v>
          </cell>
          <cell r="S1959" t="str">
            <v>GDT18</v>
          </cell>
          <cell r="T1959">
            <v>0</v>
          </cell>
          <cell r="U1959" t="str">
            <v>Thạc sĩ</v>
          </cell>
          <cell r="V1959" t="str">
            <v>027087002657</v>
          </cell>
        </row>
        <row r="1960">
          <cell r="B1960" t="str">
            <v>GDT20</v>
          </cell>
          <cell r="C1960" t="str">
            <v>3120215039961</v>
          </cell>
          <cell r="D1960" t="str">
            <v>Cao Trường</v>
          </cell>
          <cell r="E1960" t="str">
            <v>Giang</v>
          </cell>
          <cell r="F1960">
            <v>33</v>
          </cell>
          <cell r="G1960" t="str">
            <v>Giáo dục thể chất</v>
          </cell>
          <cell r="H1960" t="str">
            <v>Trung tâm Giáo dục thể chất và Thể thao</v>
          </cell>
          <cell r="I1960" t="str">
            <v>Thạc sĩ, Giảng viên chính</v>
          </cell>
          <cell r="J1960">
            <v>4.4000000000000004</v>
          </cell>
          <cell r="K1960">
            <v>0</v>
          </cell>
          <cell r="L1960" t="str">
            <v>15-Jun-23</v>
          </cell>
          <cell r="M1960" t="str">
            <v>01-Jan-13</v>
          </cell>
          <cell r="N1960">
            <v>3</v>
          </cell>
          <cell r="O1960" t="str">
            <v>3300</v>
          </cell>
          <cell r="P1960" t="str">
            <v>3300</v>
          </cell>
          <cell r="Q1960" t="str">
            <v>15.110</v>
          </cell>
          <cell r="R1960" t="str">
            <v>V.07.01.02</v>
          </cell>
          <cell r="S1960" t="str">
            <v>GDT20</v>
          </cell>
          <cell r="T1960">
            <v>0</v>
          </cell>
          <cell r="U1960" t="str">
            <v>Thạc sĩ</v>
          </cell>
          <cell r="V1960" t="str">
            <v>015088012310</v>
          </cell>
        </row>
        <row r="1961">
          <cell r="B1961" t="str">
            <v>GDT21</v>
          </cell>
          <cell r="C1961" t="str">
            <v>3120215042047</v>
          </cell>
          <cell r="D1961" t="str">
            <v>Nguyễn Anh</v>
          </cell>
          <cell r="E1961" t="str">
            <v>Tuấn</v>
          </cell>
          <cell r="F1961">
            <v>33</v>
          </cell>
          <cell r="G1961" t="str">
            <v>Giáo dục thể chất</v>
          </cell>
          <cell r="H1961" t="str">
            <v>Trung tâm Giáo dục thể chất và Thể thao</v>
          </cell>
          <cell r="I1961" t="str">
            <v>Thạc sĩ, Giảng viên</v>
          </cell>
          <cell r="J1961">
            <v>3.33</v>
          </cell>
          <cell r="K1961">
            <v>0</v>
          </cell>
          <cell r="L1961" t="str">
            <v>01-Jan-23</v>
          </cell>
          <cell r="M1961" t="str">
            <v>01-Jan-14</v>
          </cell>
          <cell r="N1961">
            <v>3</v>
          </cell>
          <cell r="O1961" t="str">
            <v>3300</v>
          </cell>
          <cell r="P1961" t="str">
            <v>3300</v>
          </cell>
          <cell r="Q1961" t="str">
            <v>15.111</v>
          </cell>
          <cell r="R1961" t="str">
            <v>V.07.01.03</v>
          </cell>
          <cell r="S1961" t="str">
            <v>GDT21</v>
          </cell>
          <cell r="T1961">
            <v>0</v>
          </cell>
          <cell r="U1961" t="str">
            <v>Thạc sĩ</v>
          </cell>
          <cell r="V1961" t="str">
            <v>001089031676</v>
          </cell>
        </row>
        <row r="1962">
          <cell r="B1962" t="str">
            <v>GDT22</v>
          </cell>
          <cell r="C1962" t="str">
            <v>3120215041970</v>
          </cell>
          <cell r="D1962" t="str">
            <v>Phạm Quốc</v>
          </cell>
          <cell r="E1962" t="str">
            <v>Đạt</v>
          </cell>
          <cell r="F1962">
            <v>33</v>
          </cell>
          <cell r="G1962" t="str">
            <v>Giáo dục thể chất</v>
          </cell>
          <cell r="H1962" t="str">
            <v>Trung tâm Giáo dục thể chất và Thể thao</v>
          </cell>
          <cell r="I1962" t="str">
            <v>Thạc sĩ, Giảng viên</v>
          </cell>
          <cell r="J1962">
            <v>3.33</v>
          </cell>
          <cell r="K1962">
            <v>0</v>
          </cell>
          <cell r="L1962" t="str">
            <v>01-Jan-23</v>
          </cell>
          <cell r="M1962" t="str">
            <v>01-Jan-14</v>
          </cell>
          <cell r="N1962">
            <v>3</v>
          </cell>
          <cell r="O1962" t="str">
            <v>3300</v>
          </cell>
          <cell r="P1962" t="str">
            <v>3300</v>
          </cell>
          <cell r="Q1962" t="str">
            <v>15.111</v>
          </cell>
          <cell r="R1962" t="str">
            <v>V.07.01.03</v>
          </cell>
          <cell r="S1962" t="str">
            <v>GDT22</v>
          </cell>
          <cell r="T1962">
            <v>0</v>
          </cell>
          <cell r="U1962" t="str">
            <v>Thạc sĩ</v>
          </cell>
          <cell r="V1962" t="str">
            <v>033088006187</v>
          </cell>
        </row>
        <row r="1963">
          <cell r="B1963" t="str">
            <v>GDT23</v>
          </cell>
          <cell r="C1963" t="str">
            <v>3120215044926</v>
          </cell>
          <cell r="D1963" t="str">
            <v>Lê Trọng</v>
          </cell>
          <cell r="E1963" t="str">
            <v>Động</v>
          </cell>
          <cell r="F1963">
            <v>33</v>
          </cell>
          <cell r="G1963" t="str">
            <v>Giáo dục thể chất</v>
          </cell>
          <cell r="H1963" t="str">
            <v>Trung tâm Giáo dục thể chất và Thể thao</v>
          </cell>
          <cell r="I1963" t="str">
            <v>Thạc sĩ, Giảng viên</v>
          </cell>
          <cell r="J1963">
            <v>3.33</v>
          </cell>
          <cell r="K1963">
            <v>0</v>
          </cell>
          <cell r="L1963" t="str">
            <v>01-Jan-23</v>
          </cell>
          <cell r="M1963" t="str">
            <v>01-Jan-15</v>
          </cell>
          <cell r="N1963">
            <v>3</v>
          </cell>
          <cell r="O1963" t="str">
            <v>3300</v>
          </cell>
          <cell r="P1963" t="str">
            <v>3300</v>
          </cell>
          <cell r="Q1963" t="str">
            <v>15.111</v>
          </cell>
          <cell r="R1963" t="str">
            <v>V.07.01.03</v>
          </cell>
          <cell r="S1963" t="str">
            <v>GDT23</v>
          </cell>
          <cell r="T1963">
            <v>0</v>
          </cell>
          <cell r="U1963" t="str">
            <v>Thạc sĩ</v>
          </cell>
          <cell r="V1963" t="str">
            <v>034085019438</v>
          </cell>
        </row>
        <row r="1964">
          <cell r="B1964" t="str">
            <v>GDT24</v>
          </cell>
          <cell r="C1964" t="str">
            <v>3120215048723</v>
          </cell>
          <cell r="D1964" t="str">
            <v>Nguyễn Tiến</v>
          </cell>
          <cell r="E1964" t="str">
            <v>Tuân</v>
          </cell>
          <cell r="F1964">
            <v>33</v>
          </cell>
          <cell r="G1964" t="str">
            <v>Giáo dục thể chất</v>
          </cell>
          <cell r="H1964" t="str">
            <v>Trung tâm Giáo dục thể chất và Thể thao</v>
          </cell>
          <cell r="I1964" t="str">
            <v>Thạc sĩ, Giảng viên</v>
          </cell>
          <cell r="J1964">
            <v>3.33</v>
          </cell>
          <cell r="K1964">
            <v>0</v>
          </cell>
          <cell r="L1964" t="str">
            <v>01-Jan-25</v>
          </cell>
          <cell r="M1964" t="str">
            <v>01-Jan-16</v>
          </cell>
          <cell r="N1964">
            <v>3</v>
          </cell>
          <cell r="O1964" t="str">
            <v>3300</v>
          </cell>
          <cell r="P1964" t="str">
            <v>3300</v>
          </cell>
          <cell r="Q1964" t="str">
            <v>15.111</v>
          </cell>
          <cell r="R1964" t="str">
            <v>V.07.01.03</v>
          </cell>
          <cell r="S1964" t="str">
            <v>GDT24</v>
          </cell>
          <cell r="T1964">
            <v>0</v>
          </cell>
          <cell r="U1964" t="str">
            <v>Thạc sĩ</v>
          </cell>
          <cell r="V1964" t="str">
            <v>030090012496</v>
          </cell>
        </row>
        <row r="1965">
          <cell r="B1965" t="str">
            <v/>
          </cell>
          <cell r="C1965" t="str">
            <v>3120215050357</v>
          </cell>
          <cell r="D1965" t="str">
            <v>Bùi Thị Phương</v>
          </cell>
          <cell r="E1965" t="str">
            <v>Cúc</v>
          </cell>
          <cell r="F1965">
            <v>33</v>
          </cell>
          <cell r="G1965" t="str">
            <v>TT Giáo dục thể chất và Thể thao</v>
          </cell>
          <cell r="H1965" t="str">
            <v>Trung tâm Giáo dục thể chất và Thể thao</v>
          </cell>
          <cell r="I1965" t="str">
            <v>Chuyên viên</v>
          </cell>
          <cell r="J1965">
            <v>2.34</v>
          </cell>
          <cell r="K1965">
            <v>0</v>
          </cell>
          <cell r="L1965" t="str">
            <v>01-Mar-17</v>
          </cell>
          <cell r="M1965" t="str">
            <v>01-Dec-15</v>
          </cell>
          <cell r="N1965">
            <v>4</v>
          </cell>
          <cell r="O1965" t="str">
            <v>3300</v>
          </cell>
          <cell r="P1965" t="str">
            <v>3300</v>
          </cell>
          <cell r="Q1965" t="str">
            <v>01.003</v>
          </cell>
          <cell r="R1965" t="str">
            <v>01.003</v>
          </cell>
          <cell r="S1965" t="str">
            <v/>
          </cell>
          <cell r="T1965">
            <v>0</v>
          </cell>
          <cell r="U1965" t="str">
            <v>Đại học</v>
          </cell>
          <cell r="V1965" t="str">
            <v>012719934</v>
          </cell>
        </row>
        <row r="1966">
          <cell r="B1966" t="str">
            <v>GDT17</v>
          </cell>
          <cell r="C1966" t="str">
            <v>3120215052267</v>
          </cell>
          <cell r="D1966" t="str">
            <v>Đỗ Thành</v>
          </cell>
          <cell r="E1966" t="str">
            <v>Trung</v>
          </cell>
          <cell r="F1966">
            <v>33</v>
          </cell>
          <cell r="G1966" t="str">
            <v>Giáo dục thể chất</v>
          </cell>
          <cell r="H1966" t="str">
            <v>Trung tâm Giáo dục thể chất và Thể thao</v>
          </cell>
          <cell r="I1966" t="str">
            <v>Thạc sĩ, Giảng viên</v>
          </cell>
          <cell r="J1966">
            <v>3</v>
          </cell>
          <cell r="K1966">
            <v>0</v>
          </cell>
          <cell r="L1966" t="str">
            <v>01-Jan-24</v>
          </cell>
          <cell r="M1966" t="str">
            <v>01-Jan-18</v>
          </cell>
          <cell r="N1966">
            <v>3</v>
          </cell>
          <cell r="O1966" t="str">
            <v>3300</v>
          </cell>
          <cell r="P1966" t="str">
            <v>3300</v>
          </cell>
          <cell r="Q1966" t="str">
            <v>15.111</v>
          </cell>
          <cell r="R1966" t="str">
            <v>V.07.01.03</v>
          </cell>
          <cell r="S1966" t="str">
            <v>GDT17</v>
          </cell>
          <cell r="T1966">
            <v>0</v>
          </cell>
          <cell r="U1966" t="str">
            <v>Thạc sĩ</v>
          </cell>
          <cell r="V1966" t="str">
            <v>001090021777</v>
          </cell>
        </row>
        <row r="1967">
          <cell r="B1967" t="str">
            <v/>
          </cell>
          <cell r="C1967" t="str">
            <v>3120205558149</v>
          </cell>
          <cell r="D1967" t="str">
            <v>Nguyễn Thị</v>
          </cell>
          <cell r="E1967" t="str">
            <v>Hường</v>
          </cell>
          <cell r="F1967">
            <v>33</v>
          </cell>
          <cell r="G1967" t="str">
            <v>TT Giáo dục thể chất và Thể thao</v>
          </cell>
          <cell r="H1967" t="str">
            <v>Trung tâm Giáo dục thể chất và Thể thao</v>
          </cell>
          <cell r="I1967" t="str">
            <v>Chuyên viên</v>
          </cell>
          <cell r="J1967">
            <v>1.9890000000000001</v>
          </cell>
          <cell r="K1967">
            <v>0</v>
          </cell>
          <cell r="L1967" t="str">
            <v>01-Nov-18</v>
          </cell>
          <cell r="M1967" t="str">
            <v>01-Nov-18</v>
          </cell>
          <cell r="N1967">
            <v>4</v>
          </cell>
          <cell r="O1967" t="str">
            <v>3300</v>
          </cell>
          <cell r="P1967" t="str">
            <v>3300</v>
          </cell>
          <cell r="Q1967" t="str">
            <v>01.003</v>
          </cell>
          <cell r="R1967" t="str">
            <v>01.003</v>
          </cell>
          <cell r="S1967" t="str">
            <v/>
          </cell>
          <cell r="T1967">
            <v>0</v>
          </cell>
          <cell r="U1967" t="str">
            <v>Đại học</v>
          </cell>
          <cell r="V1967" t="str">
            <v>036188001580</v>
          </cell>
        </row>
        <row r="1968">
          <cell r="B1968" t="str">
            <v/>
          </cell>
          <cell r="C1968" t="str">
            <v>3120205013390</v>
          </cell>
          <cell r="D1968" t="str">
            <v>Vũ Thị</v>
          </cell>
          <cell r="E1968" t="str">
            <v>Hà</v>
          </cell>
          <cell r="F1968">
            <v>33</v>
          </cell>
          <cell r="G1968" t="str">
            <v>TT Giáo dục thể chất và Thể thao</v>
          </cell>
          <cell r="H1968" t="str">
            <v>Trung tâm Giáo dục thể chất và Thể thao</v>
          </cell>
          <cell r="I1968" t="str">
            <v>Nhân viên phục vụ</v>
          </cell>
          <cell r="J1968">
            <v>1.18</v>
          </cell>
          <cell r="K1968">
            <v>0</v>
          </cell>
          <cell r="L1968" t="str">
            <v>04-Jan-19</v>
          </cell>
          <cell r="M1968" t="str">
            <v>04-Jan-19</v>
          </cell>
          <cell r="N1968">
            <v>5</v>
          </cell>
          <cell r="O1968" t="str">
            <v>3300</v>
          </cell>
          <cell r="P1968" t="str">
            <v>3300</v>
          </cell>
          <cell r="Q1968" t="str">
            <v>01.009</v>
          </cell>
          <cell r="R1968" t="str">
            <v>01.009</v>
          </cell>
          <cell r="S1968" t="str">
            <v/>
          </cell>
          <cell r="T1968">
            <v>0</v>
          </cell>
          <cell r="U1968" t="str">
            <v>Cao đẳng</v>
          </cell>
          <cell r="V1968" t="str">
            <v>142798867</v>
          </cell>
        </row>
        <row r="1969">
          <cell r="B1969" t="str">
            <v/>
          </cell>
          <cell r="C1969" t="str">
            <v>3120205067189</v>
          </cell>
          <cell r="D1969" t="str">
            <v>Đỗ Thị Hồng</v>
          </cell>
          <cell r="E1969" t="str">
            <v>Nhung</v>
          </cell>
          <cell r="F1969">
            <v>33</v>
          </cell>
          <cell r="G1969" t="str">
            <v>TT Giáo dục thể chất và Thể thao</v>
          </cell>
          <cell r="H1969" t="str">
            <v>Trung tâm Giáo dục thể chất và Thể thao</v>
          </cell>
          <cell r="I1969" t="str">
            <v>Chuyên viên</v>
          </cell>
          <cell r="J1969">
            <v>2.67</v>
          </cell>
          <cell r="K1969">
            <v>0</v>
          </cell>
          <cell r="L1969" t="str">
            <v>01-Mar-24</v>
          </cell>
          <cell r="M1969" t="str">
            <v>01-Mar-21</v>
          </cell>
          <cell r="N1969">
            <v>4</v>
          </cell>
          <cell r="O1969" t="str">
            <v>3300</v>
          </cell>
          <cell r="P1969" t="str">
            <v>3300</v>
          </cell>
          <cell r="Q1969" t="str">
            <v>01.003</v>
          </cell>
          <cell r="R1969" t="str">
            <v>01.003</v>
          </cell>
          <cell r="S1969" t="str">
            <v/>
          </cell>
          <cell r="T1969">
            <v>0</v>
          </cell>
          <cell r="U1969" t="str">
            <v>Đại học</v>
          </cell>
          <cell r="V1969" t="str">
            <v>033196009099</v>
          </cell>
        </row>
        <row r="1970">
          <cell r="B1970" t="str">
            <v/>
          </cell>
          <cell r="C1970" t="str">
            <v>3120215008583</v>
          </cell>
          <cell r="D1970" t="str">
            <v>Nguyễn Viết</v>
          </cell>
          <cell r="E1970" t="str">
            <v>Quynh</v>
          </cell>
          <cell r="F1970">
            <v>34</v>
          </cell>
          <cell r="G1970" t="str">
            <v>Nhà xuất bản Học viện Nông nghiệp</v>
          </cell>
          <cell r="H1970" t="str">
            <v>Nhà xuất bản Học viện Nông nghiệp</v>
          </cell>
          <cell r="I1970" t="str">
            <v/>
          </cell>
          <cell r="J1970">
            <v>3.63</v>
          </cell>
          <cell r="K1970">
            <v>0.14000000000000001</v>
          </cell>
          <cell r="L1970" t="str">
            <v>01-Dec-09</v>
          </cell>
          <cell r="M1970" t="str">
            <v>01-Sep-76</v>
          </cell>
          <cell r="N1970">
            <v>7</v>
          </cell>
          <cell r="O1970" t="str">
            <v>3400</v>
          </cell>
          <cell r="P1970" t="str">
            <v>3400</v>
          </cell>
          <cell r="Q1970" t="str">
            <v>01.007</v>
          </cell>
          <cell r="R1970" t="str">
            <v>01.007</v>
          </cell>
          <cell r="S1970" t="str">
            <v/>
          </cell>
          <cell r="T1970">
            <v>0</v>
          </cell>
          <cell r="U1970" t="str">
            <v>CN-SơCấp</v>
          </cell>
          <cell r="V1970" t="str">
            <v>011919945</v>
          </cell>
        </row>
        <row r="1971">
          <cell r="B1971" t="str">
            <v/>
          </cell>
          <cell r="C1971" t="str">
            <v>3120215008627</v>
          </cell>
          <cell r="D1971" t="str">
            <v>Vũ Đình</v>
          </cell>
          <cell r="E1971" t="str">
            <v>Hiền</v>
          </cell>
          <cell r="F1971">
            <v>34</v>
          </cell>
          <cell r="G1971" t="str">
            <v>Nhà xuất bản Học viện Nông nghiệp</v>
          </cell>
          <cell r="H1971" t="str">
            <v>Nhà xuất bản Học viện Nông nghiệp</v>
          </cell>
          <cell r="I1971" t="str">
            <v>Nhân viên kỹ thuật</v>
          </cell>
          <cell r="J1971">
            <v>3.63</v>
          </cell>
          <cell r="K1971">
            <v>0.2</v>
          </cell>
          <cell r="L1971" t="str">
            <v>01-Dec-19</v>
          </cell>
          <cell r="M1971" t="str">
            <v>01-Jan-77</v>
          </cell>
          <cell r="N1971">
            <v>7</v>
          </cell>
          <cell r="O1971" t="str">
            <v>3400</v>
          </cell>
          <cell r="P1971" t="str">
            <v>3400</v>
          </cell>
          <cell r="Q1971" t="str">
            <v>01.007</v>
          </cell>
          <cell r="R1971" t="str">
            <v>01.007</v>
          </cell>
          <cell r="S1971" t="str">
            <v/>
          </cell>
          <cell r="T1971">
            <v>0</v>
          </cell>
          <cell r="U1971" t="str">
            <v>CN-SơCấp</v>
          </cell>
          <cell r="V1971" t="str">
            <v>012638312</v>
          </cell>
        </row>
        <row r="1972">
          <cell r="B1972" t="str">
            <v/>
          </cell>
          <cell r="C1972" t="str">
            <v>3120215008640</v>
          </cell>
          <cell r="D1972" t="str">
            <v>Lưu Thị</v>
          </cell>
          <cell r="E1972" t="str">
            <v>Hải</v>
          </cell>
          <cell r="F1972">
            <v>34</v>
          </cell>
          <cell r="G1972" t="str">
            <v>Nhà xuất bản Học viện Nông nghiệp</v>
          </cell>
          <cell r="H1972" t="str">
            <v>Nhà xuất bản Học viện Nông nghiệp</v>
          </cell>
          <cell r="I1972" t="str">
            <v/>
          </cell>
          <cell r="J1972">
            <v>3.63</v>
          </cell>
          <cell r="K1972">
            <v>0.13</v>
          </cell>
          <cell r="L1972" t="str">
            <v>01-Dec-12</v>
          </cell>
          <cell r="M1972" t="str">
            <v>01-Jan-80</v>
          </cell>
          <cell r="N1972">
            <v>7</v>
          </cell>
          <cell r="O1972" t="str">
            <v>3400</v>
          </cell>
          <cell r="P1972" t="str">
            <v>3400</v>
          </cell>
          <cell r="Q1972" t="str">
            <v>01.007</v>
          </cell>
          <cell r="R1972" t="str">
            <v>01.007</v>
          </cell>
          <cell r="S1972" t="str">
            <v/>
          </cell>
          <cell r="T1972">
            <v>0</v>
          </cell>
          <cell r="U1972" t="str">
            <v>CN-SơCấp</v>
          </cell>
          <cell r="V1972" t="str">
            <v>011037070</v>
          </cell>
        </row>
        <row r="1973">
          <cell r="B1973" t="str">
            <v/>
          </cell>
          <cell r="C1973" t="str">
            <v/>
          </cell>
          <cell r="D1973" t="str">
            <v>Vũ Quang</v>
          </cell>
          <cell r="E1973" t="str">
            <v>Vinh</v>
          </cell>
          <cell r="F1973">
            <v>34</v>
          </cell>
          <cell r="G1973" t="str">
            <v>Nhà xuất bản Học viện Nông nghiệp</v>
          </cell>
          <cell r="H1973" t="str">
            <v>Nhà xuất bản Học viện Nông nghiệp</v>
          </cell>
          <cell r="I1973" t="str">
            <v>Nhân viên kỹ thuật</v>
          </cell>
          <cell r="J1973">
            <v>1.83</v>
          </cell>
          <cell r="K1973">
            <v>0</v>
          </cell>
          <cell r="L1973" t="str">
            <v>01-Jan-16</v>
          </cell>
          <cell r="M1973" t="str">
            <v>01-Jan-13</v>
          </cell>
          <cell r="N1973">
            <v>7</v>
          </cell>
          <cell r="O1973" t="str">
            <v>3400</v>
          </cell>
          <cell r="P1973" t="str">
            <v>3400</v>
          </cell>
          <cell r="Q1973" t="str">
            <v>01.007</v>
          </cell>
          <cell r="R1973" t="str">
            <v>01.007</v>
          </cell>
          <cell r="S1973" t="str">
            <v/>
          </cell>
          <cell r="T1973">
            <v>0</v>
          </cell>
          <cell r="U1973" t="str">
            <v>CN-SơCấp</v>
          </cell>
          <cell r="V1973" t="str">
            <v>012776429</v>
          </cell>
        </row>
        <row r="1974">
          <cell r="B1974" t="str">
            <v/>
          </cell>
          <cell r="C1974" t="str">
            <v>3120215006588</v>
          </cell>
          <cell r="D1974" t="str">
            <v>Trần Thị Tú</v>
          </cell>
          <cell r="E1974" t="str">
            <v>Oanh</v>
          </cell>
          <cell r="F1974">
            <v>34</v>
          </cell>
          <cell r="G1974" t="str">
            <v>Nhà xuất bản Học viện Nông nghiệp</v>
          </cell>
          <cell r="H1974" t="str">
            <v>Nhà xuất bản Học viện Nông nghiệp</v>
          </cell>
          <cell r="I1974" t="str">
            <v>Thạc sĩ, Chuyên viên chính</v>
          </cell>
          <cell r="J1974">
            <v>4.74</v>
          </cell>
          <cell r="K1974">
            <v>0</v>
          </cell>
          <cell r="L1974" t="str">
            <v>01-Aug-13</v>
          </cell>
          <cell r="M1974" t="str">
            <v>01-Aug-11</v>
          </cell>
          <cell r="N1974">
            <v>3</v>
          </cell>
          <cell r="O1974" t="str">
            <v>3400</v>
          </cell>
          <cell r="P1974" t="str">
            <v>3400</v>
          </cell>
          <cell r="Q1974" t="str">
            <v>01.002</v>
          </cell>
          <cell r="R1974" t="str">
            <v>01.002</v>
          </cell>
          <cell r="S1974" t="str">
            <v/>
          </cell>
          <cell r="T1974">
            <v>0</v>
          </cell>
          <cell r="U1974" t="str">
            <v>Thạc sĩ</v>
          </cell>
          <cell r="V1974" t="str">
            <v>013077120</v>
          </cell>
        </row>
        <row r="1975">
          <cell r="B1975" t="str">
            <v/>
          </cell>
          <cell r="C1975" t="str">
            <v>3120215007870</v>
          </cell>
          <cell r="D1975" t="str">
            <v>Nguyễn Thu</v>
          </cell>
          <cell r="E1975" t="str">
            <v>Hằng</v>
          </cell>
          <cell r="F1975">
            <v>34</v>
          </cell>
          <cell r="G1975" t="str">
            <v>Nhà xuất bản Học viện Nông nghiệp</v>
          </cell>
          <cell r="H1975" t="str">
            <v>Nhà xuất bản Học viện Nông nghiệp</v>
          </cell>
          <cell r="I1975" t="str">
            <v>Thạc sĩ, Chuyên viên</v>
          </cell>
          <cell r="J1975">
            <v>4.32</v>
          </cell>
          <cell r="K1975">
            <v>0</v>
          </cell>
          <cell r="L1975" t="str">
            <v>01-Jun-25</v>
          </cell>
          <cell r="M1975" t="str">
            <v>01-Jun-09</v>
          </cell>
          <cell r="N1975">
            <v>3</v>
          </cell>
          <cell r="O1975" t="str">
            <v>3400</v>
          </cell>
          <cell r="P1975" t="str">
            <v>3400</v>
          </cell>
          <cell r="Q1975" t="str">
            <v>01.003</v>
          </cell>
          <cell r="R1975" t="str">
            <v>01.003</v>
          </cell>
          <cell r="S1975" t="str">
            <v/>
          </cell>
          <cell r="T1975">
            <v>0</v>
          </cell>
          <cell r="U1975" t="str">
            <v>Thạc sĩ</v>
          </cell>
          <cell r="V1975" t="str">
            <v>001177030639</v>
          </cell>
        </row>
        <row r="1976">
          <cell r="B1976" t="str">
            <v>TG569</v>
          </cell>
          <cell r="C1976" t="str">
            <v>3120215008735</v>
          </cell>
          <cell r="D1976" t="str">
            <v>Đỗ Lê</v>
          </cell>
          <cell r="E1976" t="str">
            <v>Anh</v>
          </cell>
          <cell r="F1976">
            <v>34</v>
          </cell>
          <cell r="G1976" t="str">
            <v>Nhà xuất bản Học viện Nông nghiệp</v>
          </cell>
          <cell r="H1976" t="str">
            <v>Nhà xuất bản Học viện Nông nghiệp</v>
          </cell>
          <cell r="I1976" t="str">
            <v>Thạc sĩ, Kỹ sư, Giám đốc, Tổng Biên tập Nhà Xuất bản</v>
          </cell>
          <cell r="J1976">
            <v>4.9800000000000004</v>
          </cell>
          <cell r="K1976">
            <v>0</v>
          </cell>
          <cell r="L1976" t="str">
            <v>01-Jan-25</v>
          </cell>
          <cell r="M1976" t="str">
            <v>01-Jan-04</v>
          </cell>
          <cell r="N1976">
            <v>3</v>
          </cell>
          <cell r="O1976" t="str">
            <v>3400</v>
          </cell>
          <cell r="P1976" t="str">
            <v>3400</v>
          </cell>
          <cell r="Q1976" t="str">
            <v>13.095</v>
          </cell>
          <cell r="R1976" t="str">
            <v>V.05.02.07</v>
          </cell>
          <cell r="S1976" t="str">
            <v>TG569</v>
          </cell>
          <cell r="T1976">
            <v>0</v>
          </cell>
          <cell r="U1976" t="str">
            <v>Thạc sĩ</v>
          </cell>
          <cell r="V1976" t="str">
            <v>001174020962</v>
          </cell>
        </row>
        <row r="1977">
          <cell r="B1977" t="str">
            <v/>
          </cell>
          <cell r="C1977" t="str">
            <v>3120215024176</v>
          </cell>
          <cell r="D1977" t="str">
            <v>Phạm Ngọc</v>
          </cell>
          <cell r="E1977" t="str">
            <v>Minh</v>
          </cell>
          <cell r="F1977">
            <v>34</v>
          </cell>
          <cell r="G1977" t="str">
            <v>Nhà xuất bản Học viện Nông nghiệp</v>
          </cell>
          <cell r="H1977" t="str">
            <v>Nhà xuất bản Học viện Nông nghiệp</v>
          </cell>
          <cell r="I1977" t="str">
            <v/>
          </cell>
          <cell r="J1977">
            <v>2.34</v>
          </cell>
          <cell r="K1977">
            <v>0</v>
          </cell>
          <cell r="L1977" t="str">
            <v>01-Mar-09</v>
          </cell>
          <cell r="M1977" t="str">
            <v>01-Jun-10</v>
          </cell>
          <cell r="N1977">
            <v>3</v>
          </cell>
          <cell r="O1977" t="str">
            <v>3400</v>
          </cell>
          <cell r="P1977" t="str">
            <v>3400</v>
          </cell>
          <cell r="Q1977" t="str">
            <v>01.003</v>
          </cell>
          <cell r="R1977" t="str">
            <v>01.003</v>
          </cell>
          <cell r="S1977" t="str">
            <v/>
          </cell>
          <cell r="T1977">
            <v>0</v>
          </cell>
          <cell r="U1977" t="str">
            <v>Thạc sĩ</v>
          </cell>
          <cell r="V1977" t="str">
            <v>012931231</v>
          </cell>
        </row>
        <row r="1978">
          <cell r="B1978" t="str">
            <v/>
          </cell>
          <cell r="C1978" t="str">
            <v/>
          </cell>
          <cell r="D1978" t="str">
            <v>Lê Thị Lan</v>
          </cell>
          <cell r="E1978" t="str">
            <v>Anh</v>
          </cell>
          <cell r="F1978">
            <v>34</v>
          </cell>
          <cell r="G1978" t="str">
            <v>Nhà xuất bản Học viện Nông nghiệp</v>
          </cell>
          <cell r="H1978" t="str">
            <v>Nhà xuất bản Học viện Nông nghiệp</v>
          </cell>
          <cell r="I1978" t="str">
            <v/>
          </cell>
          <cell r="J1978">
            <v>1.99</v>
          </cell>
          <cell r="K1978">
            <v>0</v>
          </cell>
          <cell r="L1978" t="str">
            <v>01-Mar-11</v>
          </cell>
          <cell r="M1978" t="str">
            <v>01-Mar-10</v>
          </cell>
          <cell r="N1978">
            <v>4</v>
          </cell>
          <cell r="O1978" t="str">
            <v>3400</v>
          </cell>
          <cell r="P1978" t="str">
            <v>3400</v>
          </cell>
          <cell r="Q1978" t="str">
            <v>06.031</v>
          </cell>
          <cell r="R1978" t="str">
            <v>06.031</v>
          </cell>
          <cell r="S1978" t="str">
            <v/>
          </cell>
          <cell r="T1978">
            <v>0</v>
          </cell>
          <cell r="U1978" t="str">
            <v>Đại học</v>
          </cell>
          <cell r="V1978" t="str">
            <v>012763575</v>
          </cell>
        </row>
        <row r="1979">
          <cell r="B1979" t="str">
            <v/>
          </cell>
          <cell r="C1979" t="str">
            <v>3120215040461</v>
          </cell>
          <cell r="D1979" t="str">
            <v>Nguyễn Thị Thanh</v>
          </cell>
          <cell r="E1979" t="str">
            <v>Tuấn</v>
          </cell>
          <cell r="F1979">
            <v>34</v>
          </cell>
          <cell r="G1979" t="str">
            <v>Nhà xuất bản Học viện Nông nghiệp</v>
          </cell>
          <cell r="H1979" t="str">
            <v>Nhà xuất bản Học viện Nông nghiệp</v>
          </cell>
          <cell r="I1979" t="str">
            <v>Thạc sĩ, Kế toán viên</v>
          </cell>
          <cell r="J1979">
            <v>3.33</v>
          </cell>
          <cell r="K1979">
            <v>0</v>
          </cell>
          <cell r="L1979" t="str">
            <v>01-Jan-23</v>
          </cell>
          <cell r="M1979" t="str">
            <v>01-Jan-14</v>
          </cell>
          <cell r="N1979">
            <v>3</v>
          </cell>
          <cell r="O1979" t="str">
            <v>3400</v>
          </cell>
          <cell r="P1979" t="str">
            <v>3400</v>
          </cell>
          <cell r="Q1979" t="str">
            <v>06.031</v>
          </cell>
          <cell r="R1979" t="str">
            <v>06.031</v>
          </cell>
          <cell r="S1979" t="str">
            <v/>
          </cell>
          <cell r="T1979">
            <v>0</v>
          </cell>
          <cell r="U1979" t="str">
            <v>Thạc sĩ</v>
          </cell>
          <cell r="V1979" t="str">
            <v>042187001048</v>
          </cell>
        </row>
        <row r="1980">
          <cell r="B1980" t="str">
            <v/>
          </cell>
          <cell r="C1980" t="str">
            <v>3120215040297</v>
          </cell>
          <cell r="D1980" t="str">
            <v>Trần Thị Hoài</v>
          </cell>
          <cell r="E1980" t="str">
            <v>Anh</v>
          </cell>
          <cell r="F1980">
            <v>34</v>
          </cell>
          <cell r="G1980" t="str">
            <v>Nhà xuất bản Học viện Nông nghiệp</v>
          </cell>
          <cell r="H1980" t="str">
            <v>Nhà xuất bản Học viện Nông nghiệp</v>
          </cell>
          <cell r="I1980" t="str">
            <v>Thạc sĩ, Biên tập viên</v>
          </cell>
          <cell r="J1980">
            <v>3.99</v>
          </cell>
          <cell r="K1980">
            <v>0</v>
          </cell>
          <cell r="L1980" t="str">
            <v>01-Jan-24</v>
          </cell>
          <cell r="M1980" t="str">
            <v>01-Jan-13</v>
          </cell>
          <cell r="N1980">
            <v>3</v>
          </cell>
          <cell r="O1980" t="str">
            <v>3400</v>
          </cell>
          <cell r="P1980" t="str">
            <v>3400</v>
          </cell>
          <cell r="Q1980" t="str">
            <v>17.141</v>
          </cell>
          <cell r="R1980" t="str">
            <v>V.11.01.03</v>
          </cell>
          <cell r="S1980" t="str">
            <v/>
          </cell>
          <cell r="T1980">
            <v>0</v>
          </cell>
          <cell r="U1980" t="str">
            <v>Thạc sĩ</v>
          </cell>
          <cell r="V1980" t="str">
            <v>001179027034</v>
          </cell>
        </row>
        <row r="1981">
          <cell r="B1981" t="str">
            <v/>
          </cell>
          <cell r="C1981" t="str">
            <v>3120215042270</v>
          </cell>
          <cell r="D1981" t="str">
            <v>Trần Đức</v>
          </cell>
          <cell r="E1981" t="str">
            <v>Huy</v>
          </cell>
          <cell r="F1981">
            <v>34</v>
          </cell>
          <cell r="G1981" t="str">
            <v>Nhà xuất bản Học viện Nông nghiệp</v>
          </cell>
          <cell r="H1981" t="str">
            <v>Nhà xuất bản Học viện Nông nghiệp</v>
          </cell>
          <cell r="I1981" t="str">
            <v>Thạc sĩ, Biên tập viên</v>
          </cell>
          <cell r="J1981">
            <v>2.34</v>
          </cell>
          <cell r="K1981">
            <v>0</v>
          </cell>
          <cell r="L1981" t="str">
            <v>01-Jan-14</v>
          </cell>
          <cell r="M1981" t="str">
            <v>01-Jan-14</v>
          </cell>
          <cell r="N1981">
            <v>3</v>
          </cell>
          <cell r="O1981" t="str">
            <v>3400</v>
          </cell>
          <cell r="P1981" t="str">
            <v>3400</v>
          </cell>
          <cell r="Q1981" t="str">
            <v>17.141</v>
          </cell>
          <cell r="R1981" t="str">
            <v>17.141</v>
          </cell>
          <cell r="S1981" t="str">
            <v/>
          </cell>
          <cell r="T1981">
            <v>0</v>
          </cell>
          <cell r="U1981" t="str">
            <v>Thạc sĩ</v>
          </cell>
          <cell r="V1981" t="str">
            <v>013461943</v>
          </cell>
        </row>
        <row r="1982">
          <cell r="B1982" t="str">
            <v/>
          </cell>
          <cell r="C1982" t="str">
            <v>3120215040058</v>
          </cell>
          <cell r="D1982" t="str">
            <v>Lưu Văn</v>
          </cell>
          <cell r="E1982" t="str">
            <v>Huy</v>
          </cell>
          <cell r="F1982">
            <v>34</v>
          </cell>
          <cell r="G1982" t="str">
            <v>Nhà xuất bản Học viện Nông nghiệp</v>
          </cell>
          <cell r="H1982" t="str">
            <v>Nhà xuất bản Học viện Nông nghiệp</v>
          </cell>
          <cell r="I1982" t="str">
            <v>Thạc sĩ, Biên tập viên</v>
          </cell>
          <cell r="J1982">
            <v>3</v>
          </cell>
          <cell r="K1982">
            <v>0</v>
          </cell>
          <cell r="L1982" t="str">
            <v>01-Jan-20</v>
          </cell>
          <cell r="M1982" t="str">
            <v>01-Jan-14</v>
          </cell>
          <cell r="N1982">
            <v>3</v>
          </cell>
          <cell r="O1982" t="str">
            <v>3400</v>
          </cell>
          <cell r="P1982" t="str">
            <v>3400</v>
          </cell>
          <cell r="Q1982" t="str">
            <v>17.141</v>
          </cell>
          <cell r="R1982" t="str">
            <v>V.11.01.03</v>
          </cell>
          <cell r="S1982" t="str">
            <v/>
          </cell>
          <cell r="T1982">
            <v>0</v>
          </cell>
          <cell r="U1982" t="str">
            <v>Thạc sĩ</v>
          </cell>
          <cell r="V1982" t="str">
            <v>038085043641</v>
          </cell>
        </row>
        <row r="1983">
          <cell r="B1983" t="str">
            <v/>
          </cell>
          <cell r="C1983" t="str">
            <v>3120215039899</v>
          </cell>
          <cell r="D1983" t="str">
            <v>Đinh Thế</v>
          </cell>
          <cell r="E1983" t="str">
            <v>Duy</v>
          </cell>
          <cell r="F1983">
            <v>34</v>
          </cell>
          <cell r="G1983" t="str">
            <v>Nhà xuất bản Học viện Nông nghiệp</v>
          </cell>
          <cell r="H1983" t="str">
            <v>Nhà xuất bản Học viện Nông nghiệp</v>
          </cell>
          <cell r="I1983" t="str">
            <v>Thạc sĩ, Kỹ sư</v>
          </cell>
          <cell r="J1983">
            <v>3</v>
          </cell>
          <cell r="K1983">
            <v>0</v>
          </cell>
          <cell r="L1983" t="str">
            <v>01-Jan-20</v>
          </cell>
          <cell r="M1983" t="str">
            <v>01-Jan-14</v>
          </cell>
          <cell r="N1983">
            <v>3</v>
          </cell>
          <cell r="O1983" t="str">
            <v>3400</v>
          </cell>
          <cell r="P1983" t="str">
            <v>3400</v>
          </cell>
          <cell r="Q1983" t="str">
            <v>13.095</v>
          </cell>
          <cell r="R1983" t="str">
            <v>V.05.02.07</v>
          </cell>
          <cell r="S1983" t="str">
            <v/>
          </cell>
          <cell r="T1983">
            <v>0</v>
          </cell>
          <cell r="U1983" t="str">
            <v>Thạc sĩ</v>
          </cell>
          <cell r="V1983" t="str">
            <v>113358525</v>
          </cell>
        </row>
        <row r="1984">
          <cell r="B1984" t="str">
            <v/>
          </cell>
          <cell r="C1984" t="str">
            <v>3120215048802</v>
          </cell>
          <cell r="D1984" t="str">
            <v>Bùi Tùng</v>
          </cell>
          <cell r="E1984" t="str">
            <v>Lâm</v>
          </cell>
          <cell r="F1984">
            <v>34</v>
          </cell>
          <cell r="G1984" t="str">
            <v>Nhà xuất bản Học viện Nông nghiệp</v>
          </cell>
          <cell r="H1984" t="str">
            <v>Nhà xuất bản Học viện Nông nghiệp</v>
          </cell>
          <cell r="I1984" t="str">
            <v>Thạc sĩ, Biên tập viên</v>
          </cell>
          <cell r="J1984">
            <v>2.67</v>
          </cell>
          <cell r="K1984">
            <v>0</v>
          </cell>
          <cell r="L1984" t="str">
            <v>01-Mar-17</v>
          </cell>
          <cell r="M1984" t="str">
            <v>01-Jan-15</v>
          </cell>
          <cell r="N1984">
            <v>3</v>
          </cell>
          <cell r="O1984" t="str">
            <v>3400</v>
          </cell>
          <cell r="P1984" t="str">
            <v>3400</v>
          </cell>
          <cell r="Q1984" t="str">
            <v>17.141</v>
          </cell>
          <cell r="R1984" t="str">
            <v>V.11.01.03</v>
          </cell>
          <cell r="S1984" t="str">
            <v/>
          </cell>
          <cell r="T1984">
            <v>0</v>
          </cell>
          <cell r="U1984" t="str">
            <v>Thạc sĩ</v>
          </cell>
          <cell r="V1984" t="str">
            <v>012515894</v>
          </cell>
        </row>
        <row r="1985">
          <cell r="B1985" t="str">
            <v/>
          </cell>
          <cell r="C1985" t="str">
            <v>3120215048746</v>
          </cell>
          <cell r="D1985" t="str">
            <v>Phạm Diệu</v>
          </cell>
          <cell r="E1985" t="str">
            <v>Linh</v>
          </cell>
          <cell r="F1985">
            <v>34</v>
          </cell>
          <cell r="G1985" t="str">
            <v>Nhà xuất bản Học viện Nông nghiệp</v>
          </cell>
          <cell r="H1985" t="str">
            <v>Nhà xuất bản Học viện Nông nghiệp</v>
          </cell>
          <cell r="I1985" t="str">
            <v>Biên tập viên</v>
          </cell>
          <cell r="J1985">
            <v>2.34</v>
          </cell>
          <cell r="K1985">
            <v>0</v>
          </cell>
          <cell r="L1985" t="str">
            <v>01-Jan-16</v>
          </cell>
          <cell r="M1985" t="str">
            <v>01-Jan-16</v>
          </cell>
          <cell r="N1985">
            <v>4</v>
          </cell>
          <cell r="O1985" t="str">
            <v>3400</v>
          </cell>
          <cell r="P1985" t="str">
            <v>3400</v>
          </cell>
          <cell r="Q1985" t="str">
            <v>17.141</v>
          </cell>
          <cell r="R1985" t="str">
            <v>17.141</v>
          </cell>
          <cell r="S1985" t="str">
            <v/>
          </cell>
          <cell r="T1985">
            <v>0</v>
          </cell>
          <cell r="U1985" t="str">
            <v>Đại học</v>
          </cell>
          <cell r="V1985" t="str">
            <v>013658457</v>
          </cell>
        </row>
        <row r="1986">
          <cell r="B1986" t="str">
            <v/>
          </cell>
          <cell r="C1986" t="str">
            <v>3120215057412</v>
          </cell>
          <cell r="D1986" t="str">
            <v>Trần Thị Kim</v>
          </cell>
          <cell r="E1986" t="str">
            <v>Anh</v>
          </cell>
          <cell r="F1986">
            <v>34</v>
          </cell>
          <cell r="G1986" t="str">
            <v>Nhà xuất bản Học viện Nông nghiệp</v>
          </cell>
          <cell r="H1986" t="str">
            <v>Nhà xuất bản Học viện Nông nghiệp</v>
          </cell>
          <cell r="I1986" t="str">
            <v>Kỹ thuật viên</v>
          </cell>
          <cell r="J1986">
            <v>2.2599999999999998</v>
          </cell>
          <cell r="K1986">
            <v>0</v>
          </cell>
          <cell r="L1986" t="str">
            <v>01-Jan-24</v>
          </cell>
          <cell r="M1986" t="str">
            <v>01-Jan-20</v>
          </cell>
          <cell r="N1986">
            <v>5</v>
          </cell>
          <cell r="O1986" t="str">
            <v>3400</v>
          </cell>
          <cell r="P1986" t="str">
            <v>3400</v>
          </cell>
          <cell r="Q1986" t="str">
            <v>13.096</v>
          </cell>
          <cell r="R1986" t="str">
            <v>V.05.02.08</v>
          </cell>
          <cell r="S1986" t="str">
            <v/>
          </cell>
          <cell r="T1986">
            <v>0</v>
          </cell>
          <cell r="U1986" t="str">
            <v>Cao đẳng</v>
          </cell>
          <cell r="V1986" t="str">
            <v>034180001545</v>
          </cell>
        </row>
        <row r="1987">
          <cell r="B1987" t="str">
            <v/>
          </cell>
          <cell r="C1987" t="str">
            <v>3120215058893</v>
          </cell>
          <cell r="D1987" t="str">
            <v>Phạm Thị</v>
          </cell>
          <cell r="E1987" t="str">
            <v>Lan</v>
          </cell>
          <cell r="F1987">
            <v>34</v>
          </cell>
          <cell r="G1987" t="str">
            <v>Nhà xuất bản Học viện Nông nghiệp</v>
          </cell>
          <cell r="H1987" t="str">
            <v>Nhà xuất bản Học viện Nông nghiệp</v>
          </cell>
          <cell r="I1987" t="str">
            <v>Biên tập viên</v>
          </cell>
          <cell r="J1987">
            <v>2.34</v>
          </cell>
          <cell r="K1987">
            <v>0</v>
          </cell>
          <cell r="L1987" t="str">
            <v>01-Jun-23</v>
          </cell>
          <cell r="M1987" t="str">
            <v>01-Jun-22</v>
          </cell>
          <cell r="N1987">
            <v>4</v>
          </cell>
          <cell r="O1987" t="str">
            <v>3400</v>
          </cell>
          <cell r="P1987" t="str">
            <v>3400</v>
          </cell>
          <cell r="Q1987" t="str">
            <v>17.141</v>
          </cell>
          <cell r="R1987" t="str">
            <v>V.11.01.03</v>
          </cell>
          <cell r="S1987" t="str">
            <v/>
          </cell>
          <cell r="T1987">
            <v>0</v>
          </cell>
          <cell r="U1987" t="str">
            <v>Đại học</v>
          </cell>
          <cell r="V1987" t="str">
            <v>033186003421</v>
          </cell>
        </row>
        <row r="1988">
          <cell r="B1988" t="str">
            <v/>
          </cell>
          <cell r="C1988" t="str">
            <v>3120205113343</v>
          </cell>
          <cell r="D1988" t="str">
            <v>Chu Tuấn</v>
          </cell>
          <cell r="E1988" t="str">
            <v>Anh</v>
          </cell>
          <cell r="F1988">
            <v>34</v>
          </cell>
          <cell r="G1988" t="str">
            <v>Nhà xuất bản Học viện Nông nghiệp</v>
          </cell>
          <cell r="H1988" t="str">
            <v>Nhà xuất bản Học viện Nông nghiệp</v>
          </cell>
          <cell r="I1988" t="str">
            <v>Biên tập viên</v>
          </cell>
          <cell r="J1988">
            <v>2.34</v>
          </cell>
          <cell r="K1988">
            <v>0</v>
          </cell>
          <cell r="L1988" t="str">
            <v>03-Sep-22</v>
          </cell>
          <cell r="M1988" t="str">
            <v>01-Jun-19</v>
          </cell>
          <cell r="N1988">
            <v>4</v>
          </cell>
          <cell r="O1988" t="str">
            <v>3400</v>
          </cell>
          <cell r="P1988" t="str">
            <v>3400</v>
          </cell>
          <cell r="Q1988" t="str">
            <v>17.141</v>
          </cell>
          <cell r="R1988" t="str">
            <v>V.11.01.03</v>
          </cell>
          <cell r="S1988" t="str">
            <v/>
          </cell>
          <cell r="T1988">
            <v>0</v>
          </cell>
          <cell r="U1988" t="str">
            <v>Đại học</v>
          </cell>
          <cell r="V1988" t="str">
            <v>033091015874</v>
          </cell>
        </row>
        <row r="1989">
          <cell r="B1989" t="str">
            <v/>
          </cell>
          <cell r="C1989" t="str">
            <v>3120205130704</v>
          </cell>
          <cell r="D1989" t="str">
            <v>Trần Tú</v>
          </cell>
          <cell r="E1989" t="str">
            <v>Anh</v>
          </cell>
          <cell r="F1989">
            <v>34</v>
          </cell>
          <cell r="G1989" t="str">
            <v>Nhà xuất bản Học viện Nông nghiệp</v>
          </cell>
          <cell r="H1989" t="str">
            <v>Nhà xuất bản Học viện Nông nghiệp</v>
          </cell>
          <cell r="I1989" t="str">
            <v>Biên tập viên</v>
          </cell>
          <cell r="J1989">
            <v>2.34</v>
          </cell>
          <cell r="K1989">
            <v>0</v>
          </cell>
          <cell r="L1989" t="str">
            <v>03-Sep-22</v>
          </cell>
          <cell r="M1989" t="str">
            <v>03-Jun-21</v>
          </cell>
          <cell r="N1989">
            <v>4</v>
          </cell>
          <cell r="O1989" t="str">
            <v>3400</v>
          </cell>
          <cell r="P1989" t="str">
            <v>3400</v>
          </cell>
          <cell r="Q1989" t="str">
            <v>17.141</v>
          </cell>
          <cell r="R1989" t="str">
            <v>V.11.01.03</v>
          </cell>
          <cell r="S1989" t="str">
            <v/>
          </cell>
          <cell r="T1989">
            <v>0</v>
          </cell>
          <cell r="U1989" t="str">
            <v>Đại học</v>
          </cell>
          <cell r="V1989" t="str">
            <v>040197020145</v>
          </cell>
        </row>
        <row r="1990">
          <cell r="B1990" t="str">
            <v/>
          </cell>
          <cell r="C1990" t="str">
            <v>3120205049975</v>
          </cell>
          <cell r="D1990" t="str">
            <v>Đào Thị</v>
          </cell>
          <cell r="E1990" t="str">
            <v>Hương</v>
          </cell>
          <cell r="F1990">
            <v>34</v>
          </cell>
          <cell r="G1990" t="str">
            <v>Nhà xuất bản Học viện Nông nghiệp</v>
          </cell>
          <cell r="H1990" t="str">
            <v>Nhà xuất bản Học viện Nông nghiệp</v>
          </cell>
          <cell r="I1990" t="str">
            <v>Biên tập viên</v>
          </cell>
          <cell r="J1990">
            <v>2.34</v>
          </cell>
          <cell r="K1990">
            <v>0</v>
          </cell>
          <cell r="L1990" t="str">
            <v>01-Dec-22</v>
          </cell>
          <cell r="M1990" t="str">
            <v>01-Dec-22</v>
          </cell>
          <cell r="N1990">
            <v>4</v>
          </cell>
          <cell r="O1990" t="str">
            <v>3400</v>
          </cell>
          <cell r="P1990" t="str">
            <v>3400</v>
          </cell>
          <cell r="Q1990" t="str">
            <v>17.141</v>
          </cell>
          <cell r="R1990" t="str">
            <v>V.11.01.03</v>
          </cell>
          <cell r="S1990" t="str">
            <v/>
          </cell>
          <cell r="T1990">
            <v>0</v>
          </cell>
          <cell r="U1990" t="str">
            <v>Đại học</v>
          </cell>
          <cell r="V1990" t="str">
            <v>036196016959</v>
          </cell>
        </row>
        <row r="1991">
          <cell r="B1991" t="str">
            <v/>
          </cell>
          <cell r="C1991" t="str">
            <v/>
          </cell>
          <cell r="D1991" t="str">
            <v>Đặng Thị</v>
          </cell>
          <cell r="E1991" t="str">
            <v>Kim</v>
          </cell>
          <cell r="F1991">
            <v>35</v>
          </cell>
          <cell r="G1991" t="str">
            <v>Trạm Y tế</v>
          </cell>
          <cell r="H1991" t="str">
            <v>Trạm Y tế</v>
          </cell>
          <cell r="I1991" t="str">
            <v/>
          </cell>
          <cell r="J1991">
            <v>2.88</v>
          </cell>
          <cell r="K1991">
            <v>0</v>
          </cell>
          <cell r="L1991" t="str">
            <v>01-Jan-00</v>
          </cell>
          <cell r="M1991" t="str">
            <v>01-Jan-08</v>
          </cell>
          <cell r="N1991">
            <v>6</v>
          </cell>
          <cell r="O1991" t="str">
            <v>3500</v>
          </cell>
          <cell r="P1991" t="str">
            <v>3500</v>
          </cell>
          <cell r="Q1991" t="str">
            <v>16.122</v>
          </cell>
          <cell r="R1991" t="str">
            <v>16.122</v>
          </cell>
          <cell r="S1991" t="str">
            <v/>
          </cell>
          <cell r="T1991">
            <v>0</v>
          </cell>
          <cell r="U1991" t="str">
            <v/>
          </cell>
          <cell r="V1991" t="str">
            <v/>
          </cell>
        </row>
        <row r="1992">
          <cell r="B1992" t="str">
            <v/>
          </cell>
          <cell r="C1992" t="str">
            <v/>
          </cell>
          <cell r="D1992" t="str">
            <v>Đặng Thị Kim</v>
          </cell>
          <cell r="E1992" t="str">
            <v>Thoa</v>
          </cell>
          <cell r="F1992">
            <v>35</v>
          </cell>
          <cell r="G1992" t="str">
            <v>Trạm Y tế</v>
          </cell>
          <cell r="H1992" t="str">
            <v>Trạm Y tế</v>
          </cell>
          <cell r="I1992" t="str">
            <v/>
          </cell>
          <cell r="J1992">
            <v>2.88</v>
          </cell>
          <cell r="K1992">
            <v>0</v>
          </cell>
          <cell r="L1992" t="str">
            <v>01-Feb-01</v>
          </cell>
          <cell r="M1992" t="str">
            <v>01-Jan-08</v>
          </cell>
          <cell r="N1992">
            <v>6</v>
          </cell>
          <cell r="O1992" t="str">
            <v>3500</v>
          </cell>
          <cell r="P1992" t="str">
            <v>3500</v>
          </cell>
          <cell r="Q1992" t="str">
            <v>16.122</v>
          </cell>
          <cell r="R1992" t="str">
            <v>16.122</v>
          </cell>
          <cell r="S1992" t="str">
            <v/>
          </cell>
          <cell r="T1992">
            <v>0</v>
          </cell>
          <cell r="U1992" t="str">
            <v/>
          </cell>
          <cell r="V1992" t="str">
            <v/>
          </cell>
        </row>
        <row r="1993">
          <cell r="B1993" t="str">
            <v/>
          </cell>
          <cell r="C1993" t="str">
            <v/>
          </cell>
          <cell r="D1993" t="str">
            <v>Tô Thị</v>
          </cell>
          <cell r="E1993" t="str">
            <v>Thược</v>
          </cell>
          <cell r="F1993">
            <v>35</v>
          </cell>
          <cell r="G1993" t="str">
            <v>Trạm Y tế</v>
          </cell>
          <cell r="H1993" t="str">
            <v>Trạm Y tế</v>
          </cell>
          <cell r="I1993" t="str">
            <v/>
          </cell>
          <cell r="J1993">
            <v>2.88</v>
          </cell>
          <cell r="K1993">
            <v>0</v>
          </cell>
          <cell r="L1993" t="str">
            <v>01-Jan-00</v>
          </cell>
          <cell r="M1993" t="str">
            <v>01-Jan-08</v>
          </cell>
          <cell r="N1993">
            <v>6</v>
          </cell>
          <cell r="O1993" t="str">
            <v>3500</v>
          </cell>
          <cell r="P1993" t="str">
            <v>3500</v>
          </cell>
          <cell r="Q1993" t="str">
            <v>16.122</v>
          </cell>
          <cell r="R1993" t="str">
            <v>16.122</v>
          </cell>
          <cell r="S1993" t="str">
            <v/>
          </cell>
          <cell r="T1993">
            <v>0</v>
          </cell>
          <cell r="U1993" t="str">
            <v/>
          </cell>
          <cell r="V1993" t="str">
            <v/>
          </cell>
        </row>
        <row r="1994">
          <cell r="B1994" t="str">
            <v/>
          </cell>
          <cell r="C1994" t="str">
            <v/>
          </cell>
          <cell r="D1994" t="str">
            <v>Phan Thị Minh</v>
          </cell>
          <cell r="E1994" t="str">
            <v>Nguyệt</v>
          </cell>
          <cell r="F1994">
            <v>35</v>
          </cell>
          <cell r="G1994" t="str">
            <v>Trạm Y tế</v>
          </cell>
          <cell r="H1994" t="str">
            <v>Trạm Y tế</v>
          </cell>
          <cell r="I1994" t="str">
            <v/>
          </cell>
          <cell r="J1994">
            <v>4.0599999999999996</v>
          </cell>
          <cell r="K1994">
            <v>0.11</v>
          </cell>
          <cell r="L1994" t="str">
            <v>01-Nov-05</v>
          </cell>
          <cell r="M1994" t="str">
            <v>01-Apr-76</v>
          </cell>
          <cell r="N1994">
            <v>6</v>
          </cell>
          <cell r="O1994" t="str">
            <v>3500</v>
          </cell>
          <cell r="P1994" t="str">
            <v>3500</v>
          </cell>
          <cell r="Q1994" t="str">
            <v>16.119</v>
          </cell>
          <cell r="R1994" t="str">
            <v>16.119</v>
          </cell>
          <cell r="S1994" t="str">
            <v/>
          </cell>
          <cell r="T1994">
            <v>0</v>
          </cell>
          <cell r="U1994" t="str">
            <v>T.Cấp</v>
          </cell>
          <cell r="V1994" t="str">
            <v>010812162</v>
          </cell>
        </row>
        <row r="1995">
          <cell r="B1995" t="str">
            <v/>
          </cell>
          <cell r="C1995" t="str">
            <v>3120215008288</v>
          </cell>
          <cell r="D1995" t="str">
            <v>Bùi Thị Kim</v>
          </cell>
          <cell r="E1995" t="str">
            <v>Ninh</v>
          </cell>
          <cell r="F1995">
            <v>35</v>
          </cell>
          <cell r="G1995" t="str">
            <v>Trạm Y tế</v>
          </cell>
          <cell r="H1995" t="str">
            <v>Trạm Y tế</v>
          </cell>
          <cell r="I1995" t="str">
            <v/>
          </cell>
          <cell r="J1995">
            <v>4.0599999999999996</v>
          </cell>
          <cell r="K1995">
            <v>0.05</v>
          </cell>
          <cell r="L1995" t="str">
            <v>01-Dec-09</v>
          </cell>
          <cell r="M1995" t="str">
            <v>01-Nov-84</v>
          </cell>
          <cell r="N1995">
            <v>6</v>
          </cell>
          <cell r="O1995" t="str">
            <v>3500</v>
          </cell>
          <cell r="P1995" t="str">
            <v>3500</v>
          </cell>
          <cell r="Q1995" t="str">
            <v>16b.121</v>
          </cell>
          <cell r="R1995" t="str">
            <v>16b.121</v>
          </cell>
          <cell r="S1995" t="str">
            <v/>
          </cell>
          <cell r="T1995">
            <v>0</v>
          </cell>
          <cell r="U1995" t="str">
            <v>T.Cấp</v>
          </cell>
          <cell r="V1995" t="str">
            <v/>
          </cell>
        </row>
        <row r="1996">
          <cell r="B1996" t="str">
            <v/>
          </cell>
          <cell r="C1996" t="str">
            <v>3120215008315</v>
          </cell>
          <cell r="D1996" t="str">
            <v>Nguyễn Thị</v>
          </cell>
          <cell r="E1996" t="str">
            <v>Ngọt</v>
          </cell>
          <cell r="F1996">
            <v>35</v>
          </cell>
          <cell r="G1996" t="str">
            <v>Trạm Y tế</v>
          </cell>
          <cell r="H1996" t="str">
            <v>Trạm Y tế</v>
          </cell>
          <cell r="I1996" t="str">
            <v/>
          </cell>
          <cell r="J1996">
            <v>3.63</v>
          </cell>
          <cell r="K1996">
            <v>0.11</v>
          </cell>
          <cell r="L1996" t="str">
            <v>01-Dec-10</v>
          </cell>
          <cell r="M1996" t="str">
            <v>01-Nov-82</v>
          </cell>
          <cell r="N1996">
            <v>7</v>
          </cell>
          <cell r="O1996" t="str">
            <v>3500</v>
          </cell>
          <cell r="P1996" t="str">
            <v>3500</v>
          </cell>
          <cell r="Q1996" t="str">
            <v>01.007</v>
          </cell>
          <cell r="R1996" t="str">
            <v>01.007</v>
          </cell>
          <cell r="S1996" t="str">
            <v/>
          </cell>
          <cell r="T1996">
            <v>0</v>
          </cell>
          <cell r="U1996" t="str">
            <v>CN-SơCấp</v>
          </cell>
          <cell r="V1996" t="str">
            <v>010811109</v>
          </cell>
        </row>
        <row r="1997">
          <cell r="B1997" t="str">
            <v/>
          </cell>
          <cell r="C1997" t="str">
            <v>3120215008321</v>
          </cell>
          <cell r="D1997" t="str">
            <v>Trần Thị Yên</v>
          </cell>
          <cell r="E1997" t="str">
            <v>Thái</v>
          </cell>
          <cell r="F1997">
            <v>35</v>
          </cell>
          <cell r="G1997" t="str">
            <v>Trạm Y tế</v>
          </cell>
          <cell r="H1997" t="str">
            <v>Trạm Y tế</v>
          </cell>
          <cell r="I1997" t="str">
            <v>Điều dưỡng trung cấp</v>
          </cell>
          <cell r="J1997">
            <v>4.0599999999999996</v>
          </cell>
          <cell r="K1997">
            <v>0</v>
          </cell>
          <cell r="L1997" t="str">
            <v>01-Nov-23</v>
          </cell>
          <cell r="M1997" t="str">
            <v>01-Nov-01</v>
          </cell>
          <cell r="N1997">
            <v>6</v>
          </cell>
          <cell r="O1997" t="str">
            <v>3500</v>
          </cell>
          <cell r="P1997" t="str">
            <v>3500</v>
          </cell>
          <cell r="Q1997" t="str">
            <v>16b.121</v>
          </cell>
          <cell r="R1997" t="str">
            <v>V.08.05.13</v>
          </cell>
          <cell r="S1997" t="str">
            <v/>
          </cell>
          <cell r="T1997">
            <v>0</v>
          </cell>
          <cell r="U1997" t="str">
            <v>Trung cấp</v>
          </cell>
          <cell r="V1997" t="str">
            <v>001177047943</v>
          </cell>
        </row>
        <row r="1998">
          <cell r="B1998" t="str">
            <v/>
          </cell>
          <cell r="C1998" t="str">
            <v>3120215008338</v>
          </cell>
          <cell r="D1998" t="str">
            <v>Nguyễn Thị Như</v>
          </cell>
          <cell r="E1998" t="str">
            <v>Hoa</v>
          </cell>
          <cell r="F1998">
            <v>35</v>
          </cell>
          <cell r="G1998" t="str">
            <v>Trạm Y tế</v>
          </cell>
          <cell r="H1998" t="str">
            <v>Trạm Y tế</v>
          </cell>
          <cell r="I1998" t="str">
            <v>Dược sỹ trung cấp</v>
          </cell>
          <cell r="J1998">
            <v>4.0599999999999996</v>
          </cell>
          <cell r="K1998">
            <v>0</v>
          </cell>
          <cell r="L1998" t="str">
            <v>01-Jan-25</v>
          </cell>
          <cell r="M1998" t="str">
            <v>01-Jan-03</v>
          </cell>
          <cell r="N1998">
            <v>4</v>
          </cell>
          <cell r="O1998" t="str">
            <v>3500</v>
          </cell>
          <cell r="P1998" t="str">
            <v>3500</v>
          </cell>
          <cell r="Q1998" t="str">
            <v>16.135</v>
          </cell>
          <cell r="R1998" t="str">
            <v>V.08.08.23</v>
          </cell>
          <cell r="S1998" t="str">
            <v/>
          </cell>
          <cell r="T1998">
            <v>0</v>
          </cell>
          <cell r="U1998" t="str">
            <v>Đại học</v>
          </cell>
          <cell r="V1998" t="str">
            <v>001175036609</v>
          </cell>
        </row>
        <row r="1999">
          <cell r="B1999" t="str">
            <v/>
          </cell>
          <cell r="C1999" t="str">
            <v>3120215000018</v>
          </cell>
          <cell r="D1999" t="str">
            <v>Lương Thị</v>
          </cell>
          <cell r="E1999" t="str">
            <v>Yến</v>
          </cell>
          <cell r="F1999">
            <v>35</v>
          </cell>
          <cell r="G1999" t="str">
            <v>Trạm Y tế</v>
          </cell>
          <cell r="H1999" t="str">
            <v>Trạm Y tế</v>
          </cell>
          <cell r="I1999" t="str">
            <v>Điều dưỡng trung cấp</v>
          </cell>
          <cell r="J1999">
            <v>3.46</v>
          </cell>
          <cell r="K1999">
            <v>0</v>
          </cell>
          <cell r="L1999" t="str">
            <v>01-Nov-24</v>
          </cell>
          <cell r="M1999" t="str">
            <v>01-Jan-08</v>
          </cell>
          <cell r="N1999">
            <v>5</v>
          </cell>
          <cell r="O1999" t="str">
            <v>3500</v>
          </cell>
          <cell r="P1999" t="str">
            <v>3500</v>
          </cell>
          <cell r="Q1999" t="str">
            <v>16b.121</v>
          </cell>
          <cell r="R1999" t="str">
            <v>V.08.05.13</v>
          </cell>
          <cell r="S1999" t="str">
            <v/>
          </cell>
          <cell r="T1999">
            <v>0</v>
          </cell>
          <cell r="U1999" t="str">
            <v>Cao đẳng</v>
          </cell>
          <cell r="V1999" t="str">
            <v>027185001116</v>
          </cell>
        </row>
        <row r="2000">
          <cell r="B2000" t="str">
            <v/>
          </cell>
          <cell r="C2000" t="str">
            <v>3120215038628</v>
          </cell>
          <cell r="D2000" t="str">
            <v>Nguyễn Thị</v>
          </cell>
          <cell r="E2000" t="str">
            <v>Thơ</v>
          </cell>
          <cell r="F2000">
            <v>35</v>
          </cell>
          <cell r="G2000" t="str">
            <v>Trạm Y tế</v>
          </cell>
          <cell r="H2000" t="str">
            <v>Trạm Y tế</v>
          </cell>
          <cell r="I2000" t="str">
            <v>Nhân viên phục vụ</v>
          </cell>
          <cell r="J2000">
            <v>2.2599999999999998</v>
          </cell>
          <cell r="K2000">
            <v>0</v>
          </cell>
          <cell r="L2000" t="str">
            <v>01-Feb-24</v>
          </cell>
          <cell r="M2000" t="str">
            <v>01-Feb-12</v>
          </cell>
          <cell r="N2000">
            <v>8</v>
          </cell>
          <cell r="O2000" t="str">
            <v>3500</v>
          </cell>
          <cell r="P2000" t="str">
            <v>3500</v>
          </cell>
          <cell r="Q2000" t="str">
            <v>01.009</v>
          </cell>
          <cell r="R2000" t="str">
            <v>01.009</v>
          </cell>
          <cell r="S2000" t="str">
            <v/>
          </cell>
          <cell r="T2000">
            <v>0</v>
          </cell>
          <cell r="U2000" t="str">
            <v>KhôngBCấp</v>
          </cell>
          <cell r="V2000" t="str">
            <v>001173008834</v>
          </cell>
        </row>
        <row r="2001">
          <cell r="B2001" t="str">
            <v/>
          </cell>
          <cell r="C2001" t="str">
            <v/>
          </cell>
          <cell r="D2001" t="str">
            <v>Vũ Thu</v>
          </cell>
          <cell r="E2001" t="str">
            <v>Hường</v>
          </cell>
          <cell r="F2001">
            <v>35</v>
          </cell>
          <cell r="G2001" t="str">
            <v>Trạm Y tế</v>
          </cell>
          <cell r="H2001" t="str">
            <v>Trạm Y tế</v>
          </cell>
          <cell r="I2001" t="str">
            <v/>
          </cell>
          <cell r="J2001">
            <v>4.9800000000000004</v>
          </cell>
          <cell r="K2001">
            <v>0</v>
          </cell>
          <cell r="L2001" t="str">
            <v>01-Nov-02</v>
          </cell>
          <cell r="M2001" t="str">
            <v>01-Feb-77</v>
          </cell>
          <cell r="N2001">
            <v>4</v>
          </cell>
          <cell r="O2001" t="str">
            <v>3500</v>
          </cell>
          <cell r="P2001" t="str">
            <v>3500</v>
          </cell>
          <cell r="Q2001" t="str">
            <v>16.118</v>
          </cell>
          <cell r="R2001" t="str">
            <v>16.118</v>
          </cell>
          <cell r="S2001" t="str">
            <v/>
          </cell>
          <cell r="T2001">
            <v>0</v>
          </cell>
          <cell r="U2001" t="str">
            <v>Đại học</v>
          </cell>
          <cell r="V2001" t="str">
            <v>010812089</v>
          </cell>
        </row>
        <row r="2002">
          <cell r="B2002" t="str">
            <v/>
          </cell>
          <cell r="C2002" t="str">
            <v>3120215008271</v>
          </cell>
          <cell r="D2002" t="str">
            <v>Nguyễn Thị Thúy</v>
          </cell>
          <cell r="E2002" t="str">
            <v>Vinh</v>
          </cell>
          <cell r="F2002">
            <v>35</v>
          </cell>
          <cell r="G2002" t="str">
            <v>Trạm Y tế</v>
          </cell>
          <cell r="H2002" t="str">
            <v>Trạm Y tế</v>
          </cell>
          <cell r="I2002" t="str">
            <v>Thạc sĩ, Bác sỹ, Trưởng Trạm</v>
          </cell>
          <cell r="J2002">
            <v>4.9800000000000004</v>
          </cell>
          <cell r="K2002">
            <v>0.05</v>
          </cell>
          <cell r="L2002" t="str">
            <v>01-Dec-13</v>
          </cell>
          <cell r="M2002" t="str">
            <v>01-Nov-87</v>
          </cell>
          <cell r="N2002">
            <v>3</v>
          </cell>
          <cell r="O2002" t="str">
            <v>3500</v>
          </cell>
          <cell r="P2002" t="str">
            <v>3500</v>
          </cell>
          <cell r="Q2002" t="str">
            <v>16.118</v>
          </cell>
          <cell r="R2002" t="str">
            <v>16.118</v>
          </cell>
          <cell r="S2002" t="str">
            <v/>
          </cell>
          <cell r="T2002">
            <v>0</v>
          </cell>
          <cell r="U2002" t="str">
            <v>Thạc sĩ</v>
          </cell>
          <cell r="V2002" t="str">
            <v>040159000352</v>
          </cell>
        </row>
        <row r="2003">
          <cell r="B2003" t="str">
            <v/>
          </cell>
          <cell r="C2003" t="str">
            <v>3120215008294</v>
          </cell>
          <cell r="D2003" t="str">
            <v>Lê Thị Nhị</v>
          </cell>
          <cell r="E2003" t="str">
            <v>Hà</v>
          </cell>
          <cell r="F2003">
            <v>35</v>
          </cell>
          <cell r="G2003" t="str">
            <v>Trạm Y tế</v>
          </cell>
          <cell r="H2003" t="str">
            <v>Trạm Y tế</v>
          </cell>
          <cell r="I2003" t="str">
            <v>Y tế công cộng</v>
          </cell>
          <cell r="J2003">
            <v>4.6500000000000004</v>
          </cell>
          <cell r="K2003">
            <v>0</v>
          </cell>
          <cell r="L2003" t="str">
            <v>01-Mar-23</v>
          </cell>
          <cell r="M2003" t="str">
            <v>01-Mar-14</v>
          </cell>
          <cell r="N2003">
            <v>4</v>
          </cell>
          <cell r="O2003" t="str">
            <v>3500</v>
          </cell>
          <cell r="P2003" t="str">
            <v>3500</v>
          </cell>
          <cell r="Q2003" t="str">
            <v>16a.198</v>
          </cell>
          <cell r="R2003" t="str">
            <v>V.08.04.10</v>
          </cell>
          <cell r="S2003" t="str">
            <v/>
          </cell>
          <cell r="T2003">
            <v>0</v>
          </cell>
          <cell r="U2003" t="str">
            <v>Đại học</v>
          </cell>
          <cell r="V2003" t="str">
            <v>001170003514</v>
          </cell>
        </row>
        <row r="2004">
          <cell r="B2004" t="str">
            <v/>
          </cell>
          <cell r="C2004" t="str">
            <v>3120215008309</v>
          </cell>
          <cell r="D2004" t="str">
            <v>Vũ Văn</v>
          </cell>
          <cell r="E2004" t="str">
            <v>Cường</v>
          </cell>
          <cell r="F2004">
            <v>35</v>
          </cell>
          <cell r="G2004" t="str">
            <v>Trạm Y tế</v>
          </cell>
          <cell r="H2004" t="str">
            <v>Trạm Y tế</v>
          </cell>
          <cell r="I2004" t="str">
            <v>Bác sỹ, Trạm Trưởng</v>
          </cell>
          <cell r="J2004">
            <v>4.9800000000000004</v>
          </cell>
          <cell r="K2004">
            <v>0</v>
          </cell>
          <cell r="L2004" t="str">
            <v>01-May-23</v>
          </cell>
          <cell r="M2004" t="str">
            <v>01-May-99</v>
          </cell>
          <cell r="N2004">
            <v>4</v>
          </cell>
          <cell r="O2004" t="str">
            <v>3500</v>
          </cell>
          <cell r="P2004" t="str">
            <v>3500</v>
          </cell>
          <cell r="Q2004" t="str">
            <v>16.118</v>
          </cell>
          <cell r="R2004" t="str">
            <v>V.08.01.03</v>
          </cell>
          <cell r="S2004" t="str">
            <v/>
          </cell>
          <cell r="T2004">
            <v>0</v>
          </cell>
          <cell r="U2004" t="str">
            <v>Đại học</v>
          </cell>
          <cell r="V2004" t="str">
            <v>034072017629</v>
          </cell>
        </row>
        <row r="2005">
          <cell r="B2005" t="str">
            <v/>
          </cell>
          <cell r="C2005" t="str">
            <v>3120215008350</v>
          </cell>
          <cell r="D2005" t="str">
            <v>Bùi Văn</v>
          </cell>
          <cell r="E2005" t="str">
            <v>Dĩnh</v>
          </cell>
          <cell r="F2005">
            <v>35</v>
          </cell>
          <cell r="G2005" t="str">
            <v>Trạm Y tế</v>
          </cell>
          <cell r="H2005" t="str">
            <v>Trạm Y tế</v>
          </cell>
          <cell r="I2005" t="str">
            <v/>
          </cell>
          <cell r="J2005">
            <v>3.33</v>
          </cell>
          <cell r="K2005">
            <v>0</v>
          </cell>
          <cell r="L2005" t="str">
            <v>01-Aug-10</v>
          </cell>
          <cell r="M2005" t="str">
            <v>01-Aug-07</v>
          </cell>
          <cell r="N2005">
            <v>4</v>
          </cell>
          <cell r="O2005" t="str">
            <v>3500</v>
          </cell>
          <cell r="P2005" t="str">
            <v>3500</v>
          </cell>
          <cell r="Q2005" t="str">
            <v>16.118</v>
          </cell>
          <cell r="R2005" t="str">
            <v>16.118</v>
          </cell>
          <cell r="S2005" t="str">
            <v/>
          </cell>
          <cell r="T2005">
            <v>0</v>
          </cell>
          <cell r="U2005" t="str">
            <v>Đại học</v>
          </cell>
          <cell r="V2005" t="str">
            <v/>
          </cell>
        </row>
        <row r="2006">
          <cell r="B2006" t="str">
            <v/>
          </cell>
          <cell r="C2006" t="str">
            <v>3120215016110</v>
          </cell>
          <cell r="D2006" t="str">
            <v>Hoàng Thị</v>
          </cell>
          <cell r="E2006" t="str">
            <v>Liễu</v>
          </cell>
          <cell r="F2006">
            <v>35</v>
          </cell>
          <cell r="G2006" t="str">
            <v>Trạm Y tế</v>
          </cell>
          <cell r="H2006" t="str">
            <v>Trạm Y tế</v>
          </cell>
          <cell r="I2006" t="str">
            <v>Bác sỹ, Trạm phó</v>
          </cell>
          <cell r="J2006">
            <v>3.99</v>
          </cell>
          <cell r="K2006">
            <v>0</v>
          </cell>
          <cell r="L2006" t="str">
            <v>01-Nov-24</v>
          </cell>
          <cell r="M2006" t="str">
            <v>01-Nov-09</v>
          </cell>
          <cell r="N2006">
            <v>4</v>
          </cell>
          <cell r="O2006" t="str">
            <v>3500</v>
          </cell>
          <cell r="P2006" t="str">
            <v>3500</v>
          </cell>
          <cell r="Q2006" t="str">
            <v>16.118</v>
          </cell>
          <cell r="R2006" t="str">
            <v>V.08.01.03</v>
          </cell>
          <cell r="S2006" t="str">
            <v/>
          </cell>
          <cell r="T2006">
            <v>0</v>
          </cell>
          <cell r="U2006" t="str">
            <v>Đại học</v>
          </cell>
          <cell r="V2006" t="str">
            <v>030183012243</v>
          </cell>
        </row>
        <row r="2007">
          <cell r="B2007" t="str">
            <v/>
          </cell>
          <cell r="C2007" t="str">
            <v>3120215048700</v>
          </cell>
          <cell r="D2007" t="str">
            <v>Nguyễn Thị</v>
          </cell>
          <cell r="E2007" t="str">
            <v>Ngoan</v>
          </cell>
          <cell r="F2007">
            <v>35</v>
          </cell>
          <cell r="G2007" t="str">
            <v>Trạm Y tế</v>
          </cell>
          <cell r="H2007" t="str">
            <v>Trạm Y tế</v>
          </cell>
          <cell r="I2007" t="str">
            <v>Điều dưỡng cao đẳng</v>
          </cell>
          <cell r="J2007">
            <v>3.03</v>
          </cell>
          <cell r="K2007">
            <v>0</v>
          </cell>
          <cell r="L2007" t="str">
            <v>01-Jan-25</v>
          </cell>
          <cell r="M2007" t="str">
            <v>01-Jan-16</v>
          </cell>
          <cell r="N2007">
            <v>5</v>
          </cell>
          <cell r="O2007" t="str">
            <v>3500</v>
          </cell>
          <cell r="P2007" t="str">
            <v>3500</v>
          </cell>
          <cell r="Q2007" t="str">
            <v>16a.200</v>
          </cell>
          <cell r="R2007" t="str">
            <v>V.08.05.13</v>
          </cell>
          <cell r="S2007" t="str">
            <v/>
          </cell>
          <cell r="T2007">
            <v>0</v>
          </cell>
          <cell r="U2007" t="str">
            <v>Cao đẳng</v>
          </cell>
          <cell r="V2007" t="str">
            <v>034192013349</v>
          </cell>
        </row>
        <row r="2008">
          <cell r="B2008" t="str">
            <v/>
          </cell>
          <cell r="C2008" t="str">
            <v/>
          </cell>
          <cell r="D2008" t="str">
            <v>Nguyễn Thị</v>
          </cell>
          <cell r="E2008" t="str">
            <v>Phương</v>
          </cell>
          <cell r="F2008">
            <v>35</v>
          </cell>
          <cell r="G2008" t="str">
            <v>Mẫu giáo</v>
          </cell>
          <cell r="H2008" t="str">
            <v>Trạm Y tế</v>
          </cell>
          <cell r="I2008" t="str">
            <v/>
          </cell>
          <cell r="J2008">
            <v>4.0599999999999996</v>
          </cell>
          <cell r="K2008">
            <v>0.09</v>
          </cell>
          <cell r="L2008" t="str">
            <v>01-Jan-04</v>
          </cell>
          <cell r="M2008" t="str">
            <v>01-Sep-74</v>
          </cell>
          <cell r="N2008">
            <v>7</v>
          </cell>
          <cell r="O2008" t="str">
            <v>3501</v>
          </cell>
          <cell r="P2008" t="str">
            <v>3501</v>
          </cell>
          <cell r="Q2008" t="str">
            <v>15.115</v>
          </cell>
          <cell r="R2008" t="str">
            <v>15.115</v>
          </cell>
          <cell r="S2008" t="str">
            <v/>
          </cell>
          <cell r="T2008">
            <v>0</v>
          </cell>
          <cell r="U2008" t="str">
            <v>CN-SơCấp</v>
          </cell>
          <cell r="V2008" t="str">
            <v>010812503</v>
          </cell>
        </row>
        <row r="2009">
          <cell r="B2009" t="str">
            <v/>
          </cell>
          <cell r="C2009" t="str">
            <v/>
          </cell>
          <cell r="D2009" t="str">
            <v>Nguyễn Thị</v>
          </cell>
          <cell r="E2009" t="str">
            <v>Liểu</v>
          </cell>
          <cell r="F2009">
            <v>35</v>
          </cell>
          <cell r="G2009" t="str">
            <v>Mẫu giáo</v>
          </cell>
          <cell r="H2009" t="str">
            <v>Trạm Y tế</v>
          </cell>
          <cell r="I2009" t="str">
            <v/>
          </cell>
          <cell r="J2009">
            <v>4.0599999999999996</v>
          </cell>
          <cell r="K2009">
            <v>0.1</v>
          </cell>
          <cell r="L2009" t="str">
            <v>01-Dec-08</v>
          </cell>
          <cell r="M2009" t="str">
            <v>01-Nov-80</v>
          </cell>
          <cell r="N2009">
            <v>6</v>
          </cell>
          <cell r="O2009" t="str">
            <v>3501</v>
          </cell>
          <cell r="P2009" t="str">
            <v>3501</v>
          </cell>
          <cell r="Q2009" t="str">
            <v>15.115</v>
          </cell>
          <cell r="R2009" t="str">
            <v>15.115</v>
          </cell>
          <cell r="S2009" t="str">
            <v/>
          </cell>
          <cell r="T2009">
            <v>0</v>
          </cell>
          <cell r="U2009" t="str">
            <v>T.Cấp</v>
          </cell>
          <cell r="V2009" t="str">
            <v>011212901</v>
          </cell>
        </row>
        <row r="2010">
          <cell r="B2010" t="str">
            <v/>
          </cell>
          <cell r="C2010" t="str">
            <v/>
          </cell>
          <cell r="D2010" t="str">
            <v>Lê Thị</v>
          </cell>
          <cell r="E2010" t="str">
            <v>Thông</v>
          </cell>
          <cell r="F2010">
            <v>35</v>
          </cell>
          <cell r="G2010" t="str">
            <v>Mẫu giáo</v>
          </cell>
          <cell r="H2010" t="str">
            <v>Trạm Y tế</v>
          </cell>
          <cell r="I2010" t="str">
            <v/>
          </cell>
          <cell r="J2010">
            <v>4.58</v>
          </cell>
          <cell r="K2010">
            <v>0</v>
          </cell>
          <cell r="L2010" t="str">
            <v>01-Aug-07</v>
          </cell>
          <cell r="M2010" t="str">
            <v>01-Nov-83</v>
          </cell>
          <cell r="N2010">
            <v>5</v>
          </cell>
          <cell r="O2010" t="str">
            <v>3501</v>
          </cell>
          <cell r="P2010" t="str">
            <v>3501</v>
          </cell>
          <cell r="Q2010" t="str">
            <v>15a.206</v>
          </cell>
          <cell r="R2010" t="str">
            <v>15a.206</v>
          </cell>
          <cell r="S2010" t="str">
            <v/>
          </cell>
          <cell r="T2010">
            <v>0</v>
          </cell>
          <cell r="U2010" t="str">
            <v>Cao đẳng</v>
          </cell>
          <cell r="V2010" t="str">
            <v>010763168</v>
          </cell>
        </row>
        <row r="2011">
          <cell r="B2011" t="str">
            <v/>
          </cell>
          <cell r="C2011" t="str">
            <v/>
          </cell>
          <cell r="D2011" t="str">
            <v>Đỗ Thị</v>
          </cell>
          <cell r="E2011" t="str">
            <v>Côi</v>
          </cell>
          <cell r="F2011">
            <v>35</v>
          </cell>
          <cell r="G2011" t="str">
            <v>Nhà trẻ</v>
          </cell>
          <cell r="H2011" t="str">
            <v>Trạm Y tế</v>
          </cell>
          <cell r="I2011" t="str">
            <v/>
          </cell>
          <cell r="J2011">
            <v>4.0599999999999996</v>
          </cell>
          <cell r="K2011">
            <v>0</v>
          </cell>
          <cell r="L2011" t="str">
            <v>01-Jan-02</v>
          </cell>
          <cell r="M2011" t="str">
            <v>01-Mar-66</v>
          </cell>
          <cell r="N2011">
            <v>6</v>
          </cell>
          <cell r="O2011" t="str">
            <v>3502</v>
          </cell>
          <cell r="P2011" t="str">
            <v>3502</v>
          </cell>
          <cell r="Q2011" t="str">
            <v>15.115</v>
          </cell>
          <cell r="R2011" t="str">
            <v>15.115</v>
          </cell>
          <cell r="S2011" t="str">
            <v/>
          </cell>
          <cell r="T2011">
            <v>0</v>
          </cell>
          <cell r="U2011" t="str">
            <v>T.Cấp</v>
          </cell>
          <cell r="V2011" t="str">
            <v>010812530</v>
          </cell>
        </row>
        <row r="2012">
          <cell r="B2012" t="str">
            <v/>
          </cell>
          <cell r="C2012" t="str">
            <v/>
          </cell>
          <cell r="D2012" t="str">
            <v>Phạm Thị</v>
          </cell>
          <cell r="E2012" t="str">
            <v>Bắc</v>
          </cell>
          <cell r="F2012">
            <v>35</v>
          </cell>
          <cell r="G2012" t="str">
            <v>Nhà trẻ</v>
          </cell>
          <cell r="H2012" t="str">
            <v>Trạm Y tế</v>
          </cell>
          <cell r="I2012" t="str">
            <v/>
          </cell>
          <cell r="J2012">
            <v>4.0599999999999996</v>
          </cell>
          <cell r="K2012">
            <v>0.09</v>
          </cell>
          <cell r="L2012" t="str">
            <v>01-Nov-08</v>
          </cell>
          <cell r="M2012" t="str">
            <v>01-Aug-76</v>
          </cell>
          <cell r="N2012">
            <v>6</v>
          </cell>
          <cell r="O2012" t="str">
            <v>3502</v>
          </cell>
          <cell r="P2012" t="str">
            <v>3502</v>
          </cell>
          <cell r="Q2012" t="str">
            <v>15.115</v>
          </cell>
          <cell r="R2012" t="str">
            <v>15.115</v>
          </cell>
          <cell r="S2012" t="str">
            <v/>
          </cell>
          <cell r="T2012">
            <v>0</v>
          </cell>
          <cell r="U2012" t="str">
            <v>T.Cấp</v>
          </cell>
          <cell r="V2012" t="str">
            <v>011679478</v>
          </cell>
        </row>
        <row r="2013">
          <cell r="B2013" t="str">
            <v/>
          </cell>
          <cell r="C2013" t="str">
            <v/>
          </cell>
          <cell r="D2013" t="str">
            <v>Nguyễn Thị</v>
          </cell>
          <cell r="E2013" t="str">
            <v>Nga</v>
          </cell>
          <cell r="F2013">
            <v>35</v>
          </cell>
          <cell r="G2013" t="str">
            <v>Nhà trẻ</v>
          </cell>
          <cell r="H2013" t="str">
            <v>Trạm Y tế</v>
          </cell>
          <cell r="I2013" t="str">
            <v/>
          </cell>
          <cell r="J2013">
            <v>3.63</v>
          </cell>
          <cell r="K2013">
            <v>0.08</v>
          </cell>
          <cell r="L2013" t="str">
            <v>01-Jan-09</v>
          </cell>
          <cell r="M2013" t="str">
            <v>01-Apr-77</v>
          </cell>
          <cell r="N2013">
            <v>7</v>
          </cell>
          <cell r="O2013" t="str">
            <v>3502</v>
          </cell>
          <cell r="P2013" t="str">
            <v>3502</v>
          </cell>
          <cell r="Q2013" t="str">
            <v>15c.210</v>
          </cell>
          <cell r="R2013" t="str">
            <v>15c.210</v>
          </cell>
          <cell r="S2013" t="str">
            <v/>
          </cell>
          <cell r="T2013">
            <v>0</v>
          </cell>
          <cell r="U2013" t="str">
            <v>CN-SơCấp</v>
          </cell>
          <cell r="V2013" t="str">
            <v>010812445</v>
          </cell>
        </row>
        <row r="2014">
          <cell r="B2014" t="str">
            <v/>
          </cell>
          <cell r="C2014" t="str">
            <v/>
          </cell>
          <cell r="D2014" t="str">
            <v>Vũ Thị</v>
          </cell>
          <cell r="E2014" t="str">
            <v>Thuần</v>
          </cell>
          <cell r="F2014">
            <v>35</v>
          </cell>
          <cell r="G2014" t="str">
            <v>Nhà trẻ</v>
          </cell>
          <cell r="H2014" t="str">
            <v>Trạm Y tế</v>
          </cell>
          <cell r="I2014" t="str">
            <v/>
          </cell>
          <cell r="J2014">
            <v>3.63</v>
          </cell>
          <cell r="K2014">
            <v>0.08</v>
          </cell>
          <cell r="L2014" t="str">
            <v>01-Jan-09</v>
          </cell>
          <cell r="M2014" t="str">
            <v>01-Sep-78</v>
          </cell>
          <cell r="N2014">
            <v>7</v>
          </cell>
          <cell r="O2014" t="str">
            <v>3502</v>
          </cell>
          <cell r="P2014" t="str">
            <v>3502</v>
          </cell>
          <cell r="Q2014" t="str">
            <v>15c.210</v>
          </cell>
          <cell r="R2014" t="str">
            <v>15c.210</v>
          </cell>
          <cell r="S2014" t="str">
            <v/>
          </cell>
          <cell r="T2014">
            <v>0</v>
          </cell>
          <cell r="U2014" t="str">
            <v>CN-SơCấp</v>
          </cell>
          <cell r="V2014" t="str">
            <v>010779914</v>
          </cell>
        </row>
        <row r="2015">
          <cell r="B2015" t="str">
            <v/>
          </cell>
          <cell r="C2015" t="str">
            <v/>
          </cell>
          <cell r="D2015" t="str">
            <v>Nguyễn Thị</v>
          </cell>
          <cell r="E2015" t="str">
            <v>Loan</v>
          </cell>
          <cell r="F2015">
            <v>35</v>
          </cell>
          <cell r="G2015" t="str">
            <v>Nhà trẻ</v>
          </cell>
          <cell r="H2015" t="str">
            <v>Trạm Y tế</v>
          </cell>
          <cell r="I2015" t="str">
            <v/>
          </cell>
          <cell r="J2015">
            <v>3.63</v>
          </cell>
          <cell r="K2015">
            <v>7.0000000000000007E-2</v>
          </cell>
          <cell r="L2015" t="str">
            <v>01-Jan-08</v>
          </cell>
          <cell r="M2015" t="str">
            <v>01-Jul-77</v>
          </cell>
          <cell r="N2015">
            <v>7</v>
          </cell>
          <cell r="O2015" t="str">
            <v>3502</v>
          </cell>
          <cell r="P2015" t="str">
            <v>3502</v>
          </cell>
          <cell r="Q2015" t="str">
            <v>15c.210</v>
          </cell>
          <cell r="R2015" t="str">
            <v>15c.210</v>
          </cell>
          <cell r="S2015" t="str">
            <v/>
          </cell>
          <cell r="T2015">
            <v>0</v>
          </cell>
          <cell r="U2015" t="str">
            <v>CN-SơCấp</v>
          </cell>
          <cell r="V2015" t="str">
            <v>010779872</v>
          </cell>
        </row>
        <row r="2016">
          <cell r="B2016" t="str">
            <v/>
          </cell>
          <cell r="C2016" t="str">
            <v/>
          </cell>
          <cell r="D2016" t="str">
            <v>Vũ Thị Kim</v>
          </cell>
          <cell r="E2016" t="str">
            <v>Thoa</v>
          </cell>
          <cell r="F2016">
            <v>35</v>
          </cell>
          <cell r="G2016" t="str">
            <v>Nhà trẻ</v>
          </cell>
          <cell r="H2016" t="str">
            <v>Trạm Y tế</v>
          </cell>
          <cell r="I2016" t="str">
            <v/>
          </cell>
          <cell r="J2016">
            <v>3.63</v>
          </cell>
          <cell r="K2016">
            <v>0.09</v>
          </cell>
          <cell r="L2016" t="str">
            <v>01-Nov-08</v>
          </cell>
          <cell r="M2016" t="str">
            <v>01-Oct-79</v>
          </cell>
          <cell r="N2016">
            <v>7</v>
          </cell>
          <cell r="O2016" t="str">
            <v>3502</v>
          </cell>
          <cell r="P2016" t="str">
            <v>3502</v>
          </cell>
          <cell r="Q2016" t="str">
            <v>15c.210</v>
          </cell>
          <cell r="R2016" t="str">
            <v>15c.210</v>
          </cell>
          <cell r="S2016" t="str">
            <v/>
          </cell>
          <cell r="T2016">
            <v>0</v>
          </cell>
          <cell r="U2016" t="str">
            <v>CN-SơCấp</v>
          </cell>
          <cell r="V2016" t="str">
            <v>011027875</v>
          </cell>
        </row>
        <row r="2017">
          <cell r="B2017" t="str">
            <v/>
          </cell>
          <cell r="C2017" t="str">
            <v>3120215048486</v>
          </cell>
          <cell r="D2017" t="str">
            <v>Trương Tạ Hằng</v>
          </cell>
          <cell r="E2017" t="str">
            <v>Nga</v>
          </cell>
          <cell r="F2017">
            <v>36</v>
          </cell>
          <cell r="G2017" t="str">
            <v>Trung tâm Quan hệ công chúng và Hỗ trợ sinh viên</v>
          </cell>
          <cell r="H2017" t="str">
            <v>Trung tâm Quan hệ công chúng và Hỗ trợ sinh viên</v>
          </cell>
          <cell r="I2017" t="str">
            <v>Thạc sĩ, Chuyên viên</v>
          </cell>
          <cell r="J2017">
            <v>3</v>
          </cell>
          <cell r="K2017">
            <v>0</v>
          </cell>
          <cell r="L2017" t="str">
            <v>01-Jul-22</v>
          </cell>
          <cell r="M2017" t="str">
            <v>01-Jan-16</v>
          </cell>
          <cell r="N2017">
            <v>3</v>
          </cell>
          <cell r="O2017" t="str">
            <v>3600</v>
          </cell>
          <cell r="P2017" t="str">
            <v>3600</v>
          </cell>
          <cell r="Q2017" t="str">
            <v>01.003</v>
          </cell>
          <cell r="R2017" t="str">
            <v>01.003</v>
          </cell>
          <cell r="S2017" t="str">
            <v/>
          </cell>
          <cell r="T2017">
            <v>0</v>
          </cell>
          <cell r="U2017" t="str">
            <v>Thạc sĩ</v>
          </cell>
          <cell r="V2017" t="str">
            <v>145530326</v>
          </cell>
        </row>
        <row r="2018">
          <cell r="B2018" t="str">
            <v/>
          </cell>
          <cell r="C2018" t="str">
            <v>3120215029980</v>
          </cell>
          <cell r="D2018" t="str">
            <v>Bùi Đạo</v>
          </cell>
          <cell r="E2018" t="str">
            <v>Tĩnh</v>
          </cell>
          <cell r="F2018">
            <v>36</v>
          </cell>
          <cell r="G2018" t="str">
            <v>Trung tâm Quan hệ công chúng và Hỗ trợ sinh viên</v>
          </cell>
          <cell r="H2018" t="str">
            <v>Trung tâm Quan hệ công chúng và Hỗ trợ sinh viên</v>
          </cell>
          <cell r="I2018" t="str">
            <v>Cán sự</v>
          </cell>
          <cell r="J2018">
            <v>3.46</v>
          </cell>
          <cell r="K2018">
            <v>0</v>
          </cell>
          <cell r="L2018" t="str">
            <v>01-Feb-25</v>
          </cell>
          <cell r="M2018" t="str">
            <v>01-Feb-10</v>
          </cell>
          <cell r="N2018">
            <v>5</v>
          </cell>
          <cell r="O2018" t="str">
            <v>3600</v>
          </cell>
          <cell r="P2018" t="str">
            <v>3600</v>
          </cell>
          <cell r="Q2018" t="str">
            <v>01.004</v>
          </cell>
          <cell r="R2018" t="str">
            <v>01.004</v>
          </cell>
          <cell r="S2018" t="str">
            <v/>
          </cell>
          <cell r="T2018">
            <v>0</v>
          </cell>
          <cell r="U2018" t="str">
            <v>Cao đẳng</v>
          </cell>
          <cell r="V2018" t="str">
            <v>001184052669</v>
          </cell>
        </row>
        <row r="2019">
          <cell r="B2019" t="str">
            <v/>
          </cell>
          <cell r="C2019" t="str">
            <v>3120215045045</v>
          </cell>
          <cell r="D2019" t="str">
            <v>Kiều Thanh</v>
          </cell>
          <cell r="E2019" t="str">
            <v>Mai</v>
          </cell>
          <cell r="F2019">
            <v>36</v>
          </cell>
          <cell r="G2019" t="str">
            <v>Trung tâm Quan hệ công chúng và Hỗ trợ sinh viên</v>
          </cell>
          <cell r="H2019" t="str">
            <v>Trung tâm Quan hệ công chúng và Hỗ trợ sinh viên</v>
          </cell>
          <cell r="I2019" t="str">
            <v>Chuyên viên</v>
          </cell>
          <cell r="J2019">
            <v>2.67</v>
          </cell>
          <cell r="K2019">
            <v>0</v>
          </cell>
          <cell r="L2019" t="str">
            <v>01-Jan-18</v>
          </cell>
          <cell r="M2019" t="str">
            <v>01-Jan-15</v>
          </cell>
          <cell r="N2019">
            <v>4</v>
          </cell>
          <cell r="O2019" t="str">
            <v>3600</v>
          </cell>
          <cell r="P2019" t="str">
            <v>3600</v>
          </cell>
          <cell r="Q2019" t="str">
            <v>01.003</v>
          </cell>
          <cell r="R2019" t="str">
            <v>01.003</v>
          </cell>
          <cell r="S2019" t="str">
            <v/>
          </cell>
          <cell r="T2019">
            <v>0</v>
          </cell>
          <cell r="U2019" t="str">
            <v>Đại học</v>
          </cell>
          <cell r="V2019" t="str">
            <v>001191048101</v>
          </cell>
        </row>
        <row r="2020">
          <cell r="B2020" t="str">
            <v/>
          </cell>
          <cell r="C2020" t="str">
            <v>3120686896868</v>
          </cell>
          <cell r="D2020" t="str">
            <v>Nguyễn Thị Thu</v>
          </cell>
          <cell r="E2020" t="str">
            <v>Huyền</v>
          </cell>
          <cell r="F2020">
            <v>36</v>
          </cell>
          <cell r="G2020" t="str">
            <v>Trung tâm Quan hệ công chúng và Hỗ trợ sinh viên</v>
          </cell>
          <cell r="H2020" t="str">
            <v>Trung tâm Tin học và Kỹ năng mềm VNUA</v>
          </cell>
          <cell r="I2020" t="str">
            <v>Thạc sĩ, Chuyên viên, Phó Giám đốc Trung tâm Tin học và Kỹ năng mềm VNUA</v>
          </cell>
          <cell r="J2020">
            <v>2.34</v>
          </cell>
          <cell r="K2020">
            <v>0</v>
          </cell>
          <cell r="L2020" t="str">
            <v>01-Oct-24</v>
          </cell>
          <cell r="M2020" t="str">
            <v>01-Sep-19</v>
          </cell>
          <cell r="N2020">
            <v>3</v>
          </cell>
          <cell r="O2020" t="str">
            <v>6800</v>
          </cell>
          <cell r="P2020" t="str">
            <v>3600</v>
          </cell>
          <cell r="Q2020" t="str">
            <v>01.003</v>
          </cell>
          <cell r="R2020" t="str">
            <v>01.003</v>
          </cell>
          <cell r="S2020" t="str">
            <v/>
          </cell>
          <cell r="T2020">
            <v>0</v>
          </cell>
          <cell r="U2020" t="str">
            <v>Thạc sĩ</v>
          </cell>
          <cell r="V2020" t="str">
            <v>036193023649</v>
          </cell>
        </row>
        <row r="2021">
          <cell r="B2021" t="str">
            <v/>
          </cell>
          <cell r="C2021" t="str">
            <v>3120215056744</v>
          </cell>
          <cell r="D2021" t="str">
            <v>Đoàn Minh</v>
          </cell>
          <cell r="E2021" t="str">
            <v>Tuân</v>
          </cell>
          <cell r="F2021">
            <v>36</v>
          </cell>
          <cell r="G2021" t="str">
            <v>Trung tâm Quan hệ công chúng và Hỗ trợ sinh viên</v>
          </cell>
          <cell r="H2021" t="str">
            <v>Trung tâm Quan hệ công chúng và Hỗ trợ sinh viên</v>
          </cell>
          <cell r="I2021" t="str">
            <v>Thạc sĩ, Chuyên viên</v>
          </cell>
          <cell r="J2021">
            <v>1.9890000000000001</v>
          </cell>
          <cell r="K2021">
            <v>0</v>
          </cell>
          <cell r="L2021" t="str">
            <v>20-Mar-18</v>
          </cell>
          <cell r="M2021" t="str">
            <v>20-Mar-18</v>
          </cell>
          <cell r="N2021">
            <v>3</v>
          </cell>
          <cell r="O2021" t="str">
            <v>3600</v>
          </cell>
          <cell r="P2021" t="str">
            <v>3600</v>
          </cell>
          <cell r="Q2021" t="str">
            <v>01.003</v>
          </cell>
          <cell r="R2021" t="str">
            <v>01.003</v>
          </cell>
          <cell r="S2021" t="str">
            <v/>
          </cell>
          <cell r="T2021">
            <v>0</v>
          </cell>
          <cell r="U2021" t="str">
            <v>Thạc sĩ</v>
          </cell>
          <cell r="V2021" t="str">
            <v>017043131</v>
          </cell>
        </row>
        <row r="2022">
          <cell r="B2022" t="str">
            <v/>
          </cell>
          <cell r="C2022" t="str">
            <v>3120205121857</v>
          </cell>
          <cell r="D2022" t="str">
            <v>Nguyễn Trung</v>
          </cell>
          <cell r="E2022" t="str">
            <v>Đức</v>
          </cell>
          <cell r="F2022">
            <v>36</v>
          </cell>
          <cell r="G2022" t="str">
            <v>Trung tâm Quan hệ công chúng và Hỗ trợ sinh viên</v>
          </cell>
          <cell r="H2022" t="str">
            <v>Trung tâm Quan hệ công chúng và Hỗ trợ sinh viên</v>
          </cell>
          <cell r="I2022" t="str">
            <v>Thạc sĩ, Chuyên viên</v>
          </cell>
          <cell r="J2022">
            <v>2.34</v>
          </cell>
          <cell r="K2022">
            <v>0</v>
          </cell>
          <cell r="L2022" t="str">
            <v>01-Dec-22</v>
          </cell>
          <cell r="M2022" t="str">
            <v>01-Dec-22</v>
          </cell>
          <cell r="N2022">
            <v>3</v>
          </cell>
          <cell r="O2022" t="str">
            <v>3600</v>
          </cell>
          <cell r="P2022" t="str">
            <v>3600</v>
          </cell>
          <cell r="Q2022" t="str">
            <v>01.003</v>
          </cell>
          <cell r="R2022" t="str">
            <v>01.003</v>
          </cell>
          <cell r="S2022" t="str">
            <v/>
          </cell>
          <cell r="T2022">
            <v>0</v>
          </cell>
          <cell r="U2022" t="str">
            <v>Thạc sĩ</v>
          </cell>
          <cell r="V2022" t="str">
            <v>001094004052</v>
          </cell>
        </row>
        <row r="2023">
          <cell r="B2023" t="str">
            <v/>
          </cell>
          <cell r="C2023" t="str">
            <v>3120215056738</v>
          </cell>
          <cell r="D2023" t="str">
            <v>Hoàng Thị</v>
          </cell>
          <cell r="E2023" t="str">
            <v>Hòa</v>
          </cell>
          <cell r="F2023">
            <v>36</v>
          </cell>
          <cell r="G2023" t="str">
            <v>Trung tâm Quan hệ công chúng và Hỗ trợ sinh viên</v>
          </cell>
          <cell r="H2023" t="str">
            <v>Trung tâm Quan hệ công chúng và Hỗ trợ sinh viên</v>
          </cell>
          <cell r="I2023" t="str">
            <v>Chuyên viên</v>
          </cell>
          <cell r="J2023">
            <v>3</v>
          </cell>
          <cell r="K2023">
            <v>0</v>
          </cell>
          <cell r="L2023" t="str">
            <v>01-Nov-24</v>
          </cell>
          <cell r="M2023" t="str">
            <v>01-Nov-18</v>
          </cell>
          <cell r="N2023">
            <v>4</v>
          </cell>
          <cell r="O2023" t="str">
            <v>3600</v>
          </cell>
          <cell r="P2023" t="str">
            <v>3600</v>
          </cell>
          <cell r="Q2023" t="str">
            <v>01.003</v>
          </cell>
          <cell r="R2023" t="str">
            <v>01.003</v>
          </cell>
          <cell r="S2023" t="str">
            <v/>
          </cell>
          <cell r="T2023">
            <v>0</v>
          </cell>
          <cell r="U2023" t="str">
            <v>Đại học</v>
          </cell>
          <cell r="V2023" t="str">
            <v>038189013041</v>
          </cell>
        </row>
        <row r="2024">
          <cell r="B2024" t="str">
            <v/>
          </cell>
          <cell r="C2024" t="str">
            <v>104001153945</v>
          </cell>
          <cell r="D2024" t="str">
            <v>Nguyễn Thị Kim</v>
          </cell>
          <cell r="E2024" t="str">
            <v>Thoa</v>
          </cell>
          <cell r="F2024">
            <v>36</v>
          </cell>
          <cell r="G2024" t="str">
            <v>Trung tâm Quan hệ công chúng và Hỗ trợ sinh viên</v>
          </cell>
          <cell r="H2024" t="str">
            <v>Trung tâm Quan hệ công chúng và Hỗ trợ sinh viên</v>
          </cell>
          <cell r="I2024" t="str">
            <v>Chuyên viên</v>
          </cell>
          <cell r="J2024">
            <v>2.34</v>
          </cell>
          <cell r="K2024">
            <v>0</v>
          </cell>
          <cell r="L2024" t="str">
            <v>01-Feb-20</v>
          </cell>
          <cell r="M2024" t="str">
            <v>01-Feb-20</v>
          </cell>
          <cell r="N2024">
            <v>4</v>
          </cell>
          <cell r="O2024" t="str">
            <v>3600</v>
          </cell>
          <cell r="P2024" t="str">
            <v>3600</v>
          </cell>
          <cell r="Q2024" t="str">
            <v>01.003</v>
          </cell>
          <cell r="R2024" t="str">
            <v>01.003</v>
          </cell>
          <cell r="S2024" t="str">
            <v/>
          </cell>
          <cell r="T2024">
            <v>0</v>
          </cell>
          <cell r="U2024" t="str">
            <v>Đại học</v>
          </cell>
          <cell r="V2024" t="str">
            <v>145600456</v>
          </cell>
        </row>
        <row r="2025">
          <cell r="B2025" t="str">
            <v/>
          </cell>
          <cell r="C2025" t="str">
            <v>3120205017746</v>
          </cell>
          <cell r="D2025" t="str">
            <v>Nguyễn Lan</v>
          </cell>
          <cell r="E2025" t="str">
            <v>Hương</v>
          </cell>
          <cell r="F2025">
            <v>36</v>
          </cell>
          <cell r="G2025" t="str">
            <v>Trung tâm Quan hệ công chúng và Hỗ trợ sinh viên</v>
          </cell>
          <cell r="H2025" t="str">
            <v>Trung tâm Quan hệ công chúng và Hỗ trợ sinh viên</v>
          </cell>
          <cell r="I2025" t="str">
            <v>Thạc sĩ, Chuyên viên, Phó Giám đốc Trung tâm</v>
          </cell>
          <cell r="J2025">
            <v>2.67</v>
          </cell>
          <cell r="K2025">
            <v>0</v>
          </cell>
          <cell r="L2025" t="str">
            <v>05-Aug-22</v>
          </cell>
          <cell r="M2025" t="str">
            <v>05-Aug-20</v>
          </cell>
          <cell r="N2025">
            <v>3</v>
          </cell>
          <cell r="O2025" t="str">
            <v>3600</v>
          </cell>
          <cell r="P2025" t="str">
            <v>3600</v>
          </cell>
          <cell r="Q2025" t="str">
            <v>01.003</v>
          </cell>
          <cell r="R2025" t="str">
            <v>01.003</v>
          </cell>
          <cell r="S2025" t="str">
            <v/>
          </cell>
          <cell r="T2025">
            <v>0</v>
          </cell>
          <cell r="U2025" t="str">
            <v>Thạc sĩ</v>
          </cell>
          <cell r="V2025" t="str">
            <v>001196012434</v>
          </cell>
        </row>
        <row r="2026">
          <cell r="B2026" t="str">
            <v/>
          </cell>
          <cell r="C2026" t="str">
            <v>3120205189584</v>
          </cell>
          <cell r="D2026" t="str">
            <v>Đỗ Quang</v>
          </cell>
          <cell r="E2026" t="str">
            <v>Huy</v>
          </cell>
          <cell r="F2026">
            <v>36</v>
          </cell>
          <cell r="G2026" t="str">
            <v>Trung tâm Quan hệ công chúng và Hỗ trợ sinh viên</v>
          </cell>
          <cell r="H2026" t="str">
            <v>Trung tâm Quan hệ công chúng và Hỗ trợ sinh viên</v>
          </cell>
          <cell r="I2026" t="str">
            <v>Chuyên viên</v>
          </cell>
          <cell r="J2026">
            <v>2.34</v>
          </cell>
          <cell r="K2026">
            <v>0</v>
          </cell>
          <cell r="L2026" t="str">
            <v>01-Oct-24</v>
          </cell>
          <cell r="M2026" t="str">
            <v>01-Nov-23</v>
          </cell>
          <cell r="N2026">
            <v>4</v>
          </cell>
          <cell r="O2026" t="str">
            <v>3600</v>
          </cell>
          <cell r="P2026" t="str">
            <v>3600</v>
          </cell>
          <cell r="Q2026" t="str">
            <v>01.003</v>
          </cell>
          <cell r="R2026" t="str">
            <v>01.003</v>
          </cell>
          <cell r="S2026" t="str">
            <v/>
          </cell>
          <cell r="T2026">
            <v>0</v>
          </cell>
          <cell r="U2026" t="str">
            <v>Đại học</v>
          </cell>
          <cell r="V2026" t="str">
            <v>033201003717</v>
          </cell>
        </row>
        <row r="2027">
          <cell r="B2027" t="str">
            <v/>
          </cell>
          <cell r="C2027" t="str">
            <v>1508281025358</v>
          </cell>
          <cell r="D2027" t="str">
            <v>Nguyễn Thùy</v>
          </cell>
          <cell r="E2027" t="str">
            <v>Dung</v>
          </cell>
          <cell r="F2027">
            <v>36</v>
          </cell>
          <cell r="G2027" t="str">
            <v>Trung tâm Quan hệ công chúng và Hỗ trợ sinh viên</v>
          </cell>
          <cell r="H2027" t="str">
            <v>Trung tâm Quan hệ công chúng và Hỗ trợ sinh viên</v>
          </cell>
          <cell r="I2027" t="str">
            <v>Chuyên viên</v>
          </cell>
          <cell r="J2027">
            <v>1.9890000000000001</v>
          </cell>
          <cell r="K2027">
            <v>0</v>
          </cell>
          <cell r="L2027" t="str">
            <v>15-Aug-24</v>
          </cell>
          <cell r="M2027" t="str">
            <v>15-Aug-24</v>
          </cell>
          <cell r="N2027">
            <v>4</v>
          </cell>
          <cell r="O2027" t="str">
            <v>3600</v>
          </cell>
          <cell r="P2027" t="str">
            <v>3600</v>
          </cell>
          <cell r="Q2027" t="str">
            <v>01.003</v>
          </cell>
          <cell r="R2027" t="str">
            <v>01.003</v>
          </cell>
          <cell r="S2027" t="str">
            <v/>
          </cell>
          <cell r="T2027">
            <v>0</v>
          </cell>
          <cell r="U2027" t="str">
            <v>Đại học</v>
          </cell>
          <cell r="V2027" t="str">
            <v>037199001814</v>
          </cell>
        </row>
        <row r="2028">
          <cell r="B2028" t="str">
            <v/>
          </cell>
          <cell r="C2028" t="str">
            <v/>
          </cell>
          <cell r="D2028" t="str">
            <v>Nguyễn Xuân</v>
          </cell>
          <cell r="E2028" t="str">
            <v>Duy</v>
          </cell>
          <cell r="F2028">
            <v>36</v>
          </cell>
          <cell r="G2028" t="str">
            <v>Trung tâm Quan hệ công chúng và Hỗ trợ sinh viên</v>
          </cell>
          <cell r="H2028" t="str">
            <v>Trung tâm Quan hệ công chúng và Hỗ trợ sinh viên</v>
          </cell>
          <cell r="I2028" t="str">
            <v>Chuyên viên</v>
          </cell>
          <cell r="J2028">
            <v>1.9890000000000001</v>
          </cell>
          <cell r="K2028">
            <v>0</v>
          </cell>
          <cell r="L2028" t="str">
            <v>24-Dec-25</v>
          </cell>
          <cell r="M2028" t="str">
            <v>24-Dec-25</v>
          </cell>
          <cell r="N2028">
            <v>4</v>
          </cell>
          <cell r="O2028" t="str">
            <v>3600</v>
          </cell>
          <cell r="P2028" t="str">
            <v>3600</v>
          </cell>
          <cell r="Q2028" t="str">
            <v>01.003</v>
          </cell>
          <cell r="R2028" t="str">
            <v>01.003</v>
          </cell>
          <cell r="S2028" t="str">
            <v/>
          </cell>
          <cell r="T2028">
            <v>0</v>
          </cell>
          <cell r="U2028" t="str">
            <v>Đại học</v>
          </cell>
          <cell r="V2028" t="str">
            <v>001203020034</v>
          </cell>
        </row>
        <row r="2029">
          <cell r="B2029" t="str">
            <v/>
          </cell>
          <cell r="C2029" t="str">
            <v/>
          </cell>
          <cell r="D2029" t="str">
            <v>Trần Thanh</v>
          </cell>
          <cell r="E2029" t="str">
            <v>Tâm</v>
          </cell>
          <cell r="F2029">
            <v>36</v>
          </cell>
          <cell r="G2029" t="str">
            <v>Trung tâm Quan hệ công chúng và Hỗ trợ sinh viên</v>
          </cell>
          <cell r="H2029" t="str">
            <v>Trung tâm Quan hệ công chúng và Hỗ trợ sinh viên</v>
          </cell>
          <cell r="I2029" t="str">
            <v>Chuyên viên</v>
          </cell>
          <cell r="J2029">
            <v>1.9890000000000001</v>
          </cell>
          <cell r="K2029">
            <v>0</v>
          </cell>
          <cell r="L2029" t="str">
            <v>24-Dec-25</v>
          </cell>
          <cell r="M2029" t="str">
            <v>24-Dec-25</v>
          </cell>
          <cell r="N2029">
            <v>4</v>
          </cell>
          <cell r="O2029" t="str">
            <v>3600</v>
          </cell>
          <cell r="P2029" t="str">
            <v>3600</v>
          </cell>
          <cell r="Q2029" t="str">
            <v>01.003</v>
          </cell>
          <cell r="R2029" t="str">
            <v>01.003</v>
          </cell>
          <cell r="S2029" t="str">
            <v/>
          </cell>
          <cell r="T2029">
            <v>0</v>
          </cell>
          <cell r="U2029" t="str">
            <v>Đại học</v>
          </cell>
          <cell r="V2029" t="str">
            <v>040303000350</v>
          </cell>
        </row>
        <row r="2030">
          <cell r="B2030" t="str">
            <v/>
          </cell>
          <cell r="C2030" t="str">
            <v/>
          </cell>
          <cell r="D2030" t="str">
            <v>Nguyễn Thị Bích</v>
          </cell>
          <cell r="E2030" t="str">
            <v>Phương</v>
          </cell>
          <cell r="F2030">
            <v>36</v>
          </cell>
          <cell r="G2030" t="str">
            <v>Trung tâm Quan hệ công chúng và Hỗ trợ sinh viên</v>
          </cell>
          <cell r="H2030" t="str">
            <v>Trung tâm Quan hệ công chúng và Hỗ trợ sinh viên</v>
          </cell>
          <cell r="I2030" t="str">
            <v>Chuyên viên</v>
          </cell>
          <cell r="J2030">
            <v>1.9890000000000001</v>
          </cell>
          <cell r="K2030">
            <v>0</v>
          </cell>
          <cell r="L2030" t="str">
            <v>24-Dec-25</v>
          </cell>
          <cell r="M2030" t="str">
            <v>24-Dec-25</v>
          </cell>
          <cell r="N2030">
            <v>4</v>
          </cell>
          <cell r="O2030" t="str">
            <v>3600</v>
          </cell>
          <cell r="P2030" t="str">
            <v>3600</v>
          </cell>
          <cell r="Q2030" t="str">
            <v>01.003</v>
          </cell>
          <cell r="R2030" t="str">
            <v>01.003</v>
          </cell>
          <cell r="S2030" t="str">
            <v/>
          </cell>
          <cell r="T2030">
            <v>0</v>
          </cell>
          <cell r="U2030" t="str">
            <v>Đại học</v>
          </cell>
          <cell r="V2030" t="str">
            <v>027190011563</v>
          </cell>
        </row>
        <row r="2031">
          <cell r="B2031" t="str">
            <v/>
          </cell>
          <cell r="C2031" t="str">
            <v/>
          </cell>
          <cell r="D2031" t="str">
            <v>Hoàng Thị</v>
          </cell>
          <cell r="E2031" t="str">
            <v>Oanh</v>
          </cell>
          <cell r="F2031">
            <v>36</v>
          </cell>
          <cell r="G2031" t="str">
            <v>Trung tâm Quan hệ công chúng và Hỗ trợ sinh viên</v>
          </cell>
          <cell r="H2031" t="str">
            <v>Trung tâm Quan hệ công chúng và Hỗ trợ sinh viên</v>
          </cell>
          <cell r="I2031" t="str">
            <v>Chuyên viên</v>
          </cell>
          <cell r="J2031">
            <v>1.9890000000000001</v>
          </cell>
          <cell r="K2031">
            <v>0</v>
          </cell>
          <cell r="L2031" t="str">
            <v>24-Dec-25</v>
          </cell>
          <cell r="M2031" t="str">
            <v>24-Dec-25</v>
          </cell>
          <cell r="N2031">
            <v>4</v>
          </cell>
          <cell r="O2031" t="str">
            <v>3600</v>
          </cell>
          <cell r="P2031" t="str">
            <v>3600</v>
          </cell>
          <cell r="Q2031" t="str">
            <v>01.003</v>
          </cell>
          <cell r="R2031" t="str">
            <v>01.003</v>
          </cell>
          <cell r="S2031" t="str">
            <v/>
          </cell>
          <cell r="T2031">
            <v>0</v>
          </cell>
          <cell r="U2031" t="str">
            <v>Đại học</v>
          </cell>
          <cell r="V2031" t="str">
            <v>040187001316</v>
          </cell>
        </row>
        <row r="2032">
          <cell r="B2032" t="str">
            <v/>
          </cell>
          <cell r="C2032" t="str">
            <v>3120215007414</v>
          </cell>
          <cell r="D2032" t="str">
            <v>Nguyễn Thị Bích</v>
          </cell>
          <cell r="E2032" t="str">
            <v>Hạnh</v>
          </cell>
          <cell r="F2032">
            <v>25</v>
          </cell>
          <cell r="G2032" t="str">
            <v>Tổ Cảnh quan</v>
          </cell>
          <cell r="H2032" t="str">
            <v>Văn phòng Học viện</v>
          </cell>
          <cell r="I2032" t="str">
            <v>Nhân viên kỹ thuật</v>
          </cell>
          <cell r="J2032">
            <v>3.63</v>
          </cell>
          <cell r="K2032">
            <v>0.17</v>
          </cell>
          <cell r="L2032" t="str">
            <v>01-Dec-15</v>
          </cell>
          <cell r="M2032" t="str">
            <v>01-Jun-80</v>
          </cell>
          <cell r="N2032">
            <v>7</v>
          </cell>
          <cell r="O2032" t="str">
            <v>3811</v>
          </cell>
          <cell r="P2032" t="str">
            <v>3811</v>
          </cell>
          <cell r="Q2032" t="str">
            <v>01.007</v>
          </cell>
          <cell r="R2032" t="str">
            <v>01.007</v>
          </cell>
          <cell r="S2032" t="str">
            <v/>
          </cell>
          <cell r="T2032">
            <v>0</v>
          </cell>
          <cell r="U2032" t="str">
            <v>CN-SơCấp</v>
          </cell>
          <cell r="V2032" t="str">
            <v>001163005580</v>
          </cell>
        </row>
        <row r="2033">
          <cell r="B2033" t="str">
            <v/>
          </cell>
          <cell r="C2033" t="str">
            <v>3120215010317</v>
          </cell>
          <cell r="D2033" t="str">
            <v>Hoàng Văn</v>
          </cell>
          <cell r="E2033" t="str">
            <v>Hiếu</v>
          </cell>
          <cell r="F2033">
            <v>38</v>
          </cell>
          <cell r="G2033" t="str">
            <v>Tổ Cảnh quan và Môi trường</v>
          </cell>
          <cell r="H2033" t="str">
            <v>Trung tâm Dịch vụ trường học</v>
          </cell>
          <cell r="I2033" t="str">
            <v>Nhân viên kỹ thuật</v>
          </cell>
          <cell r="J2033">
            <v>3.63</v>
          </cell>
          <cell r="K2033">
            <v>0.19</v>
          </cell>
          <cell r="L2033" t="str">
            <v>01-Dec-18</v>
          </cell>
          <cell r="M2033" t="str">
            <v>01-Nov-82</v>
          </cell>
          <cell r="N2033">
            <v>7</v>
          </cell>
          <cell r="O2033" t="str">
            <v>3811</v>
          </cell>
          <cell r="P2033" t="str">
            <v>3811</v>
          </cell>
          <cell r="Q2033" t="str">
            <v>01.007</v>
          </cell>
          <cell r="R2033" t="str">
            <v>01.007</v>
          </cell>
          <cell r="S2033" t="str">
            <v/>
          </cell>
          <cell r="T2033">
            <v>0</v>
          </cell>
          <cell r="U2033" t="str">
            <v>CN-SơCấp</v>
          </cell>
          <cell r="V2033" t="str">
            <v>012388864</v>
          </cell>
        </row>
        <row r="2034">
          <cell r="B2034" t="str">
            <v/>
          </cell>
          <cell r="C2034" t="str">
            <v>3120215003777</v>
          </cell>
          <cell r="D2034" t="str">
            <v>Hoàng Phi</v>
          </cell>
          <cell r="E2034" t="str">
            <v>Hùng</v>
          </cell>
          <cell r="F2034">
            <v>25</v>
          </cell>
          <cell r="G2034" t="str">
            <v>Tổ Cảnh quan</v>
          </cell>
          <cell r="H2034" t="str">
            <v>Văn phòng Học viện</v>
          </cell>
          <cell r="I2034" t="str">
            <v>Nhân viên kỹ thuật</v>
          </cell>
          <cell r="J2034">
            <v>3.63</v>
          </cell>
          <cell r="K2034">
            <v>0.19</v>
          </cell>
          <cell r="L2034" t="str">
            <v>01-Sep-18</v>
          </cell>
          <cell r="M2034" t="str">
            <v>01-Dec-86</v>
          </cell>
          <cell r="N2034">
            <v>7</v>
          </cell>
          <cell r="O2034" t="str">
            <v>3811</v>
          </cell>
          <cell r="P2034" t="str">
            <v>3811</v>
          </cell>
          <cell r="Q2034" t="str">
            <v>01.007</v>
          </cell>
          <cell r="R2034" t="str">
            <v>01.007</v>
          </cell>
          <cell r="S2034" t="str">
            <v/>
          </cell>
          <cell r="T2034">
            <v>0</v>
          </cell>
          <cell r="U2034" t="str">
            <v>CN-SơCấp</v>
          </cell>
          <cell r="V2034" t="str">
            <v>011089439</v>
          </cell>
        </row>
        <row r="2035">
          <cell r="B2035" t="str">
            <v/>
          </cell>
          <cell r="C2035" t="str">
            <v>3120215009108</v>
          </cell>
          <cell r="D2035" t="str">
            <v>Lê Văn</v>
          </cell>
          <cell r="E2035" t="str">
            <v>Tỉnh</v>
          </cell>
          <cell r="F2035">
            <v>25</v>
          </cell>
          <cell r="G2035" t="str">
            <v>Tổ Cảnh quan</v>
          </cell>
          <cell r="H2035" t="str">
            <v>Văn phòng Học viện</v>
          </cell>
          <cell r="I2035" t="str">
            <v>Nhân viên kỹ thuật</v>
          </cell>
          <cell r="J2035">
            <v>3.63</v>
          </cell>
          <cell r="K2035">
            <v>0.16</v>
          </cell>
          <cell r="L2035" t="str">
            <v>01-Sep-15</v>
          </cell>
          <cell r="M2035" t="str">
            <v>01-Apr-82</v>
          </cell>
          <cell r="N2035">
            <v>7</v>
          </cell>
          <cell r="O2035" t="str">
            <v>3811</v>
          </cell>
          <cell r="P2035" t="str">
            <v>3811</v>
          </cell>
          <cell r="Q2035" t="str">
            <v>01.007</v>
          </cell>
          <cell r="R2035" t="str">
            <v>01.007</v>
          </cell>
          <cell r="S2035" t="str">
            <v/>
          </cell>
          <cell r="T2035">
            <v>0</v>
          </cell>
          <cell r="U2035" t="str">
            <v>CN-SơCấp</v>
          </cell>
          <cell r="V2035" t="str">
            <v>001058003398</v>
          </cell>
        </row>
        <row r="2036">
          <cell r="B2036" t="str">
            <v/>
          </cell>
          <cell r="C2036" t="str">
            <v>3120215006492</v>
          </cell>
          <cell r="D2036" t="str">
            <v>Lê Thị</v>
          </cell>
          <cell r="E2036" t="str">
            <v>Minh</v>
          </cell>
          <cell r="F2036">
            <v>25</v>
          </cell>
          <cell r="G2036" t="str">
            <v>Tổ Cảnh quan</v>
          </cell>
          <cell r="H2036" t="str">
            <v>Văn phòng Học viện</v>
          </cell>
          <cell r="I2036" t="str">
            <v>Nhân viên kỹ thuật</v>
          </cell>
          <cell r="J2036">
            <v>3.63</v>
          </cell>
          <cell r="K2036">
            <v>0.18</v>
          </cell>
          <cell r="L2036" t="str">
            <v>01-Sep-16</v>
          </cell>
          <cell r="M2036" t="str">
            <v>01-May-80</v>
          </cell>
          <cell r="N2036">
            <v>7</v>
          </cell>
          <cell r="O2036" t="str">
            <v>3811</v>
          </cell>
          <cell r="P2036" t="str">
            <v>3811</v>
          </cell>
          <cell r="Q2036" t="str">
            <v>01.007</v>
          </cell>
          <cell r="R2036" t="str">
            <v>01.007</v>
          </cell>
          <cell r="S2036" t="str">
            <v/>
          </cell>
          <cell r="T2036">
            <v>0</v>
          </cell>
          <cell r="U2036" t="str">
            <v>CN-SơCấp</v>
          </cell>
          <cell r="V2036" t="str">
            <v>011157443</v>
          </cell>
        </row>
        <row r="2037">
          <cell r="B2037" t="str">
            <v/>
          </cell>
          <cell r="C2037" t="str">
            <v>3120215006513</v>
          </cell>
          <cell r="D2037" t="str">
            <v>Nguyễn Thị Tuyết</v>
          </cell>
          <cell r="E2037" t="str">
            <v>Dung</v>
          </cell>
          <cell r="F2037">
            <v>25</v>
          </cell>
          <cell r="G2037" t="str">
            <v>Tổ Cảnh quan</v>
          </cell>
          <cell r="H2037" t="str">
            <v>Văn phòng Học viện</v>
          </cell>
          <cell r="I2037" t="str">
            <v>Nhân viên kỹ thuật</v>
          </cell>
          <cell r="J2037">
            <v>3.63</v>
          </cell>
          <cell r="K2037">
            <v>0.1</v>
          </cell>
          <cell r="L2037" t="str">
            <v>01-Dec-15</v>
          </cell>
          <cell r="M2037" t="str">
            <v>01-Sep-85</v>
          </cell>
          <cell r="N2037">
            <v>7</v>
          </cell>
          <cell r="O2037" t="str">
            <v>3811</v>
          </cell>
          <cell r="P2037" t="str">
            <v>3811</v>
          </cell>
          <cell r="Q2037" t="str">
            <v>01.007</v>
          </cell>
          <cell r="R2037" t="str">
            <v>01.007</v>
          </cell>
          <cell r="S2037" t="str">
            <v/>
          </cell>
          <cell r="T2037">
            <v>0</v>
          </cell>
          <cell r="U2037" t="str">
            <v>CN-SơCấp</v>
          </cell>
          <cell r="V2037" t="str">
            <v>010812616</v>
          </cell>
        </row>
        <row r="2038">
          <cell r="B2038" t="str">
            <v/>
          </cell>
          <cell r="C2038" t="str">
            <v>3120215008656</v>
          </cell>
          <cell r="D2038" t="str">
            <v>Lê Thị Kim</v>
          </cell>
          <cell r="E2038" t="str">
            <v>Phương</v>
          </cell>
          <cell r="F2038">
            <v>25</v>
          </cell>
          <cell r="G2038" t="str">
            <v>Tổ Cảnh quan</v>
          </cell>
          <cell r="H2038" t="str">
            <v>Văn phòng Học viện</v>
          </cell>
          <cell r="I2038" t="str">
            <v>Nhân viên kỹ thuật</v>
          </cell>
          <cell r="J2038">
            <v>3.63</v>
          </cell>
          <cell r="K2038">
            <v>0.1</v>
          </cell>
          <cell r="L2038" t="str">
            <v>01-Dec-15</v>
          </cell>
          <cell r="M2038" t="str">
            <v>01-Dec-85</v>
          </cell>
          <cell r="N2038">
            <v>7</v>
          </cell>
          <cell r="O2038" t="str">
            <v>3811</v>
          </cell>
          <cell r="P2038" t="str">
            <v>3811</v>
          </cell>
          <cell r="Q2038" t="str">
            <v>01.007</v>
          </cell>
          <cell r="R2038" t="str">
            <v>01.007</v>
          </cell>
          <cell r="S2038" t="str">
            <v/>
          </cell>
          <cell r="T2038">
            <v>0</v>
          </cell>
          <cell r="U2038" t="str">
            <v>CN-SơCấp</v>
          </cell>
          <cell r="V2038" t="str">
            <v>011196746</v>
          </cell>
        </row>
        <row r="2039">
          <cell r="B2039" t="str">
            <v/>
          </cell>
          <cell r="C2039" t="str">
            <v>3120215008344</v>
          </cell>
          <cell r="D2039" t="str">
            <v>Nguyễn Văn</v>
          </cell>
          <cell r="E2039" t="str">
            <v>Đoàn</v>
          </cell>
          <cell r="F2039">
            <v>25</v>
          </cell>
          <cell r="G2039" t="str">
            <v>Tổ Cảnh quan</v>
          </cell>
          <cell r="H2039" t="str">
            <v>Văn phòng Học viện</v>
          </cell>
          <cell r="I2039" t="str">
            <v>Điều dưỡng sơ cấp</v>
          </cell>
          <cell r="J2039">
            <v>3.63</v>
          </cell>
          <cell r="K2039">
            <v>0.15</v>
          </cell>
          <cell r="L2039" t="str">
            <v>01-Sep-15</v>
          </cell>
          <cell r="M2039" t="str">
            <v>01-Sep-81</v>
          </cell>
          <cell r="N2039">
            <v>7</v>
          </cell>
          <cell r="O2039" t="str">
            <v>3811</v>
          </cell>
          <cell r="P2039" t="str">
            <v>3811</v>
          </cell>
          <cell r="Q2039" t="str">
            <v>16b.122</v>
          </cell>
          <cell r="R2039" t="str">
            <v>16b.122</v>
          </cell>
          <cell r="S2039" t="str">
            <v/>
          </cell>
          <cell r="T2039">
            <v>0</v>
          </cell>
          <cell r="U2039" t="str">
            <v>CN-SơCấp</v>
          </cell>
          <cell r="V2039" t="str">
            <v>011239027</v>
          </cell>
        </row>
        <row r="2040">
          <cell r="B2040" t="str">
            <v/>
          </cell>
          <cell r="C2040" t="str">
            <v>3120215007551</v>
          </cell>
          <cell r="D2040" t="str">
            <v>Nguyễn Đức</v>
          </cell>
          <cell r="E2040" t="str">
            <v>Lâu</v>
          </cell>
          <cell r="F2040">
            <v>25</v>
          </cell>
          <cell r="G2040" t="str">
            <v>Tổ Cảnh quan</v>
          </cell>
          <cell r="H2040" t="str">
            <v>Văn phòng Học viện</v>
          </cell>
          <cell r="I2040" t="str">
            <v>Nhân viên kỹ thuật</v>
          </cell>
          <cell r="J2040">
            <v>3.63</v>
          </cell>
          <cell r="K2040">
            <v>0.15</v>
          </cell>
          <cell r="L2040" t="str">
            <v>01-Dec-16</v>
          </cell>
          <cell r="M2040" t="str">
            <v>01-Oct-86</v>
          </cell>
          <cell r="N2040">
            <v>7</v>
          </cell>
          <cell r="O2040" t="str">
            <v>3811</v>
          </cell>
          <cell r="P2040" t="str">
            <v>3811</v>
          </cell>
          <cell r="Q2040" t="str">
            <v>01.007</v>
          </cell>
          <cell r="R2040" t="str">
            <v>01.007</v>
          </cell>
          <cell r="S2040" t="str">
            <v/>
          </cell>
          <cell r="T2040">
            <v>0</v>
          </cell>
          <cell r="U2040" t="str">
            <v>CN-SơCấp</v>
          </cell>
          <cell r="V2040" t="str">
            <v>010756473</v>
          </cell>
        </row>
        <row r="2041">
          <cell r="B2041" t="str">
            <v/>
          </cell>
          <cell r="C2041" t="str">
            <v>3120215037359</v>
          </cell>
          <cell r="D2041" t="str">
            <v>Nguyễn Đình</v>
          </cell>
          <cell r="E2041" t="str">
            <v>Phi</v>
          </cell>
          <cell r="F2041">
            <v>38</v>
          </cell>
          <cell r="G2041" t="str">
            <v>Tổ Cảnh quan và Môi trường</v>
          </cell>
          <cell r="H2041" t="str">
            <v>Trung tâm Dịch vụ trường học</v>
          </cell>
          <cell r="I2041" t="str">
            <v>Nhân viên kỹ thuật</v>
          </cell>
          <cell r="J2041">
            <v>2.73</v>
          </cell>
          <cell r="K2041">
            <v>0</v>
          </cell>
          <cell r="L2041" t="str">
            <v>01-Jun-23</v>
          </cell>
          <cell r="M2041" t="str">
            <v>01-Jun-11</v>
          </cell>
          <cell r="N2041">
            <v>4</v>
          </cell>
          <cell r="O2041" t="str">
            <v>3811</v>
          </cell>
          <cell r="P2041" t="str">
            <v>3811</v>
          </cell>
          <cell r="Q2041" t="str">
            <v>01.007</v>
          </cell>
          <cell r="R2041" t="str">
            <v>01.007</v>
          </cell>
          <cell r="S2041" t="str">
            <v/>
          </cell>
          <cell r="T2041">
            <v>0</v>
          </cell>
          <cell r="U2041" t="str">
            <v>Đại học</v>
          </cell>
          <cell r="V2041" t="str">
            <v>001071010967</v>
          </cell>
        </row>
        <row r="2042">
          <cell r="B2042" t="str">
            <v/>
          </cell>
          <cell r="C2042" t="str">
            <v>3120215051582</v>
          </cell>
          <cell r="D2042" t="str">
            <v>Vũ Trần Thanh</v>
          </cell>
          <cell r="E2042" t="str">
            <v>Thảo</v>
          </cell>
          <cell r="F2042">
            <v>38</v>
          </cell>
          <cell r="G2042" t="str">
            <v>Tổ Cảnh quan và Môi trường</v>
          </cell>
          <cell r="H2042" t="str">
            <v>Trung tâm Dịch vụ trường học</v>
          </cell>
          <cell r="I2042" t="str">
            <v>Kỹ thuật viên</v>
          </cell>
          <cell r="J2042">
            <v>2.46</v>
          </cell>
          <cell r="K2042">
            <v>0</v>
          </cell>
          <cell r="L2042" t="str">
            <v>01-Oct-21</v>
          </cell>
          <cell r="M2042" t="str">
            <v>01-Oct-16</v>
          </cell>
          <cell r="N2042">
            <v>6</v>
          </cell>
          <cell r="O2042" t="str">
            <v>3811</v>
          </cell>
          <cell r="P2042" t="str">
            <v>3811</v>
          </cell>
          <cell r="Q2042" t="str">
            <v>13.096</v>
          </cell>
          <cell r="R2042" t="str">
            <v>V.05.02.08</v>
          </cell>
          <cell r="S2042" t="str">
            <v/>
          </cell>
          <cell r="T2042">
            <v>0</v>
          </cell>
          <cell r="U2042" t="str">
            <v>Trung cấp</v>
          </cell>
          <cell r="V2042" t="str">
            <v>001191031465</v>
          </cell>
        </row>
        <row r="2043">
          <cell r="B2043" t="str">
            <v/>
          </cell>
          <cell r="C2043" t="str">
            <v>3120215049682</v>
          </cell>
          <cell r="D2043" t="str">
            <v>Phùng Thị</v>
          </cell>
          <cell r="E2043" t="str">
            <v>Hạnh</v>
          </cell>
          <cell r="F2043">
            <v>38</v>
          </cell>
          <cell r="G2043" t="str">
            <v>Tổ Cảnh quan và Môi trường</v>
          </cell>
          <cell r="H2043" t="str">
            <v>Trung tâm Dịch vụ trường học</v>
          </cell>
          <cell r="I2043" t="str">
            <v>Kỹ thuật viên</v>
          </cell>
          <cell r="J2043">
            <v>2.86</v>
          </cell>
          <cell r="K2043">
            <v>0</v>
          </cell>
          <cell r="L2043" t="str">
            <v>01-Oct-23</v>
          </cell>
          <cell r="M2043" t="str">
            <v>01-Oct-14</v>
          </cell>
          <cell r="N2043">
            <v>4</v>
          </cell>
          <cell r="O2043" t="str">
            <v>3811</v>
          </cell>
          <cell r="P2043" t="str">
            <v>3811</v>
          </cell>
          <cell r="Q2043" t="str">
            <v>13.096</v>
          </cell>
          <cell r="R2043" t="str">
            <v>V.05.02.08</v>
          </cell>
          <cell r="S2043" t="str">
            <v/>
          </cell>
          <cell r="T2043">
            <v>0</v>
          </cell>
          <cell r="U2043" t="str">
            <v>Đại học</v>
          </cell>
          <cell r="V2043" t="str">
            <v>030181019546</v>
          </cell>
        </row>
        <row r="2044">
          <cell r="B2044" t="str">
            <v/>
          </cell>
          <cell r="C2044" t="str">
            <v>3120215049574</v>
          </cell>
          <cell r="D2044" t="str">
            <v>Nguyễn Thị</v>
          </cell>
          <cell r="E2044" t="str">
            <v>Hương</v>
          </cell>
          <cell r="F2044">
            <v>38</v>
          </cell>
          <cell r="G2044" t="str">
            <v>Tổ Cảnh quan và Môi trường</v>
          </cell>
          <cell r="H2044" t="str">
            <v>Trung tâm Dịch vụ trường học</v>
          </cell>
          <cell r="I2044" t="str">
            <v>Nhân viên kỹ thuật</v>
          </cell>
          <cell r="J2044">
            <v>2.5499999999999998</v>
          </cell>
          <cell r="K2044">
            <v>0</v>
          </cell>
          <cell r="L2044" t="str">
            <v>01-Jul-24</v>
          </cell>
          <cell r="M2044" t="str">
            <v>01-Apr-15</v>
          </cell>
          <cell r="N2044">
            <v>4</v>
          </cell>
          <cell r="O2044" t="str">
            <v>3811</v>
          </cell>
          <cell r="P2044" t="str">
            <v>3811</v>
          </cell>
          <cell r="Q2044" t="str">
            <v>01.007</v>
          </cell>
          <cell r="R2044" t="str">
            <v>01.007</v>
          </cell>
          <cell r="S2044" t="str">
            <v/>
          </cell>
          <cell r="T2044">
            <v>0</v>
          </cell>
          <cell r="U2044" t="str">
            <v>Đại học</v>
          </cell>
          <cell r="V2044" t="str">
            <v>030184015759</v>
          </cell>
        </row>
        <row r="2045">
          <cell r="B2045" t="str">
            <v/>
          </cell>
          <cell r="C2045" t="str">
            <v>3120205902146</v>
          </cell>
          <cell r="D2045" t="str">
            <v>Nguyễn Thị</v>
          </cell>
          <cell r="E2045" t="str">
            <v>Tưng</v>
          </cell>
          <cell r="F2045">
            <v>38</v>
          </cell>
          <cell r="G2045" t="str">
            <v>Tổ Cảnh quan và Môi trường</v>
          </cell>
          <cell r="H2045" t="str">
            <v>Trung tâm Dịch vụ trường học</v>
          </cell>
          <cell r="I2045" t="str">
            <v>Nhân viên phục vụ</v>
          </cell>
          <cell r="J2045">
            <v>0</v>
          </cell>
          <cell r="K2045">
            <v>0</v>
          </cell>
          <cell r="L2045" t="str">
            <v>01-Aug-22</v>
          </cell>
          <cell r="M2045" t="str">
            <v>01-Aug-16</v>
          </cell>
          <cell r="N2045">
            <v>8</v>
          </cell>
          <cell r="O2045" t="str">
            <v>3811</v>
          </cell>
          <cell r="P2045" t="str">
            <v>3811</v>
          </cell>
          <cell r="Q2045" t="str">
            <v>01.009</v>
          </cell>
          <cell r="R2045" t="str">
            <v>01.009</v>
          </cell>
          <cell r="S2045" t="str">
            <v/>
          </cell>
          <cell r="T2045">
            <v>0</v>
          </cell>
          <cell r="U2045" t="str">
            <v>KhôngBCấp</v>
          </cell>
          <cell r="V2045" t="str">
            <v>034159024467</v>
          </cell>
        </row>
        <row r="2046">
          <cell r="B2046" t="str">
            <v/>
          </cell>
          <cell r="C2046" t="str">
            <v>3120205902152</v>
          </cell>
          <cell r="D2046" t="str">
            <v>Nguyễn Thị</v>
          </cell>
          <cell r="E2046" t="str">
            <v>Loán</v>
          </cell>
          <cell r="F2046">
            <v>25</v>
          </cell>
          <cell r="G2046" t="str">
            <v>Tổ Cảnh quan</v>
          </cell>
          <cell r="H2046" t="str">
            <v>Văn phòng Học viện</v>
          </cell>
          <cell r="I2046" t="str">
            <v>Nhân viên phục vụ</v>
          </cell>
          <cell r="J2046">
            <v>2.08</v>
          </cell>
          <cell r="K2046">
            <v>0</v>
          </cell>
          <cell r="L2046" t="str">
            <v>01-Aug-20</v>
          </cell>
          <cell r="M2046" t="str">
            <v>01-Aug-16</v>
          </cell>
          <cell r="N2046">
            <v>8</v>
          </cell>
          <cell r="O2046" t="str">
            <v>3811</v>
          </cell>
          <cell r="P2046" t="str">
            <v>3811</v>
          </cell>
          <cell r="Q2046" t="str">
            <v>01.009</v>
          </cell>
          <cell r="R2046" t="str">
            <v>01.009</v>
          </cell>
          <cell r="S2046" t="str">
            <v/>
          </cell>
          <cell r="T2046">
            <v>0</v>
          </cell>
          <cell r="U2046" t="str">
            <v>KhôngBCấp</v>
          </cell>
          <cell r="V2046" t="str">
            <v>150941552</v>
          </cell>
        </row>
        <row r="2047">
          <cell r="B2047" t="str">
            <v/>
          </cell>
          <cell r="C2047" t="str">
            <v>3120205843119</v>
          </cell>
          <cell r="D2047" t="str">
            <v>Đồng Huy</v>
          </cell>
          <cell r="E2047" t="str">
            <v>Định</v>
          </cell>
          <cell r="F2047">
            <v>25</v>
          </cell>
          <cell r="G2047" t="str">
            <v>Tổ Cảnh quan</v>
          </cell>
          <cell r="H2047" t="str">
            <v>Văn phòng Học viện</v>
          </cell>
          <cell r="I2047" t="str">
            <v>Nhân viên kỹ thuật</v>
          </cell>
          <cell r="J2047">
            <v>2.19</v>
          </cell>
          <cell r="K2047">
            <v>0</v>
          </cell>
          <cell r="L2047" t="str">
            <v>01-Aug-20</v>
          </cell>
          <cell r="M2047" t="str">
            <v>01-Aug-16</v>
          </cell>
          <cell r="N2047">
            <v>6</v>
          </cell>
          <cell r="O2047" t="str">
            <v>3811</v>
          </cell>
          <cell r="P2047" t="str">
            <v>3811</v>
          </cell>
          <cell r="Q2047" t="str">
            <v>01.007</v>
          </cell>
          <cell r="R2047" t="str">
            <v>01.007</v>
          </cell>
          <cell r="S2047" t="str">
            <v/>
          </cell>
          <cell r="T2047">
            <v>0</v>
          </cell>
          <cell r="U2047" t="str">
            <v>Cao đẳng</v>
          </cell>
          <cell r="V2047" t="str">
            <v>174146487</v>
          </cell>
        </row>
        <row r="2048">
          <cell r="B2048" t="str">
            <v/>
          </cell>
          <cell r="C2048" t="str">
            <v>3120205906392</v>
          </cell>
          <cell r="D2048" t="str">
            <v>Bùi Thị</v>
          </cell>
          <cell r="E2048" t="str">
            <v>Xim</v>
          </cell>
          <cell r="F2048">
            <v>38</v>
          </cell>
          <cell r="G2048" t="str">
            <v>Tổ Cảnh quan và Môi trường</v>
          </cell>
          <cell r="H2048" t="str">
            <v>Trung tâm Dịch vụ trường học</v>
          </cell>
          <cell r="I2048" t="str">
            <v>Nhân viên phục vụ</v>
          </cell>
          <cell r="J2048">
            <v>0</v>
          </cell>
          <cell r="K2048">
            <v>0</v>
          </cell>
          <cell r="L2048" t="str">
            <v>01-Oct-22</v>
          </cell>
          <cell r="M2048" t="str">
            <v>01-Oct-16</v>
          </cell>
          <cell r="N2048">
            <v>8</v>
          </cell>
          <cell r="O2048" t="str">
            <v>3811</v>
          </cell>
          <cell r="P2048" t="str">
            <v>3811</v>
          </cell>
          <cell r="Q2048" t="str">
            <v>01.009</v>
          </cell>
          <cell r="R2048" t="str">
            <v>01.009</v>
          </cell>
          <cell r="S2048" t="str">
            <v/>
          </cell>
          <cell r="T2048">
            <v>0</v>
          </cell>
          <cell r="U2048" t="str">
            <v>KhôngBCấp</v>
          </cell>
          <cell r="V2048" t="str">
            <v>001188050843</v>
          </cell>
        </row>
        <row r="2049">
          <cell r="B2049" t="str">
            <v/>
          </cell>
          <cell r="C2049" t="str">
            <v>3120205915030</v>
          </cell>
          <cell r="D2049" t="str">
            <v>Trần Thị</v>
          </cell>
          <cell r="E2049" t="str">
            <v>Linh</v>
          </cell>
          <cell r="F2049">
            <v>25</v>
          </cell>
          <cell r="G2049" t="str">
            <v>Tổ Cảnh quan</v>
          </cell>
          <cell r="H2049" t="str">
            <v>Văn phòng Học viện</v>
          </cell>
          <cell r="I2049" t="str">
            <v>Nhân viên phục vụ</v>
          </cell>
          <cell r="J2049">
            <v>1.72</v>
          </cell>
          <cell r="K2049">
            <v>0</v>
          </cell>
          <cell r="L2049" t="str">
            <v>01-Jan-17</v>
          </cell>
          <cell r="M2049" t="str">
            <v>01-Jan-17</v>
          </cell>
          <cell r="N2049">
            <v>8</v>
          </cell>
          <cell r="O2049" t="str">
            <v>3811</v>
          </cell>
          <cell r="P2049" t="str">
            <v>3811</v>
          </cell>
          <cell r="Q2049" t="str">
            <v>01.009</v>
          </cell>
          <cell r="R2049" t="str">
            <v>01.009</v>
          </cell>
          <cell r="S2049" t="str">
            <v/>
          </cell>
          <cell r="T2049">
            <v>0</v>
          </cell>
          <cell r="U2049" t="str">
            <v>KhôngBCấp</v>
          </cell>
          <cell r="V2049" t="str">
            <v>145472906</v>
          </cell>
        </row>
        <row r="2050">
          <cell r="B2050" t="str">
            <v/>
          </cell>
          <cell r="C2050" t="str">
            <v>3120215030909</v>
          </cell>
          <cell r="D2050" t="str">
            <v>Vũ Hải</v>
          </cell>
          <cell r="E2050" t="str">
            <v>Anh</v>
          </cell>
          <cell r="F2050">
            <v>38</v>
          </cell>
          <cell r="G2050" t="str">
            <v>Tổ Cảnh quan và Môi trường</v>
          </cell>
          <cell r="H2050" t="str">
            <v>Trung tâm Dịch vụ trường học</v>
          </cell>
          <cell r="I2050" t="str">
            <v>Kỹ thuật viên</v>
          </cell>
          <cell r="J2050">
            <v>3.06</v>
          </cell>
          <cell r="K2050">
            <v>0</v>
          </cell>
          <cell r="L2050" t="str">
            <v>01-Jan-24</v>
          </cell>
          <cell r="M2050" t="str">
            <v>01-Oct-09</v>
          </cell>
          <cell r="N2050">
            <v>6</v>
          </cell>
          <cell r="O2050" t="str">
            <v>3811</v>
          </cell>
          <cell r="P2050" t="str">
            <v>3811</v>
          </cell>
          <cell r="Q2050" t="str">
            <v>13.096</v>
          </cell>
          <cell r="R2050" t="str">
            <v>V.05.02.08</v>
          </cell>
          <cell r="S2050" t="str">
            <v/>
          </cell>
          <cell r="T2050">
            <v>0</v>
          </cell>
          <cell r="U2050" t="str">
            <v>Trung cấp</v>
          </cell>
          <cell r="V2050" t="str">
            <v>001088038778</v>
          </cell>
        </row>
        <row r="2051">
          <cell r="B2051" t="str">
            <v/>
          </cell>
          <cell r="C2051" t="str">
            <v>3120215007580</v>
          </cell>
          <cell r="D2051" t="str">
            <v>Trần Thế</v>
          </cell>
          <cell r="E2051" t="str">
            <v>Hùng</v>
          </cell>
          <cell r="F2051">
            <v>38</v>
          </cell>
          <cell r="G2051" t="str">
            <v>Tổ Cảnh quan và Môi trường</v>
          </cell>
          <cell r="H2051" t="str">
            <v>Trung tâm Dịch vụ trường học</v>
          </cell>
          <cell r="I2051" t="str">
            <v>Nhân viên kỹ thuật</v>
          </cell>
          <cell r="J2051">
            <v>3.63</v>
          </cell>
          <cell r="K2051">
            <v>0.11</v>
          </cell>
          <cell r="L2051" t="str">
            <v>01-Dec-17</v>
          </cell>
          <cell r="M2051" t="str">
            <v>01-Jan-85</v>
          </cell>
          <cell r="N2051">
            <v>7</v>
          </cell>
          <cell r="O2051" t="str">
            <v>3811</v>
          </cell>
          <cell r="P2051" t="str">
            <v>3811</v>
          </cell>
          <cell r="Q2051" t="str">
            <v>01.007</v>
          </cell>
          <cell r="R2051" t="str">
            <v>01.007</v>
          </cell>
          <cell r="S2051" t="str">
            <v/>
          </cell>
          <cell r="T2051">
            <v>0</v>
          </cell>
          <cell r="U2051" t="str">
            <v>CN-SơCấp</v>
          </cell>
          <cell r="V2051" t="str">
            <v>001063018884</v>
          </cell>
        </row>
        <row r="2052">
          <cell r="B2052" t="str">
            <v/>
          </cell>
          <cell r="C2052" t="str">
            <v>3120205902826</v>
          </cell>
          <cell r="D2052" t="str">
            <v>Vũ Thị</v>
          </cell>
          <cell r="E2052" t="str">
            <v>Ly</v>
          </cell>
          <cell r="F2052">
            <v>38</v>
          </cell>
          <cell r="G2052" t="str">
            <v>Tổ Cảnh quan và Môi trường</v>
          </cell>
          <cell r="H2052" t="str">
            <v>Trung tâm Dịch vụ trường học</v>
          </cell>
          <cell r="I2052" t="str">
            <v>Nhân viên phục vụ</v>
          </cell>
          <cell r="J2052">
            <v>0</v>
          </cell>
          <cell r="K2052">
            <v>0</v>
          </cell>
          <cell r="L2052" t="str">
            <v>01-Oct-22</v>
          </cell>
          <cell r="M2052" t="str">
            <v>01-Oct-16</v>
          </cell>
          <cell r="N2052">
            <v>8</v>
          </cell>
          <cell r="O2052" t="str">
            <v>3811</v>
          </cell>
          <cell r="P2052" t="str">
            <v>3811</v>
          </cell>
          <cell r="Q2052" t="str">
            <v>01.009</v>
          </cell>
          <cell r="R2052" t="str">
            <v>01.009</v>
          </cell>
          <cell r="S2052" t="str">
            <v/>
          </cell>
          <cell r="T2052">
            <v>0</v>
          </cell>
          <cell r="U2052" t="str">
            <v>KhôngBCấp</v>
          </cell>
          <cell r="V2052" t="str">
            <v>001179006404</v>
          </cell>
        </row>
        <row r="2053">
          <cell r="B2053" t="str">
            <v/>
          </cell>
          <cell r="C2053" t="str">
            <v>3120205902832</v>
          </cell>
          <cell r="D2053" t="str">
            <v>Nguyễn Thị</v>
          </cell>
          <cell r="E2053" t="str">
            <v>Tần</v>
          </cell>
          <cell r="F2053">
            <v>38</v>
          </cell>
          <cell r="G2053" t="str">
            <v>Tổ Cảnh quan và Môi trường</v>
          </cell>
          <cell r="H2053" t="str">
            <v>Trung tâm Dịch vụ trường học</v>
          </cell>
          <cell r="I2053" t="str">
            <v>Nhân viên phục vụ</v>
          </cell>
          <cell r="J2053">
            <v>0</v>
          </cell>
          <cell r="K2053">
            <v>0</v>
          </cell>
          <cell r="L2053" t="str">
            <v>01-Oct-22</v>
          </cell>
          <cell r="M2053" t="str">
            <v>01-Oct-16</v>
          </cell>
          <cell r="N2053">
            <v>8</v>
          </cell>
          <cell r="O2053" t="str">
            <v>3811</v>
          </cell>
          <cell r="P2053" t="str">
            <v>3811</v>
          </cell>
          <cell r="Q2053" t="str">
            <v>01.009</v>
          </cell>
          <cell r="R2053" t="str">
            <v>01.009</v>
          </cell>
          <cell r="S2053" t="str">
            <v/>
          </cell>
          <cell r="T2053">
            <v>0</v>
          </cell>
          <cell r="U2053" t="str">
            <v>KhôngBCấp</v>
          </cell>
          <cell r="V2053" t="str">
            <v>001158002527</v>
          </cell>
        </row>
        <row r="2054">
          <cell r="B2054" t="str">
            <v/>
          </cell>
          <cell r="C2054" t="str">
            <v>3120205902849</v>
          </cell>
          <cell r="D2054" t="str">
            <v>Nguyễn Thị</v>
          </cell>
          <cell r="E2054" t="str">
            <v>Thoa</v>
          </cell>
          <cell r="F2054">
            <v>25</v>
          </cell>
          <cell r="G2054" t="str">
            <v>Tổ Cảnh quan và Môi trường</v>
          </cell>
          <cell r="H2054" t="str">
            <v>Văn phòng Học viện</v>
          </cell>
          <cell r="I2054" t="str">
            <v>Nhân viên phục vụ</v>
          </cell>
          <cell r="J2054">
            <v>2.2599999999999998</v>
          </cell>
          <cell r="K2054">
            <v>0</v>
          </cell>
          <cell r="L2054" t="str">
            <v>01-Oct-22</v>
          </cell>
          <cell r="M2054" t="str">
            <v>01-Oct-16</v>
          </cell>
          <cell r="N2054">
            <v>8</v>
          </cell>
          <cell r="O2054" t="str">
            <v>3811</v>
          </cell>
          <cell r="P2054" t="str">
            <v>3811</v>
          </cell>
          <cell r="Q2054" t="str">
            <v>01.009</v>
          </cell>
          <cell r="R2054" t="str">
            <v>01.009</v>
          </cell>
          <cell r="S2054" t="str">
            <v/>
          </cell>
          <cell r="T2054">
            <v>0</v>
          </cell>
          <cell r="U2054" t="str">
            <v>KhôngBCấp</v>
          </cell>
          <cell r="V2054" t="str">
            <v>001169003151</v>
          </cell>
        </row>
        <row r="2055">
          <cell r="B2055" t="str">
            <v/>
          </cell>
          <cell r="C2055" t="str">
            <v>3120215049387</v>
          </cell>
          <cell r="D2055" t="str">
            <v>Lê Minh</v>
          </cell>
          <cell r="E2055" t="str">
            <v>Tuấn</v>
          </cell>
          <cell r="F2055">
            <v>38</v>
          </cell>
          <cell r="G2055" t="str">
            <v>Tổ Cảnh quan và Môi trường</v>
          </cell>
          <cell r="H2055" t="str">
            <v>Trung tâm Dịch vụ trường học</v>
          </cell>
          <cell r="I2055" t="str">
            <v>Nhân viên phục vụ</v>
          </cell>
          <cell r="J2055">
            <v>1.72</v>
          </cell>
          <cell r="K2055">
            <v>0</v>
          </cell>
          <cell r="L2055" t="str">
            <v>01-Oct-22</v>
          </cell>
          <cell r="M2055" t="str">
            <v>01-Oct-16</v>
          </cell>
          <cell r="N2055">
            <v>8</v>
          </cell>
          <cell r="O2055" t="str">
            <v>3811</v>
          </cell>
          <cell r="P2055" t="str">
            <v>3811</v>
          </cell>
          <cell r="Q2055" t="str">
            <v>01.009</v>
          </cell>
          <cell r="R2055" t="str">
            <v>01.009</v>
          </cell>
          <cell r="S2055" t="str">
            <v/>
          </cell>
          <cell r="T2055">
            <v>0</v>
          </cell>
          <cell r="U2055" t="str">
            <v>KhôngBCấp</v>
          </cell>
          <cell r="V2055" t="str">
            <v>033058008249</v>
          </cell>
        </row>
        <row r="2056">
          <cell r="B2056" t="str">
            <v/>
          </cell>
          <cell r="C2056" t="str">
            <v>3120215049472</v>
          </cell>
          <cell r="D2056" t="str">
            <v>Nguyễn Thị Kim</v>
          </cell>
          <cell r="E2056" t="str">
            <v>Xuân</v>
          </cell>
          <cell r="F2056">
            <v>38</v>
          </cell>
          <cell r="G2056" t="str">
            <v>Tổ Cảnh quan và Môi trường</v>
          </cell>
          <cell r="H2056" t="str">
            <v>Trung tâm Dịch vụ trường học</v>
          </cell>
          <cell r="I2056" t="str">
            <v>Nhân viên phục vụ</v>
          </cell>
          <cell r="J2056">
            <v>0</v>
          </cell>
          <cell r="K2056">
            <v>0</v>
          </cell>
          <cell r="L2056" t="str">
            <v>01-Oct-22</v>
          </cell>
          <cell r="M2056" t="str">
            <v>01-Oct-16</v>
          </cell>
          <cell r="N2056">
            <v>8</v>
          </cell>
          <cell r="O2056" t="str">
            <v>3811</v>
          </cell>
          <cell r="P2056" t="str">
            <v>3811</v>
          </cell>
          <cell r="Q2056" t="str">
            <v>01.009</v>
          </cell>
          <cell r="R2056" t="str">
            <v>01.009</v>
          </cell>
          <cell r="S2056" t="str">
            <v/>
          </cell>
          <cell r="T2056">
            <v>0</v>
          </cell>
          <cell r="U2056" t="str">
            <v>KhôngBCấp</v>
          </cell>
          <cell r="V2056" t="str">
            <v>001166008014</v>
          </cell>
        </row>
        <row r="2057">
          <cell r="B2057" t="str">
            <v/>
          </cell>
          <cell r="C2057" t="str">
            <v>3120215049495</v>
          </cell>
          <cell r="D2057" t="str">
            <v>Nguyễn Văn</v>
          </cell>
          <cell r="E2057" t="str">
            <v>Trường</v>
          </cell>
          <cell r="F2057">
            <v>25</v>
          </cell>
          <cell r="G2057" t="str">
            <v>Tổ Cảnh quan và Môi trường</v>
          </cell>
          <cell r="H2057" t="str">
            <v>Văn phòng Học viện</v>
          </cell>
          <cell r="I2057" t="str">
            <v>Nhân viên phục vụ</v>
          </cell>
          <cell r="J2057">
            <v>1.72</v>
          </cell>
          <cell r="K2057">
            <v>0</v>
          </cell>
          <cell r="L2057" t="str">
            <v>01-Oct-22</v>
          </cell>
          <cell r="M2057" t="str">
            <v>01-Oct-16</v>
          </cell>
          <cell r="N2057">
            <v>8</v>
          </cell>
          <cell r="O2057" t="str">
            <v>3811</v>
          </cell>
          <cell r="P2057" t="str">
            <v>3811</v>
          </cell>
          <cell r="Q2057" t="str">
            <v>01.009</v>
          </cell>
          <cell r="R2057" t="str">
            <v>01.009</v>
          </cell>
          <cell r="S2057" t="str">
            <v/>
          </cell>
          <cell r="T2057">
            <v>0</v>
          </cell>
          <cell r="U2057" t="str">
            <v>KhôngBCấp</v>
          </cell>
          <cell r="V2057" t="str">
            <v>010809227</v>
          </cell>
        </row>
        <row r="2058">
          <cell r="B2058" t="str">
            <v/>
          </cell>
          <cell r="C2058" t="str">
            <v>3120215049545</v>
          </cell>
          <cell r="D2058" t="str">
            <v>Quản Thị</v>
          </cell>
          <cell r="E2058" t="str">
            <v>Trung</v>
          </cell>
          <cell r="F2058">
            <v>38</v>
          </cell>
          <cell r="G2058" t="str">
            <v>Tổ Cảnh quan và Môi trường</v>
          </cell>
          <cell r="H2058" t="str">
            <v>Trung tâm Dịch vụ trường học</v>
          </cell>
          <cell r="I2058" t="str">
            <v>Nhân viên phục vụ</v>
          </cell>
          <cell r="J2058">
            <v>0</v>
          </cell>
          <cell r="K2058">
            <v>0</v>
          </cell>
          <cell r="L2058" t="str">
            <v>01-Oct-22</v>
          </cell>
          <cell r="M2058" t="str">
            <v>01-Oct-16</v>
          </cell>
          <cell r="N2058">
            <v>8</v>
          </cell>
          <cell r="O2058" t="str">
            <v>3811</v>
          </cell>
          <cell r="P2058" t="str">
            <v>3811</v>
          </cell>
          <cell r="Q2058" t="str">
            <v>01.009</v>
          </cell>
          <cell r="R2058" t="str">
            <v>01.009</v>
          </cell>
          <cell r="S2058" t="str">
            <v/>
          </cell>
          <cell r="T2058">
            <v>0</v>
          </cell>
          <cell r="U2058" t="str">
            <v>KhôngBCấp</v>
          </cell>
          <cell r="V2058" t="str">
            <v>001181044402</v>
          </cell>
        </row>
        <row r="2059">
          <cell r="B2059" t="str">
            <v/>
          </cell>
          <cell r="C2059" t="str">
            <v>3120215049568</v>
          </cell>
          <cell r="D2059" t="str">
            <v>Phùng Thị</v>
          </cell>
          <cell r="E2059" t="str">
            <v>Độ</v>
          </cell>
          <cell r="F2059">
            <v>38</v>
          </cell>
          <cell r="G2059" t="str">
            <v>Tổ Cảnh quan và Môi trường</v>
          </cell>
          <cell r="H2059" t="str">
            <v>Trung tâm Dịch vụ trường học</v>
          </cell>
          <cell r="I2059" t="str">
            <v>Nhân viên phục vụ</v>
          </cell>
          <cell r="J2059">
            <v>1.72</v>
          </cell>
          <cell r="K2059">
            <v>0</v>
          </cell>
          <cell r="L2059" t="str">
            <v>01-Oct-22</v>
          </cell>
          <cell r="M2059" t="str">
            <v>01-Oct-16</v>
          </cell>
          <cell r="N2059">
            <v>8</v>
          </cell>
          <cell r="O2059" t="str">
            <v>3811</v>
          </cell>
          <cell r="P2059" t="str">
            <v>3811</v>
          </cell>
          <cell r="Q2059" t="str">
            <v>01.009</v>
          </cell>
          <cell r="R2059" t="str">
            <v>01.009</v>
          </cell>
          <cell r="S2059" t="str">
            <v/>
          </cell>
          <cell r="T2059">
            <v>0</v>
          </cell>
          <cell r="U2059" t="str">
            <v>KhôngBCấp</v>
          </cell>
          <cell r="V2059" t="str">
            <v>001159009407</v>
          </cell>
        </row>
        <row r="2060">
          <cell r="B2060" t="str">
            <v/>
          </cell>
          <cell r="C2060" t="str">
            <v>3120205806158</v>
          </cell>
          <cell r="D2060" t="str">
            <v>Bùi Thị</v>
          </cell>
          <cell r="E2060" t="str">
            <v>Tâm</v>
          </cell>
          <cell r="F2060">
            <v>38</v>
          </cell>
          <cell r="G2060" t="str">
            <v>Tổ Cảnh quan và Môi trường</v>
          </cell>
          <cell r="H2060" t="str">
            <v>Trung tâm Dịch vụ trường học</v>
          </cell>
          <cell r="I2060" t="str">
            <v>Nhân viên phục vụ</v>
          </cell>
          <cell r="J2060">
            <v>1.72</v>
          </cell>
          <cell r="K2060">
            <v>0</v>
          </cell>
          <cell r="L2060" t="str">
            <v>01-Oct-22</v>
          </cell>
          <cell r="M2060" t="str">
            <v>01-Oct-16</v>
          </cell>
          <cell r="N2060">
            <v>8</v>
          </cell>
          <cell r="O2060" t="str">
            <v>3811</v>
          </cell>
          <cell r="P2060" t="str">
            <v>3811</v>
          </cell>
          <cell r="Q2060" t="str">
            <v>01.009</v>
          </cell>
          <cell r="R2060" t="str">
            <v>01.009</v>
          </cell>
          <cell r="S2060" t="str">
            <v/>
          </cell>
          <cell r="T2060">
            <v>0</v>
          </cell>
          <cell r="U2060" t="str">
            <v>KhôngBCấp</v>
          </cell>
          <cell r="V2060" t="str">
            <v>017173004178</v>
          </cell>
        </row>
        <row r="2061">
          <cell r="B2061" t="str">
            <v/>
          </cell>
          <cell r="C2061" t="str">
            <v>3120205915489</v>
          </cell>
          <cell r="D2061" t="str">
            <v>Dương Minh</v>
          </cell>
          <cell r="E2061" t="str">
            <v>Quyết</v>
          </cell>
          <cell r="F2061">
            <v>38</v>
          </cell>
          <cell r="G2061" t="str">
            <v>Tổ Cảnh quan và Môi trường</v>
          </cell>
          <cell r="H2061" t="str">
            <v>Trung tâm Dịch vụ trường học</v>
          </cell>
          <cell r="I2061" t="str">
            <v>Nhân viên phục vụ</v>
          </cell>
          <cell r="J2061">
            <v>0</v>
          </cell>
          <cell r="K2061">
            <v>0</v>
          </cell>
          <cell r="L2061" t="str">
            <v>01-Jan-23</v>
          </cell>
          <cell r="M2061" t="str">
            <v>01-Jan-17</v>
          </cell>
          <cell r="N2061">
            <v>8</v>
          </cell>
          <cell r="O2061" t="str">
            <v>3811</v>
          </cell>
          <cell r="P2061" t="str">
            <v>3811</v>
          </cell>
          <cell r="Q2061" t="str">
            <v>01.009</v>
          </cell>
          <cell r="R2061" t="str">
            <v>01.009</v>
          </cell>
          <cell r="S2061" t="str">
            <v/>
          </cell>
          <cell r="T2061">
            <v>0</v>
          </cell>
          <cell r="U2061" t="str">
            <v>KhôngBCấp</v>
          </cell>
          <cell r="V2061" t="str">
            <v>001081014959</v>
          </cell>
        </row>
        <row r="2062">
          <cell r="B2062" t="str">
            <v/>
          </cell>
          <cell r="C2062" t="str">
            <v>3120205906538</v>
          </cell>
          <cell r="D2062" t="str">
            <v>Phùng Thị</v>
          </cell>
          <cell r="E2062" t="str">
            <v>Hiên</v>
          </cell>
          <cell r="F2062">
            <v>38</v>
          </cell>
          <cell r="G2062" t="str">
            <v>Tổ Cảnh quan và Môi trường</v>
          </cell>
          <cell r="H2062" t="str">
            <v>Trung tâm Dịch vụ trường học</v>
          </cell>
          <cell r="I2062" t="str">
            <v>Nhân viên phục vụ</v>
          </cell>
          <cell r="J2062">
            <v>0</v>
          </cell>
          <cell r="K2062">
            <v>0</v>
          </cell>
          <cell r="L2062" t="str">
            <v>01-Oct-22</v>
          </cell>
          <cell r="M2062" t="str">
            <v>01-Oct-16</v>
          </cell>
          <cell r="N2062">
            <v>8</v>
          </cell>
          <cell r="O2062" t="str">
            <v>3811</v>
          </cell>
          <cell r="P2062" t="str">
            <v>3811</v>
          </cell>
          <cell r="Q2062" t="str">
            <v>01.009</v>
          </cell>
          <cell r="R2062" t="str">
            <v>01.009</v>
          </cell>
          <cell r="S2062" t="str">
            <v/>
          </cell>
          <cell r="T2062">
            <v>0</v>
          </cell>
          <cell r="U2062" t="str">
            <v>KhôngBCấp</v>
          </cell>
          <cell r="V2062" t="str">
            <v>030179010752</v>
          </cell>
        </row>
        <row r="2063">
          <cell r="B2063" t="str">
            <v/>
          </cell>
          <cell r="C2063" t="str">
            <v>3120205928770</v>
          </cell>
          <cell r="D2063" t="str">
            <v>Nguyễn Thị</v>
          </cell>
          <cell r="E2063" t="str">
            <v>Viện</v>
          </cell>
          <cell r="F2063">
            <v>25</v>
          </cell>
          <cell r="G2063" t="str">
            <v>Tổ Cảnh quan</v>
          </cell>
          <cell r="H2063" t="str">
            <v>Văn phòng Học viện</v>
          </cell>
          <cell r="I2063" t="str">
            <v>Nhân viên phục vụ</v>
          </cell>
          <cell r="J2063">
            <v>1.54</v>
          </cell>
          <cell r="K2063">
            <v>0</v>
          </cell>
          <cell r="L2063" t="str">
            <v>01-Jun-21</v>
          </cell>
          <cell r="M2063" t="str">
            <v>16-Jun-17</v>
          </cell>
          <cell r="N2063">
            <v>8</v>
          </cell>
          <cell r="O2063" t="str">
            <v>3811</v>
          </cell>
          <cell r="P2063" t="str">
            <v>3811</v>
          </cell>
          <cell r="Q2063" t="str">
            <v>01.009</v>
          </cell>
          <cell r="R2063" t="str">
            <v>01.009</v>
          </cell>
          <cell r="S2063" t="str">
            <v/>
          </cell>
          <cell r="T2063">
            <v>0</v>
          </cell>
          <cell r="U2063" t="str">
            <v>KhôngBCấp</v>
          </cell>
          <cell r="V2063" t="str">
            <v>150946630</v>
          </cell>
        </row>
        <row r="2064">
          <cell r="B2064" t="str">
            <v/>
          </cell>
          <cell r="C2064" t="str">
            <v/>
          </cell>
          <cell r="D2064" t="str">
            <v>Hoàng Văn</v>
          </cell>
          <cell r="E2064" t="str">
            <v>Tuấn</v>
          </cell>
          <cell r="F2064">
            <v>25</v>
          </cell>
          <cell r="G2064" t="str">
            <v>Tổ Cảnh quan</v>
          </cell>
          <cell r="H2064" t="str">
            <v>Văn phòng Học viện</v>
          </cell>
          <cell r="I2064" t="str">
            <v>Nhân viên phục vụ</v>
          </cell>
          <cell r="J2064">
            <v>1.18</v>
          </cell>
          <cell r="K2064">
            <v>0</v>
          </cell>
          <cell r="L2064" t="str">
            <v>01-Sep-17</v>
          </cell>
          <cell r="M2064" t="str">
            <v>01-Sep-17</v>
          </cell>
          <cell r="N2064">
            <v>4</v>
          </cell>
          <cell r="O2064" t="str">
            <v>3811</v>
          </cell>
          <cell r="P2064" t="str">
            <v>3811</v>
          </cell>
          <cell r="Q2064" t="str">
            <v>01.009</v>
          </cell>
          <cell r="R2064" t="str">
            <v>01.009</v>
          </cell>
          <cell r="S2064" t="str">
            <v/>
          </cell>
          <cell r="T2064">
            <v>0</v>
          </cell>
          <cell r="U2064" t="str">
            <v>Đại học</v>
          </cell>
          <cell r="V2064" t="str">
            <v>163119497</v>
          </cell>
        </row>
        <row r="2065">
          <cell r="B2065" t="str">
            <v/>
          </cell>
          <cell r="C2065" t="str">
            <v>3120205785743</v>
          </cell>
          <cell r="D2065" t="str">
            <v>Bùi Thị</v>
          </cell>
          <cell r="E2065" t="str">
            <v>Đức</v>
          </cell>
          <cell r="F2065">
            <v>38</v>
          </cell>
          <cell r="G2065" t="str">
            <v>Tổ Cảnh quan và Môi trường</v>
          </cell>
          <cell r="H2065" t="str">
            <v>Trung tâm Dịch vụ trường học</v>
          </cell>
          <cell r="I2065" t="str">
            <v>Nhân viên phục vụ</v>
          </cell>
          <cell r="J2065">
            <v>0</v>
          </cell>
          <cell r="K2065">
            <v>0</v>
          </cell>
          <cell r="L2065" t="str">
            <v>01-Mar-24</v>
          </cell>
          <cell r="M2065" t="str">
            <v>01-Mar-18</v>
          </cell>
          <cell r="N2065">
            <v>4</v>
          </cell>
          <cell r="O2065" t="str">
            <v>3811</v>
          </cell>
          <cell r="P2065" t="str">
            <v>3811</v>
          </cell>
          <cell r="Q2065" t="str">
            <v>01.009</v>
          </cell>
          <cell r="R2065" t="str">
            <v>01.009</v>
          </cell>
          <cell r="S2065" t="str">
            <v/>
          </cell>
          <cell r="T2065">
            <v>0</v>
          </cell>
          <cell r="U2065" t="str">
            <v>Đại học</v>
          </cell>
          <cell r="V2065" t="str">
            <v>038195032465</v>
          </cell>
        </row>
        <row r="2066">
          <cell r="B2066" t="str">
            <v/>
          </cell>
          <cell r="C2066" t="str">
            <v>3120205971263</v>
          </cell>
          <cell r="D2066" t="str">
            <v>Nguyễn Huy</v>
          </cell>
          <cell r="E2066" t="str">
            <v>Hưng</v>
          </cell>
          <cell r="F2066">
            <v>25</v>
          </cell>
          <cell r="G2066" t="str">
            <v>Tổ Cảnh quan</v>
          </cell>
          <cell r="H2066" t="str">
            <v>Văn phòng Học viện</v>
          </cell>
          <cell r="I2066" t="str">
            <v>Nhân viên phục vụ</v>
          </cell>
          <cell r="J2066">
            <v>1.18</v>
          </cell>
          <cell r="K2066">
            <v>0</v>
          </cell>
          <cell r="L2066" t="str">
            <v>15-Apr-18</v>
          </cell>
          <cell r="M2066" t="str">
            <v>15-Apr-18</v>
          </cell>
          <cell r="N2066">
            <v>8</v>
          </cell>
          <cell r="O2066" t="str">
            <v>3811</v>
          </cell>
          <cell r="P2066" t="str">
            <v>3811</v>
          </cell>
          <cell r="Q2066" t="str">
            <v>01.009</v>
          </cell>
          <cell r="R2066" t="str">
            <v>01.009</v>
          </cell>
          <cell r="S2066" t="str">
            <v/>
          </cell>
          <cell r="T2066">
            <v>0</v>
          </cell>
          <cell r="U2066" t="str">
            <v>KhôngBCấp</v>
          </cell>
          <cell r="V2066" t="str">
            <v>013089853</v>
          </cell>
        </row>
        <row r="2067">
          <cell r="B2067" t="str">
            <v/>
          </cell>
          <cell r="C2067" t="str">
            <v>3120215056773</v>
          </cell>
          <cell r="D2067" t="str">
            <v>Trần Đình</v>
          </cell>
          <cell r="E2067" t="str">
            <v>Trọng</v>
          </cell>
          <cell r="F2067">
            <v>25</v>
          </cell>
          <cell r="G2067" t="str">
            <v>Tổ Cảnh quan</v>
          </cell>
          <cell r="H2067" t="str">
            <v>Văn phòng Học viện</v>
          </cell>
          <cell r="I2067" t="str">
            <v>Nhân viên phục vụ</v>
          </cell>
          <cell r="J2067">
            <v>1.18</v>
          </cell>
          <cell r="K2067">
            <v>0</v>
          </cell>
          <cell r="L2067" t="str">
            <v>01-Jun-18</v>
          </cell>
          <cell r="M2067" t="str">
            <v>01-Jun-18</v>
          </cell>
          <cell r="N2067">
            <v>4</v>
          </cell>
          <cell r="O2067" t="str">
            <v>3811</v>
          </cell>
          <cell r="P2067" t="str">
            <v>3811</v>
          </cell>
          <cell r="Q2067" t="str">
            <v>01.009</v>
          </cell>
          <cell r="R2067" t="str">
            <v>01.009</v>
          </cell>
          <cell r="S2067" t="str">
            <v/>
          </cell>
          <cell r="T2067">
            <v>0</v>
          </cell>
          <cell r="U2067" t="str">
            <v>Đại học</v>
          </cell>
          <cell r="V2067" t="str">
            <v>142687150</v>
          </cell>
        </row>
        <row r="2068">
          <cell r="B2068" t="str">
            <v/>
          </cell>
          <cell r="C2068" t="str">
            <v>3120205982089</v>
          </cell>
          <cell r="D2068" t="str">
            <v>Nguyễn Hữu</v>
          </cell>
          <cell r="E2068" t="str">
            <v>Đoàn</v>
          </cell>
          <cell r="F2068">
            <v>38</v>
          </cell>
          <cell r="G2068" t="str">
            <v>Tổ Cảnh quan và Môi trường</v>
          </cell>
          <cell r="H2068" t="str">
            <v>Trung tâm Dịch vụ trường học</v>
          </cell>
          <cell r="I2068" t="str">
            <v>Nhân viên phục vụ</v>
          </cell>
          <cell r="J2068">
            <v>0</v>
          </cell>
          <cell r="K2068">
            <v>0</v>
          </cell>
          <cell r="L2068" t="str">
            <v>18-Jul-21</v>
          </cell>
          <cell r="M2068" t="str">
            <v>17-Jun-18</v>
          </cell>
          <cell r="N2068">
            <v>8</v>
          </cell>
          <cell r="O2068" t="str">
            <v>3811</v>
          </cell>
          <cell r="P2068" t="str">
            <v>3811</v>
          </cell>
          <cell r="Q2068" t="str">
            <v>01.009</v>
          </cell>
          <cell r="R2068" t="str">
            <v>01.009</v>
          </cell>
          <cell r="S2068" t="str">
            <v/>
          </cell>
          <cell r="T2068">
            <v>0</v>
          </cell>
          <cell r="U2068" t="str">
            <v>KhôngBCấp</v>
          </cell>
          <cell r="V2068" t="str">
            <v>001085010143</v>
          </cell>
        </row>
        <row r="2069">
          <cell r="B2069" t="str">
            <v/>
          </cell>
          <cell r="C2069" t="str">
            <v>3120205001095</v>
          </cell>
          <cell r="D2069" t="str">
            <v>Hoàng Thị</v>
          </cell>
          <cell r="E2069" t="str">
            <v>Mến</v>
          </cell>
          <cell r="F2069">
            <v>25</v>
          </cell>
          <cell r="G2069" t="str">
            <v>Tổ Cảnh quan</v>
          </cell>
          <cell r="H2069" t="str">
            <v>Văn phòng Học viện</v>
          </cell>
          <cell r="I2069" t="str">
            <v>Nhân viên phục vụ</v>
          </cell>
          <cell r="J2069">
            <v>1.18</v>
          </cell>
          <cell r="K2069">
            <v>0</v>
          </cell>
          <cell r="L2069" t="str">
            <v>17-Nov-18</v>
          </cell>
          <cell r="M2069" t="str">
            <v>17-Nov-18</v>
          </cell>
          <cell r="N2069">
            <v>8</v>
          </cell>
          <cell r="O2069" t="str">
            <v>3811</v>
          </cell>
          <cell r="P2069" t="str">
            <v>3811</v>
          </cell>
          <cell r="Q2069" t="str">
            <v>01.009</v>
          </cell>
          <cell r="R2069" t="str">
            <v>01.009</v>
          </cell>
          <cell r="S2069" t="str">
            <v/>
          </cell>
          <cell r="T2069">
            <v>0</v>
          </cell>
          <cell r="U2069" t="str">
            <v>KhôngBCấp</v>
          </cell>
          <cell r="V2069" t="str">
            <v>012831404</v>
          </cell>
        </row>
        <row r="2070">
          <cell r="B2070" t="str">
            <v/>
          </cell>
          <cell r="C2070" t="str">
            <v>3120205080221</v>
          </cell>
          <cell r="D2070" t="str">
            <v>Nguyễn Xuân</v>
          </cell>
          <cell r="E2070" t="str">
            <v>Hùng</v>
          </cell>
          <cell r="F2070">
            <v>38</v>
          </cell>
          <cell r="G2070" t="str">
            <v>Tổ Cảnh quan</v>
          </cell>
          <cell r="H2070" t="str">
            <v>Văn phòng Học viện</v>
          </cell>
          <cell r="I2070" t="str">
            <v>Nhân viên phục vụ</v>
          </cell>
          <cell r="J2070">
            <v>0</v>
          </cell>
          <cell r="K2070">
            <v>0</v>
          </cell>
          <cell r="L2070" t="str">
            <v>01-May-21</v>
          </cell>
          <cell r="M2070" t="str">
            <v>01-May-21</v>
          </cell>
          <cell r="N2070">
            <v>8</v>
          </cell>
          <cell r="O2070" t="str">
            <v>3811</v>
          </cell>
          <cell r="P2070" t="str">
            <v>3811</v>
          </cell>
          <cell r="Q2070" t="str">
            <v>01.009</v>
          </cell>
          <cell r="R2070" t="str">
            <v>01.009</v>
          </cell>
          <cell r="S2070" t="str">
            <v/>
          </cell>
          <cell r="T2070">
            <v>0</v>
          </cell>
          <cell r="U2070" t="str">
            <v>KhôngBCấp</v>
          </cell>
          <cell r="V2070" t="str">
            <v>100725173</v>
          </cell>
        </row>
        <row r="2071">
          <cell r="B2071" t="str">
            <v/>
          </cell>
          <cell r="C2071" t="str">
            <v>3120205014811</v>
          </cell>
          <cell r="D2071" t="str">
            <v>Thái Thị</v>
          </cell>
          <cell r="E2071" t="str">
            <v>Lợi</v>
          </cell>
          <cell r="F2071">
            <v>38</v>
          </cell>
          <cell r="G2071" t="str">
            <v>Tổ Cảnh quan và Môi trường</v>
          </cell>
          <cell r="H2071" t="str">
            <v>Trung tâm Dịch vụ trường học</v>
          </cell>
          <cell r="I2071" t="str">
            <v>Nhân viên phục vụ</v>
          </cell>
          <cell r="J2071">
            <v>0</v>
          </cell>
          <cell r="K2071">
            <v>0</v>
          </cell>
          <cell r="L2071" t="str">
            <v>01-May-21</v>
          </cell>
          <cell r="M2071" t="str">
            <v>01-May-21</v>
          </cell>
          <cell r="N2071">
            <v>8</v>
          </cell>
          <cell r="O2071" t="str">
            <v>3811</v>
          </cell>
          <cell r="P2071" t="str">
            <v>3811</v>
          </cell>
          <cell r="Q2071" t="str">
            <v>01.009</v>
          </cell>
          <cell r="R2071" t="str">
            <v>01.009</v>
          </cell>
          <cell r="S2071" t="str">
            <v/>
          </cell>
          <cell r="T2071">
            <v>0</v>
          </cell>
          <cell r="U2071" t="str">
            <v>KhôngBCấp</v>
          </cell>
          <cell r="V2071" t="str">
            <v>040187000239</v>
          </cell>
        </row>
        <row r="2072">
          <cell r="B2072" t="str">
            <v/>
          </cell>
          <cell r="C2072" t="str">
            <v>3120205163726</v>
          </cell>
          <cell r="D2072" t="str">
            <v>Nguyễn Thị Minh</v>
          </cell>
          <cell r="E2072" t="str">
            <v>Thu</v>
          </cell>
          <cell r="F2072">
            <v>38</v>
          </cell>
          <cell r="G2072" t="str">
            <v>Tổ Cảnh quan và Môi trường</v>
          </cell>
          <cell r="H2072" t="str">
            <v>Trung tâm Dịch vụ trường học</v>
          </cell>
          <cell r="I2072" t="str">
            <v>Nhân viên phục vụ</v>
          </cell>
          <cell r="J2072">
            <v>0</v>
          </cell>
          <cell r="K2072">
            <v>0</v>
          </cell>
          <cell r="L2072" t="str">
            <v>01-Aug-22</v>
          </cell>
          <cell r="M2072" t="str">
            <v>01-Aug-22</v>
          </cell>
          <cell r="N2072">
            <v>8</v>
          </cell>
          <cell r="O2072" t="str">
            <v>3811</v>
          </cell>
          <cell r="P2072" t="str">
            <v>3811</v>
          </cell>
          <cell r="Q2072" t="str">
            <v>01.009</v>
          </cell>
          <cell r="R2072" t="str">
            <v>01.009</v>
          </cell>
          <cell r="S2072" t="str">
            <v/>
          </cell>
          <cell r="T2072">
            <v>0</v>
          </cell>
          <cell r="U2072" t="str">
            <v>KhôngBCấp</v>
          </cell>
          <cell r="V2072" t="str">
            <v>001185030182</v>
          </cell>
        </row>
        <row r="2073">
          <cell r="B2073" t="str">
            <v/>
          </cell>
          <cell r="C2073" t="str">
            <v>3120205172779</v>
          </cell>
          <cell r="D2073" t="str">
            <v>Nguyễn Văn</v>
          </cell>
          <cell r="E2073" t="str">
            <v>Phương</v>
          </cell>
          <cell r="F2073">
            <v>38</v>
          </cell>
          <cell r="G2073" t="str">
            <v>Tổ Cảnh quan và Môi trường</v>
          </cell>
          <cell r="H2073" t="str">
            <v>Trung tâm Dịch vụ trường học</v>
          </cell>
          <cell r="I2073" t="str">
            <v>Nhân viên phục vụ</v>
          </cell>
          <cell r="J2073">
            <v>0</v>
          </cell>
          <cell r="K2073">
            <v>0</v>
          </cell>
          <cell r="L2073" t="str">
            <v>01-Nov-22</v>
          </cell>
          <cell r="M2073" t="str">
            <v>01-Nov-22</v>
          </cell>
          <cell r="N2073">
            <v>8</v>
          </cell>
          <cell r="O2073" t="str">
            <v>3811</v>
          </cell>
          <cell r="P2073" t="str">
            <v>3811</v>
          </cell>
          <cell r="Q2073" t="str">
            <v>01.009</v>
          </cell>
          <cell r="R2073" t="str">
            <v>01.009</v>
          </cell>
          <cell r="S2073" t="str">
            <v/>
          </cell>
          <cell r="T2073">
            <v>0</v>
          </cell>
          <cell r="U2073" t="str">
            <v>KhôngBCấp</v>
          </cell>
          <cell r="V2073" t="str">
            <v>001092027592</v>
          </cell>
        </row>
        <row r="2074">
          <cell r="B2074" t="str">
            <v/>
          </cell>
          <cell r="C2074" t="str">
            <v>3120205208174</v>
          </cell>
          <cell r="D2074" t="str">
            <v>Phạm Văn</v>
          </cell>
          <cell r="E2074" t="str">
            <v>Khoa</v>
          </cell>
          <cell r="F2074">
            <v>38</v>
          </cell>
          <cell r="G2074" t="str">
            <v>Tổ Cảnh quan và Môi trường</v>
          </cell>
          <cell r="H2074" t="str">
            <v>Trung tâm Dịch vụ trường học</v>
          </cell>
          <cell r="I2074" t="str">
            <v>Nhân viên phục vụ</v>
          </cell>
          <cell r="J2074">
            <v>0</v>
          </cell>
          <cell r="K2074">
            <v>0</v>
          </cell>
          <cell r="L2074" t="str">
            <v>04-Jan-24</v>
          </cell>
          <cell r="M2074" t="str">
            <v>04-Jan-24</v>
          </cell>
          <cell r="N2074">
            <v>8</v>
          </cell>
          <cell r="O2074" t="str">
            <v>3811</v>
          </cell>
          <cell r="P2074" t="str">
            <v>3811</v>
          </cell>
          <cell r="Q2074" t="str">
            <v>01.009</v>
          </cell>
          <cell r="R2074" t="str">
            <v>01.009</v>
          </cell>
          <cell r="S2074" t="str">
            <v/>
          </cell>
          <cell r="T2074">
            <v>0</v>
          </cell>
          <cell r="U2074" t="str">
            <v>KhôngBCấp</v>
          </cell>
          <cell r="V2074" t="str">
            <v>034058004971</v>
          </cell>
        </row>
        <row r="2075">
          <cell r="B2075" t="str">
            <v/>
          </cell>
          <cell r="C2075" t="str">
            <v>3120205194946</v>
          </cell>
          <cell r="D2075" t="str">
            <v>Bùi Văn</v>
          </cell>
          <cell r="E2075" t="str">
            <v>Hoàn</v>
          </cell>
          <cell r="F2075">
            <v>38</v>
          </cell>
          <cell r="G2075" t="str">
            <v>Tổ Cảnh quan và Môi trường</v>
          </cell>
          <cell r="H2075" t="str">
            <v>Trung tâm Dịch vụ trường học</v>
          </cell>
          <cell r="I2075" t="str">
            <v>Nhân viên phục vụ</v>
          </cell>
          <cell r="J2075">
            <v>0</v>
          </cell>
          <cell r="K2075">
            <v>0</v>
          </cell>
          <cell r="L2075" t="str">
            <v>01-Oct-25</v>
          </cell>
          <cell r="M2075" t="str">
            <v>01-Oct-25</v>
          </cell>
          <cell r="N2075">
            <v>8</v>
          </cell>
          <cell r="O2075" t="str">
            <v>3811</v>
          </cell>
          <cell r="P2075" t="str">
            <v>3811</v>
          </cell>
          <cell r="Q2075" t="str">
            <v>01.009</v>
          </cell>
          <cell r="R2075" t="str">
            <v>01.009</v>
          </cell>
          <cell r="S2075" t="str">
            <v/>
          </cell>
          <cell r="T2075">
            <v>0</v>
          </cell>
          <cell r="U2075" t="str">
            <v>KhôngBCấp</v>
          </cell>
          <cell r="V2075" t="str">
            <v>001072012453</v>
          </cell>
        </row>
        <row r="2076">
          <cell r="B2076" t="str">
            <v/>
          </cell>
          <cell r="C2076" t="str">
            <v>1220205322642</v>
          </cell>
          <cell r="D2076" t="str">
            <v>Phạm Bá</v>
          </cell>
          <cell r="E2076" t="str">
            <v>Hai</v>
          </cell>
          <cell r="F2076">
            <v>38</v>
          </cell>
          <cell r="G2076" t="str">
            <v>Tổ Cảnh quan và Môi trường</v>
          </cell>
          <cell r="H2076" t="str">
            <v>Trung tâm Dịch vụ trường học</v>
          </cell>
          <cell r="I2076" t="str">
            <v>Nhân viên phục vụ</v>
          </cell>
          <cell r="J2076">
            <v>0</v>
          </cell>
          <cell r="K2076">
            <v>0</v>
          </cell>
          <cell r="L2076" t="str">
            <v>01-Apr-25</v>
          </cell>
          <cell r="M2076" t="str">
            <v>01-Apr-25</v>
          </cell>
          <cell r="N2076">
            <v>8</v>
          </cell>
          <cell r="O2076" t="str">
            <v>3811</v>
          </cell>
          <cell r="P2076" t="str">
            <v>3811</v>
          </cell>
          <cell r="Q2076" t="str">
            <v>01.009</v>
          </cell>
          <cell r="R2076" t="str">
            <v>01.009</v>
          </cell>
          <cell r="S2076" t="str">
            <v/>
          </cell>
          <cell r="T2076">
            <v>0</v>
          </cell>
          <cell r="U2076" t="str">
            <v>KhôngBCấp</v>
          </cell>
          <cell r="V2076" t="str">
            <v>034084007548</v>
          </cell>
        </row>
        <row r="2077">
          <cell r="B2077" t="str">
            <v/>
          </cell>
          <cell r="C2077" t="str">
            <v>3120205242331</v>
          </cell>
          <cell r="D2077" t="str">
            <v>Đinh Thị</v>
          </cell>
          <cell r="E2077" t="str">
            <v>Hồng</v>
          </cell>
          <cell r="F2077">
            <v>38</v>
          </cell>
          <cell r="G2077" t="str">
            <v>Khu Veco</v>
          </cell>
          <cell r="H2077" t="str">
            <v>Trung tâm Dịch vụ trường học</v>
          </cell>
          <cell r="I2077" t="str">
            <v>Nhân viên phục vụ</v>
          </cell>
          <cell r="J2077">
            <v>0</v>
          </cell>
          <cell r="K2077">
            <v>0</v>
          </cell>
          <cell r="L2077" t="str">
            <v>01-Apr-25</v>
          </cell>
          <cell r="M2077" t="str">
            <v>01-Apr-25</v>
          </cell>
          <cell r="N2077">
            <v>8</v>
          </cell>
          <cell r="O2077" t="str">
            <v>3811</v>
          </cell>
          <cell r="P2077" t="str">
            <v>3811</v>
          </cell>
          <cell r="Q2077" t="str">
            <v>01.009</v>
          </cell>
          <cell r="R2077" t="str">
            <v>01.009</v>
          </cell>
          <cell r="S2077" t="str">
            <v/>
          </cell>
          <cell r="T2077">
            <v>0</v>
          </cell>
          <cell r="U2077" t="str">
            <v>KhôngBCấp</v>
          </cell>
          <cell r="V2077" t="str">
            <v>037169000445</v>
          </cell>
        </row>
        <row r="2078">
          <cell r="B2078" t="str">
            <v/>
          </cell>
          <cell r="C2078" t="str">
            <v>3120205242846</v>
          </cell>
          <cell r="D2078" t="str">
            <v>Đặng Văn</v>
          </cell>
          <cell r="E2078" t="str">
            <v>Cảnh</v>
          </cell>
          <cell r="F2078">
            <v>38</v>
          </cell>
          <cell r="G2078" t="str">
            <v>Khu Veco</v>
          </cell>
          <cell r="H2078" t="str">
            <v>Trung tâm Dịch vụ trường học</v>
          </cell>
          <cell r="I2078" t="str">
            <v>Nhân viên phục vụ</v>
          </cell>
          <cell r="J2078">
            <v>0</v>
          </cell>
          <cell r="K2078">
            <v>0</v>
          </cell>
          <cell r="L2078" t="str">
            <v>01-Apr-25</v>
          </cell>
          <cell r="M2078" t="str">
            <v>01-Apr-25</v>
          </cell>
          <cell r="N2078">
            <v>8</v>
          </cell>
          <cell r="O2078" t="str">
            <v>3811</v>
          </cell>
          <cell r="P2078" t="str">
            <v>3811</v>
          </cell>
          <cell r="Q2078" t="str">
            <v>01.009</v>
          </cell>
          <cell r="R2078" t="str">
            <v>01.009</v>
          </cell>
          <cell r="S2078" t="str">
            <v/>
          </cell>
          <cell r="T2078">
            <v>0</v>
          </cell>
          <cell r="U2078" t="str">
            <v>KhôngBCấp</v>
          </cell>
          <cell r="V2078" t="str">
            <v>001056010609</v>
          </cell>
        </row>
        <row r="2079">
          <cell r="B2079" t="str">
            <v/>
          </cell>
          <cell r="C2079" t="str">
            <v>31202052442360</v>
          </cell>
          <cell r="D2079" t="str">
            <v>Bùi Đình</v>
          </cell>
          <cell r="E2079" t="str">
            <v>Đoán</v>
          </cell>
          <cell r="F2079">
            <v>38</v>
          </cell>
          <cell r="G2079" t="str">
            <v>Khu Veco</v>
          </cell>
          <cell r="H2079" t="str">
            <v>Trung tâm Dịch vụ trường học</v>
          </cell>
          <cell r="I2079" t="str">
            <v>Nhân viên phục vụ</v>
          </cell>
          <cell r="J2079">
            <v>0</v>
          </cell>
          <cell r="K2079">
            <v>0</v>
          </cell>
          <cell r="L2079" t="str">
            <v>01-Apr-25</v>
          </cell>
          <cell r="M2079" t="str">
            <v>01-Apr-25</v>
          </cell>
          <cell r="N2079">
            <v>8</v>
          </cell>
          <cell r="O2079" t="str">
            <v>3811</v>
          </cell>
          <cell r="P2079" t="str">
            <v>3811</v>
          </cell>
          <cell r="Q2079" t="str">
            <v>01.009</v>
          </cell>
          <cell r="R2079" t="str">
            <v>01.009</v>
          </cell>
          <cell r="S2079" t="str">
            <v/>
          </cell>
          <cell r="T2079">
            <v>0</v>
          </cell>
          <cell r="U2079" t="str">
            <v>KhôngBCấp</v>
          </cell>
          <cell r="V2079" t="str">
            <v>027065015920</v>
          </cell>
        </row>
        <row r="2080">
          <cell r="B2080" t="str">
            <v/>
          </cell>
          <cell r="C2080" t="str">
            <v>3120215006962</v>
          </cell>
          <cell r="D2080" t="str">
            <v>Nguyễn Thị</v>
          </cell>
          <cell r="E2080" t="str">
            <v>Lương</v>
          </cell>
          <cell r="F2080">
            <v>38</v>
          </cell>
          <cell r="G2080" t="str">
            <v>Tổ KTX Sinh viên</v>
          </cell>
          <cell r="H2080" t="str">
            <v>Trung tâm Dịch vụ trường học</v>
          </cell>
          <cell r="I2080" t="str">
            <v>Thạc sĩ, Chuyên viên</v>
          </cell>
          <cell r="J2080">
            <v>3.99</v>
          </cell>
          <cell r="K2080">
            <v>0</v>
          </cell>
          <cell r="L2080" t="str">
            <v>01-Aug-22</v>
          </cell>
          <cell r="M2080" t="str">
            <v>01-Aug-08</v>
          </cell>
          <cell r="N2080">
            <v>3</v>
          </cell>
          <cell r="O2080" t="str">
            <v>3812</v>
          </cell>
          <cell r="P2080" t="str">
            <v>3812</v>
          </cell>
          <cell r="Q2080" t="str">
            <v>01.003</v>
          </cell>
          <cell r="R2080" t="str">
            <v>01.003</v>
          </cell>
          <cell r="S2080" t="str">
            <v/>
          </cell>
          <cell r="T2080">
            <v>0</v>
          </cell>
          <cell r="U2080" t="str">
            <v>Thạc sĩ</v>
          </cell>
          <cell r="V2080" t="str">
            <v>033181000157</v>
          </cell>
        </row>
        <row r="2081">
          <cell r="B2081" t="str">
            <v/>
          </cell>
          <cell r="C2081" t="str">
            <v>3120215034423</v>
          </cell>
          <cell r="D2081" t="str">
            <v>Vũ Chung</v>
          </cell>
          <cell r="E2081" t="str">
            <v>Kiên</v>
          </cell>
          <cell r="F2081">
            <v>38</v>
          </cell>
          <cell r="G2081" t="str">
            <v>Tổ KTX Sinh viên</v>
          </cell>
          <cell r="H2081" t="str">
            <v>Trung tâm Dịch vụ trường học</v>
          </cell>
          <cell r="I2081" t="str">
            <v>Thạc sĩ, Nhân viên phục vụ</v>
          </cell>
          <cell r="J2081">
            <v>2.98</v>
          </cell>
          <cell r="K2081">
            <v>0</v>
          </cell>
          <cell r="L2081" t="str">
            <v>01-Sep-24</v>
          </cell>
          <cell r="M2081" t="str">
            <v>01-Sep-10</v>
          </cell>
          <cell r="N2081">
            <v>3</v>
          </cell>
          <cell r="O2081" t="str">
            <v>3812</v>
          </cell>
          <cell r="P2081" t="str">
            <v>3812</v>
          </cell>
          <cell r="Q2081" t="str">
            <v>01.009</v>
          </cell>
          <cell r="R2081" t="str">
            <v>01.009</v>
          </cell>
          <cell r="S2081" t="str">
            <v/>
          </cell>
          <cell r="T2081">
            <v>0</v>
          </cell>
          <cell r="U2081" t="str">
            <v>Thạc sĩ</v>
          </cell>
          <cell r="V2081" t="str">
            <v>001087001824</v>
          </cell>
        </row>
        <row r="2082">
          <cell r="B2082" t="str">
            <v/>
          </cell>
          <cell r="C2082" t="str">
            <v>3120215007755</v>
          </cell>
          <cell r="D2082" t="str">
            <v>Nguyễn Thị</v>
          </cell>
          <cell r="E2082" t="str">
            <v>Châu</v>
          </cell>
          <cell r="F2082">
            <v>25</v>
          </cell>
          <cell r="G2082" t="str">
            <v>Tổ KTX Sinh viên</v>
          </cell>
          <cell r="H2082" t="str">
            <v>Công ty TNHH MTV Đầu tư PT và DV Học viện Nông nghiệp Việt Nam</v>
          </cell>
          <cell r="I2082" t="str">
            <v/>
          </cell>
          <cell r="J2082">
            <v>3.06</v>
          </cell>
          <cell r="K2082">
            <v>0</v>
          </cell>
          <cell r="L2082" t="str">
            <v>01-Feb-13</v>
          </cell>
          <cell r="M2082" t="str">
            <v>01-Mar-09</v>
          </cell>
          <cell r="N2082">
            <v>6</v>
          </cell>
          <cell r="O2082" t="str">
            <v>3812</v>
          </cell>
          <cell r="P2082" t="str">
            <v>3812</v>
          </cell>
          <cell r="Q2082" t="str">
            <v>01.004</v>
          </cell>
          <cell r="R2082" t="str">
            <v>01.004</v>
          </cell>
          <cell r="S2082" t="str">
            <v/>
          </cell>
          <cell r="T2082">
            <v>0</v>
          </cell>
          <cell r="U2082" t="str">
            <v>Trung cấp</v>
          </cell>
          <cell r="V2082" t="str">
            <v>012088732</v>
          </cell>
        </row>
        <row r="2083">
          <cell r="B2083" t="str">
            <v/>
          </cell>
          <cell r="C2083" t="str">
            <v>3120215007703</v>
          </cell>
          <cell r="D2083" t="str">
            <v>Bùi Trung</v>
          </cell>
          <cell r="E2083" t="str">
            <v>Sơn</v>
          </cell>
          <cell r="F2083">
            <v>38</v>
          </cell>
          <cell r="G2083" t="str">
            <v>Tổ KTX Sinh viên</v>
          </cell>
          <cell r="H2083" t="str">
            <v>Trung tâm Dịch vụ trường học</v>
          </cell>
          <cell r="I2083" t="str">
            <v>Cán sự</v>
          </cell>
          <cell r="J2083">
            <v>4.0599999999999996</v>
          </cell>
          <cell r="K2083">
            <v>0.17</v>
          </cell>
          <cell r="L2083" t="str">
            <v>01-Mar-25</v>
          </cell>
          <cell r="M2083" t="str">
            <v>01-Mar-09</v>
          </cell>
          <cell r="N2083">
            <v>6</v>
          </cell>
          <cell r="O2083" t="str">
            <v>3812</v>
          </cell>
          <cell r="P2083" t="str">
            <v>3812</v>
          </cell>
          <cell r="Q2083" t="str">
            <v>01.004</v>
          </cell>
          <cell r="R2083" t="str">
            <v>01.004</v>
          </cell>
          <cell r="S2083" t="str">
            <v/>
          </cell>
          <cell r="T2083">
            <v>0</v>
          </cell>
          <cell r="U2083" t="str">
            <v>Trung cấp</v>
          </cell>
          <cell r="V2083" t="str">
            <v>001064026251</v>
          </cell>
        </row>
        <row r="2084">
          <cell r="B2084" t="str">
            <v/>
          </cell>
          <cell r="C2084" t="str">
            <v>3120215007710</v>
          </cell>
          <cell r="D2084" t="str">
            <v>Nguyễn Quang</v>
          </cell>
          <cell r="E2084" t="str">
            <v>Phong</v>
          </cell>
          <cell r="F2084">
            <v>38</v>
          </cell>
          <cell r="G2084" t="str">
            <v>Tổ KTX Sinh viên</v>
          </cell>
          <cell r="H2084" t="str">
            <v>Trung tâm Dịch vụ trường học</v>
          </cell>
          <cell r="I2084" t="str">
            <v>Nhân viên bảo vệ</v>
          </cell>
          <cell r="J2084">
            <v>3.48</v>
          </cell>
          <cell r="K2084">
            <v>0.21</v>
          </cell>
          <cell r="L2084" t="str">
            <v>01-Dec-23</v>
          </cell>
          <cell r="M2084" t="str">
            <v>01-Jun-86</v>
          </cell>
          <cell r="N2084">
            <v>8</v>
          </cell>
          <cell r="O2084" t="str">
            <v>3812</v>
          </cell>
          <cell r="P2084" t="str">
            <v>3812</v>
          </cell>
          <cell r="Q2084" t="str">
            <v>01.011</v>
          </cell>
          <cell r="R2084" t="str">
            <v>01.011</v>
          </cell>
          <cell r="S2084" t="str">
            <v/>
          </cell>
          <cell r="T2084">
            <v>0</v>
          </cell>
          <cell r="U2084" t="str">
            <v>KhôngBCấp</v>
          </cell>
          <cell r="V2084" t="str">
            <v>001063026435</v>
          </cell>
        </row>
        <row r="2085">
          <cell r="B2085" t="str">
            <v/>
          </cell>
          <cell r="C2085" t="str">
            <v>3120215009251</v>
          </cell>
          <cell r="D2085" t="str">
            <v>Bùi Văn</v>
          </cell>
          <cell r="E2085" t="str">
            <v>Gấm</v>
          </cell>
          <cell r="F2085">
            <v>25</v>
          </cell>
          <cell r="G2085" t="str">
            <v>Tổ KTX Sinh viên</v>
          </cell>
          <cell r="H2085" t="str">
            <v>Công ty TNHH MTV Đầu tư PT và DV Học viện Nông nghiệp Việt Nam</v>
          </cell>
          <cell r="I2085" t="str">
            <v/>
          </cell>
          <cell r="J2085">
            <v>3.63</v>
          </cell>
          <cell r="K2085">
            <v>0.14000000000000001</v>
          </cell>
          <cell r="L2085" t="str">
            <v>01-Dec-10</v>
          </cell>
          <cell r="M2085" t="str">
            <v>01-May-81</v>
          </cell>
          <cell r="N2085">
            <v>7</v>
          </cell>
          <cell r="O2085" t="str">
            <v>3812</v>
          </cell>
          <cell r="P2085" t="str">
            <v>3812</v>
          </cell>
          <cell r="Q2085" t="str">
            <v>01.007</v>
          </cell>
          <cell r="R2085" t="str">
            <v>01.007</v>
          </cell>
          <cell r="S2085" t="str">
            <v/>
          </cell>
          <cell r="T2085">
            <v>0</v>
          </cell>
          <cell r="U2085" t="str">
            <v>CN-SơCấp</v>
          </cell>
          <cell r="V2085" t="str">
            <v>011582297</v>
          </cell>
        </row>
        <row r="2086">
          <cell r="B2086" t="str">
            <v/>
          </cell>
          <cell r="C2086" t="str">
            <v>3120215007660</v>
          </cell>
          <cell r="D2086" t="str">
            <v>Nguyễn Thị Việt</v>
          </cell>
          <cell r="E2086" t="str">
            <v>Anh</v>
          </cell>
          <cell r="F2086">
            <v>25</v>
          </cell>
          <cell r="G2086" t="str">
            <v>Tổ KTX Sinh viên</v>
          </cell>
          <cell r="H2086" t="str">
            <v>Công ty TNHH MTV Đầu tư PT và DV Học viện Nông nghiệp Việt Nam</v>
          </cell>
          <cell r="I2086" t="str">
            <v>Nhân viên kỹ thuật</v>
          </cell>
          <cell r="J2086">
            <v>3.63</v>
          </cell>
          <cell r="K2086">
            <v>0.16</v>
          </cell>
          <cell r="L2086" t="str">
            <v>01-Dec-14</v>
          </cell>
          <cell r="M2086" t="str">
            <v>01-Apr-80</v>
          </cell>
          <cell r="N2086">
            <v>7</v>
          </cell>
          <cell r="O2086" t="str">
            <v>3812</v>
          </cell>
          <cell r="P2086" t="str">
            <v>3812</v>
          </cell>
          <cell r="Q2086" t="str">
            <v>01.007</v>
          </cell>
          <cell r="R2086" t="str">
            <v>01.007</v>
          </cell>
          <cell r="S2086" t="str">
            <v/>
          </cell>
          <cell r="T2086">
            <v>0</v>
          </cell>
          <cell r="U2086" t="str">
            <v>CN-SơCấp</v>
          </cell>
          <cell r="V2086" t="str">
            <v>010812070</v>
          </cell>
        </row>
        <row r="2087">
          <cell r="B2087" t="str">
            <v/>
          </cell>
          <cell r="C2087" t="str">
            <v>3120215007676</v>
          </cell>
          <cell r="D2087" t="str">
            <v>Phan Thị Hồng</v>
          </cell>
          <cell r="E2087" t="str">
            <v>Hà</v>
          </cell>
          <cell r="F2087">
            <v>25</v>
          </cell>
          <cell r="G2087" t="str">
            <v>Tổ KTX Sinh viên</v>
          </cell>
          <cell r="H2087" t="str">
            <v>Công ty TNHH MTV Đầu tư PT và DV Học viện Nông nghiệp Việt Nam</v>
          </cell>
          <cell r="I2087" t="str">
            <v/>
          </cell>
          <cell r="J2087">
            <v>4.0599999999999996</v>
          </cell>
          <cell r="K2087">
            <v>0.08</v>
          </cell>
          <cell r="L2087" t="str">
            <v>01-Dec-10</v>
          </cell>
          <cell r="M2087" t="str">
            <v>01-Aug-80</v>
          </cell>
          <cell r="N2087">
            <v>6</v>
          </cell>
          <cell r="O2087" t="str">
            <v>3812</v>
          </cell>
          <cell r="P2087" t="str">
            <v>3812</v>
          </cell>
          <cell r="Q2087" t="str">
            <v>06.032</v>
          </cell>
          <cell r="R2087" t="str">
            <v>06.032</v>
          </cell>
          <cell r="S2087" t="str">
            <v/>
          </cell>
          <cell r="T2087">
            <v>0</v>
          </cell>
          <cell r="U2087" t="str">
            <v>Trung cấp</v>
          </cell>
          <cell r="V2087" t="str">
            <v>010653424</v>
          </cell>
        </row>
        <row r="2088">
          <cell r="B2088" t="str">
            <v/>
          </cell>
          <cell r="C2088" t="str">
            <v>3120215007682</v>
          </cell>
          <cell r="D2088" t="str">
            <v>Lê Thị Bích</v>
          </cell>
          <cell r="E2088" t="str">
            <v>Liên</v>
          </cell>
          <cell r="F2088">
            <v>25</v>
          </cell>
          <cell r="G2088" t="str">
            <v>Tổ KTX Sinh viên</v>
          </cell>
          <cell r="H2088" t="str">
            <v>Công ty TNHH MTV Đầu tư PT và DV Học viện Nông nghiệp Việt Nam</v>
          </cell>
          <cell r="I2088" t="str">
            <v>Kỹ thuật viên</v>
          </cell>
          <cell r="J2088">
            <v>4.0599999999999996</v>
          </cell>
          <cell r="K2088">
            <v>0.08</v>
          </cell>
          <cell r="L2088" t="str">
            <v>01-Mar-16</v>
          </cell>
          <cell r="M2088" t="str">
            <v>01-Mar-09</v>
          </cell>
          <cell r="N2088">
            <v>6</v>
          </cell>
          <cell r="O2088" t="str">
            <v>3812</v>
          </cell>
          <cell r="P2088" t="str">
            <v>3812</v>
          </cell>
          <cell r="Q2088" t="str">
            <v>13.096</v>
          </cell>
          <cell r="R2088" t="str">
            <v>13.096</v>
          </cell>
          <cell r="S2088" t="str">
            <v/>
          </cell>
          <cell r="T2088">
            <v>0</v>
          </cell>
          <cell r="U2088" t="str">
            <v>Trung cấp</v>
          </cell>
          <cell r="V2088" t="str">
            <v>010799268</v>
          </cell>
        </row>
        <row r="2089">
          <cell r="B2089" t="str">
            <v/>
          </cell>
          <cell r="C2089" t="str">
            <v>3120215010425</v>
          </cell>
          <cell r="D2089" t="str">
            <v>Nguyễn Thị</v>
          </cell>
          <cell r="E2089" t="str">
            <v>Nghi</v>
          </cell>
          <cell r="F2089">
            <v>25</v>
          </cell>
          <cell r="G2089" t="str">
            <v>Tổ KTX Sinh viên</v>
          </cell>
          <cell r="H2089" t="str">
            <v>Công ty TNHH MTV Đầu tư PT và DV Học viện Nông nghiệp Việt Nam</v>
          </cell>
          <cell r="I2089" t="str">
            <v>Nhân viên phục vụ</v>
          </cell>
          <cell r="J2089">
            <v>2.8</v>
          </cell>
          <cell r="K2089">
            <v>0</v>
          </cell>
          <cell r="L2089" t="str">
            <v>01-Jan-14</v>
          </cell>
          <cell r="M2089" t="str">
            <v>01-Jan-02</v>
          </cell>
          <cell r="N2089">
            <v>8</v>
          </cell>
          <cell r="O2089" t="str">
            <v>3812</v>
          </cell>
          <cell r="P2089" t="str">
            <v>3812</v>
          </cell>
          <cell r="Q2089" t="str">
            <v>01.009</v>
          </cell>
          <cell r="R2089" t="str">
            <v>01.009</v>
          </cell>
          <cell r="S2089" t="str">
            <v/>
          </cell>
          <cell r="T2089">
            <v>0</v>
          </cell>
          <cell r="U2089" t="str">
            <v>KhôngBCấp</v>
          </cell>
          <cell r="V2089" t="str">
            <v>010776496</v>
          </cell>
        </row>
        <row r="2090">
          <cell r="B2090" t="str">
            <v/>
          </cell>
          <cell r="C2090" t="str">
            <v>3120215010460</v>
          </cell>
          <cell r="D2090" t="str">
            <v>Vũ Thị</v>
          </cell>
          <cell r="E2090" t="str">
            <v>Chung</v>
          </cell>
          <cell r="F2090">
            <v>38</v>
          </cell>
          <cell r="G2090" t="str">
            <v>Tổ KTX Sinh viên</v>
          </cell>
          <cell r="H2090" t="str">
            <v>Trung tâm Dịch vụ trường học</v>
          </cell>
          <cell r="I2090" t="str">
            <v>Nhân viên phục vụ</v>
          </cell>
          <cell r="J2090">
            <v>2.98</v>
          </cell>
          <cell r="K2090">
            <v>0.06</v>
          </cell>
          <cell r="L2090" t="str">
            <v>01-Jan-21</v>
          </cell>
          <cell r="M2090" t="str">
            <v>01-Jan-02</v>
          </cell>
          <cell r="N2090">
            <v>8</v>
          </cell>
          <cell r="O2090" t="str">
            <v>3812</v>
          </cell>
          <cell r="P2090" t="str">
            <v>3812</v>
          </cell>
          <cell r="Q2090" t="str">
            <v>01.009</v>
          </cell>
          <cell r="R2090" t="str">
            <v>01.009</v>
          </cell>
          <cell r="S2090" t="str">
            <v/>
          </cell>
          <cell r="T2090">
            <v>0</v>
          </cell>
          <cell r="U2090" t="str">
            <v>KhôngBCấp</v>
          </cell>
          <cell r="V2090" t="str">
            <v>030165006083</v>
          </cell>
        </row>
        <row r="2091">
          <cell r="B2091" t="str">
            <v/>
          </cell>
          <cell r="C2091" t="str">
            <v>3120215028522</v>
          </cell>
          <cell r="D2091" t="str">
            <v>Trần Thị Khánh</v>
          </cell>
          <cell r="E2091" t="str">
            <v>Vân</v>
          </cell>
          <cell r="F2091">
            <v>38</v>
          </cell>
          <cell r="G2091" t="str">
            <v>Tổ KTX Sinh viên</v>
          </cell>
          <cell r="H2091" t="str">
            <v>Trung tâm Dịch vụ trường học</v>
          </cell>
          <cell r="I2091" t="str">
            <v>Nhân viên phục vụ</v>
          </cell>
          <cell r="J2091">
            <v>2.44</v>
          </cell>
          <cell r="K2091">
            <v>0</v>
          </cell>
          <cell r="L2091" t="str">
            <v>01-Jan-25</v>
          </cell>
          <cell r="M2091" t="str">
            <v>01-Nov-09</v>
          </cell>
          <cell r="N2091">
            <v>8</v>
          </cell>
          <cell r="O2091" t="str">
            <v>3812</v>
          </cell>
          <cell r="P2091" t="str">
            <v>3812</v>
          </cell>
          <cell r="Q2091" t="str">
            <v>01.009</v>
          </cell>
          <cell r="R2091" t="str">
            <v>01.009</v>
          </cell>
          <cell r="S2091" t="str">
            <v/>
          </cell>
          <cell r="T2091">
            <v>0</v>
          </cell>
          <cell r="U2091" t="str">
            <v>KhôngBCấp</v>
          </cell>
          <cell r="V2091" t="str">
            <v>001169007453</v>
          </cell>
        </row>
        <row r="2092">
          <cell r="B2092" t="str">
            <v/>
          </cell>
          <cell r="C2092" t="str">
            <v>3120215037320</v>
          </cell>
          <cell r="D2092" t="str">
            <v>Nguyễn Thị Thu</v>
          </cell>
          <cell r="E2092" t="str">
            <v>Hường</v>
          </cell>
          <cell r="F2092">
            <v>25</v>
          </cell>
          <cell r="G2092" t="str">
            <v>Tổ KTX Sinh viên</v>
          </cell>
          <cell r="H2092" t="str">
            <v>Công ty TNHH MTV Đầu tư PT và DV Học viện Nông nghiệp Việt Nam</v>
          </cell>
          <cell r="I2092" t="str">
            <v>Nhân viên kỹ thuật</v>
          </cell>
          <cell r="J2092">
            <v>2.0099999999999998</v>
          </cell>
          <cell r="K2092">
            <v>0</v>
          </cell>
          <cell r="L2092" t="str">
            <v>01-Jun-15</v>
          </cell>
          <cell r="M2092" t="str">
            <v>01-Jun-11</v>
          </cell>
          <cell r="N2092">
            <v>6</v>
          </cell>
          <cell r="O2092" t="str">
            <v>3812</v>
          </cell>
          <cell r="P2092" t="str">
            <v>3812</v>
          </cell>
          <cell r="Q2092" t="str">
            <v>01.007</v>
          </cell>
          <cell r="R2092" t="str">
            <v>01.007</v>
          </cell>
          <cell r="S2092" t="str">
            <v/>
          </cell>
          <cell r="T2092">
            <v>0</v>
          </cell>
          <cell r="U2092" t="str">
            <v>Trung cấp</v>
          </cell>
          <cell r="V2092" t="str">
            <v>131180271</v>
          </cell>
        </row>
        <row r="2093">
          <cell r="B2093" t="str">
            <v/>
          </cell>
          <cell r="C2093" t="str">
            <v/>
          </cell>
          <cell r="D2093" t="str">
            <v>Lương Thị ánh</v>
          </cell>
          <cell r="E2093" t="str">
            <v>Nga</v>
          </cell>
          <cell r="F2093">
            <v>25</v>
          </cell>
          <cell r="G2093" t="str">
            <v>Tổ KTX Sinh viên</v>
          </cell>
          <cell r="H2093" t="str">
            <v>Công ty TNHH MTV Đầu tư PT và DV Học viện Nông nghiệp Việt Nam</v>
          </cell>
          <cell r="I2093" t="str">
            <v>Nhân viên kỹ thuật</v>
          </cell>
          <cell r="J2093">
            <v>1.65</v>
          </cell>
          <cell r="K2093">
            <v>0</v>
          </cell>
          <cell r="L2093" t="str">
            <v>01-Aug-11</v>
          </cell>
          <cell r="M2093" t="str">
            <v>01-Aug-11</v>
          </cell>
          <cell r="N2093">
            <v>6</v>
          </cell>
          <cell r="O2093" t="str">
            <v>3812</v>
          </cell>
          <cell r="P2093" t="str">
            <v>3812</v>
          </cell>
          <cell r="Q2093" t="str">
            <v>01.007</v>
          </cell>
          <cell r="R2093" t="str">
            <v>01.007</v>
          </cell>
          <cell r="S2093" t="str">
            <v/>
          </cell>
          <cell r="T2093">
            <v>0</v>
          </cell>
          <cell r="U2093" t="str">
            <v>Trung cấp</v>
          </cell>
          <cell r="V2093" t="str">
            <v>013139304</v>
          </cell>
        </row>
        <row r="2094">
          <cell r="B2094" t="str">
            <v/>
          </cell>
          <cell r="C2094" t="str">
            <v>3120215032979</v>
          </cell>
          <cell r="D2094" t="str">
            <v>Lưu Quang</v>
          </cell>
          <cell r="E2094" t="str">
            <v>Hưng</v>
          </cell>
          <cell r="F2094">
            <v>38</v>
          </cell>
          <cell r="G2094" t="str">
            <v>Tổ KTX Sinh viên</v>
          </cell>
          <cell r="H2094" t="str">
            <v>Trung tâm Dịch vụ trường học</v>
          </cell>
          <cell r="I2094" t="str">
            <v>Kỹ thuật viên</v>
          </cell>
          <cell r="J2094">
            <v>3.26</v>
          </cell>
          <cell r="K2094">
            <v>0</v>
          </cell>
          <cell r="L2094" t="str">
            <v>01-Jan-24</v>
          </cell>
          <cell r="M2094" t="str">
            <v>01-Jun-11</v>
          </cell>
          <cell r="N2094">
            <v>5</v>
          </cell>
          <cell r="O2094" t="str">
            <v>3812</v>
          </cell>
          <cell r="P2094" t="str">
            <v>3812</v>
          </cell>
          <cell r="Q2094" t="str">
            <v>13.096</v>
          </cell>
          <cell r="R2094" t="str">
            <v>V.05.02.08</v>
          </cell>
          <cell r="S2094" t="str">
            <v/>
          </cell>
          <cell r="T2094">
            <v>0</v>
          </cell>
          <cell r="U2094" t="str">
            <v>Cao đẳng</v>
          </cell>
          <cell r="V2094" t="str">
            <v>001084025087</v>
          </cell>
        </row>
        <row r="2095">
          <cell r="B2095" t="str">
            <v/>
          </cell>
          <cell r="C2095" t="str">
            <v>3120215007726</v>
          </cell>
          <cell r="D2095" t="str">
            <v>Nguyễn Đỗ</v>
          </cell>
          <cell r="E2095" t="str">
            <v>Thảo</v>
          </cell>
          <cell r="F2095">
            <v>38</v>
          </cell>
          <cell r="G2095" t="str">
            <v>Tổ KTX Sinh viên</v>
          </cell>
          <cell r="H2095" t="str">
            <v>Trung tâm Dịch vụ trường học</v>
          </cell>
          <cell r="I2095" t="str">
            <v>Nhân viên bảo vệ</v>
          </cell>
          <cell r="J2095">
            <v>3.48</v>
          </cell>
          <cell r="K2095">
            <v>0.2</v>
          </cell>
          <cell r="L2095" t="str">
            <v>01-Dec-23</v>
          </cell>
          <cell r="M2095" t="str">
            <v>01-Jun-85</v>
          </cell>
          <cell r="N2095">
            <v>8</v>
          </cell>
          <cell r="O2095" t="str">
            <v>3812</v>
          </cell>
          <cell r="P2095" t="str">
            <v>3812</v>
          </cell>
          <cell r="Q2095" t="str">
            <v>01.011</v>
          </cell>
          <cell r="R2095" t="str">
            <v>01.011</v>
          </cell>
          <cell r="S2095" t="str">
            <v/>
          </cell>
          <cell r="T2095">
            <v>0</v>
          </cell>
          <cell r="U2095" t="str">
            <v>KhôngBCấp</v>
          </cell>
          <cell r="V2095" t="str">
            <v>001063005396</v>
          </cell>
        </row>
        <row r="2096">
          <cell r="B2096" t="str">
            <v/>
          </cell>
          <cell r="C2096" t="str">
            <v>3120215010477</v>
          </cell>
          <cell r="D2096" t="str">
            <v>Nguyễn Văn</v>
          </cell>
          <cell r="E2096" t="str">
            <v>Hải</v>
          </cell>
          <cell r="F2096">
            <v>38</v>
          </cell>
          <cell r="G2096" t="str">
            <v>Tổ KTX Sinh viên</v>
          </cell>
          <cell r="H2096" t="str">
            <v>Trung tâm Dịch vụ trường học</v>
          </cell>
          <cell r="I2096" t="str">
            <v>Nhân viên kỹ thuật</v>
          </cell>
          <cell r="J2096">
            <v>3.63</v>
          </cell>
          <cell r="K2096">
            <v>0</v>
          </cell>
          <cell r="L2096" t="str">
            <v>01-Sep-24</v>
          </cell>
          <cell r="M2096" t="str">
            <v>01-Oct-00</v>
          </cell>
          <cell r="N2096">
            <v>8</v>
          </cell>
          <cell r="O2096" t="str">
            <v>3812</v>
          </cell>
          <cell r="P2096" t="str">
            <v>3812</v>
          </cell>
          <cell r="Q2096" t="str">
            <v>01.007</v>
          </cell>
          <cell r="R2096" t="str">
            <v>01.007</v>
          </cell>
          <cell r="S2096" t="str">
            <v/>
          </cell>
          <cell r="T2096">
            <v>0</v>
          </cell>
          <cell r="U2096" t="str">
            <v>KhôngBCấp</v>
          </cell>
          <cell r="V2096" t="str">
            <v>001064011384</v>
          </cell>
        </row>
        <row r="2097">
          <cell r="B2097" t="str">
            <v/>
          </cell>
          <cell r="C2097" t="str">
            <v>3120215036050</v>
          </cell>
          <cell r="D2097" t="str">
            <v>Lê Thị</v>
          </cell>
          <cell r="E2097" t="str">
            <v>Xuân</v>
          </cell>
          <cell r="F2097">
            <v>38</v>
          </cell>
          <cell r="G2097" t="str">
            <v>Tổ KTX Sinh viên</v>
          </cell>
          <cell r="H2097" t="str">
            <v>Trung tâm Dịch vụ trường học</v>
          </cell>
          <cell r="I2097" t="str">
            <v>Kế toán viên trung cấp</v>
          </cell>
          <cell r="J2097">
            <v>3.26</v>
          </cell>
          <cell r="K2097">
            <v>0</v>
          </cell>
          <cell r="L2097" t="str">
            <v>01-Oct-23</v>
          </cell>
          <cell r="M2097" t="str">
            <v>01-Oct-10</v>
          </cell>
          <cell r="N2097">
            <v>4</v>
          </cell>
          <cell r="O2097" t="str">
            <v>3812</v>
          </cell>
          <cell r="P2097" t="str">
            <v>3812</v>
          </cell>
          <cell r="Q2097" t="str">
            <v>06.032</v>
          </cell>
          <cell r="R2097" t="str">
            <v>06.032</v>
          </cell>
          <cell r="S2097" t="str">
            <v/>
          </cell>
          <cell r="T2097">
            <v>0</v>
          </cell>
          <cell r="U2097" t="str">
            <v>Đại học</v>
          </cell>
          <cell r="V2097" t="str">
            <v>001178003115</v>
          </cell>
        </row>
        <row r="2098">
          <cell r="B2098" t="str">
            <v/>
          </cell>
          <cell r="C2098" t="str">
            <v>3120215007699</v>
          </cell>
          <cell r="D2098" t="str">
            <v>Nguyễn Văn</v>
          </cell>
          <cell r="E2098" t="str">
            <v>Năm</v>
          </cell>
          <cell r="F2098">
            <v>25</v>
          </cell>
          <cell r="G2098" t="str">
            <v>Tổ KTX Sinh viên</v>
          </cell>
          <cell r="H2098" t="str">
            <v>Văn phòng Học viện</v>
          </cell>
          <cell r="I2098" t="str">
            <v>Nhân viên bảo vệ</v>
          </cell>
          <cell r="J2098">
            <v>3.48</v>
          </cell>
          <cell r="K2098">
            <v>0.15</v>
          </cell>
          <cell r="L2098" t="str">
            <v>01-Dec-16</v>
          </cell>
          <cell r="M2098" t="str">
            <v>01-Jun-84</v>
          </cell>
          <cell r="N2098">
            <v>8</v>
          </cell>
          <cell r="O2098" t="str">
            <v>3812</v>
          </cell>
          <cell r="P2098" t="str">
            <v>3812</v>
          </cell>
          <cell r="Q2098" t="str">
            <v>01.011</v>
          </cell>
          <cell r="R2098" t="str">
            <v>01.011</v>
          </cell>
          <cell r="S2098" t="str">
            <v/>
          </cell>
          <cell r="T2098">
            <v>0</v>
          </cell>
          <cell r="U2098" t="str">
            <v>KhôngBCấp</v>
          </cell>
          <cell r="V2098" t="str">
            <v>010799139</v>
          </cell>
        </row>
        <row r="2099">
          <cell r="B2099" t="str">
            <v/>
          </cell>
          <cell r="C2099" t="str">
            <v>3120215049597</v>
          </cell>
          <cell r="D2099" t="str">
            <v>Đỗ Quốc</v>
          </cell>
          <cell r="E2099" t="str">
            <v>Cường</v>
          </cell>
          <cell r="F2099">
            <v>25</v>
          </cell>
          <cell r="G2099" t="str">
            <v>Tổ KTX Sinh viên</v>
          </cell>
          <cell r="H2099" t="str">
            <v>Văn phòng Học viện</v>
          </cell>
          <cell r="I2099" t="str">
            <v>Kỹ thuật viên</v>
          </cell>
          <cell r="J2099">
            <v>2.2599999999999998</v>
          </cell>
          <cell r="K2099">
            <v>0</v>
          </cell>
          <cell r="L2099" t="str">
            <v>01-Dec-17</v>
          </cell>
          <cell r="M2099" t="str">
            <v>01-Dec-13</v>
          </cell>
          <cell r="N2099">
            <v>4</v>
          </cell>
          <cell r="O2099" t="str">
            <v>3812</v>
          </cell>
          <cell r="P2099" t="str">
            <v>3812</v>
          </cell>
          <cell r="Q2099" t="str">
            <v>13.096</v>
          </cell>
          <cell r="R2099" t="str">
            <v>13.096</v>
          </cell>
          <cell r="S2099" t="str">
            <v/>
          </cell>
          <cell r="T2099">
            <v>0</v>
          </cell>
          <cell r="U2099" t="str">
            <v>Đại học</v>
          </cell>
          <cell r="V2099" t="str">
            <v>012323042</v>
          </cell>
        </row>
        <row r="2100">
          <cell r="B2100" t="str">
            <v/>
          </cell>
          <cell r="C2100" t="str">
            <v>3120215049393</v>
          </cell>
          <cell r="D2100" t="str">
            <v>Dương Thị</v>
          </cell>
          <cell r="E2100" t="str">
            <v>Hằng</v>
          </cell>
          <cell r="F2100">
            <v>38</v>
          </cell>
          <cell r="G2100" t="str">
            <v>Tổ KTX Sinh viên</v>
          </cell>
          <cell r="H2100" t="str">
            <v>Trung tâm Dịch vụ trường học</v>
          </cell>
          <cell r="I2100" t="str">
            <v>Nhân viên kỹ thuật</v>
          </cell>
          <cell r="J2100">
            <v>2.73</v>
          </cell>
          <cell r="K2100">
            <v>0</v>
          </cell>
          <cell r="L2100" t="str">
            <v>01-Nov-24</v>
          </cell>
          <cell r="M2100" t="str">
            <v>01-Nov-14</v>
          </cell>
          <cell r="N2100">
            <v>6</v>
          </cell>
          <cell r="O2100" t="str">
            <v>3812</v>
          </cell>
          <cell r="P2100" t="str">
            <v>3812</v>
          </cell>
          <cell r="Q2100" t="str">
            <v>01.007</v>
          </cell>
          <cell r="R2100" t="str">
            <v>01.007</v>
          </cell>
          <cell r="S2100" t="str">
            <v/>
          </cell>
          <cell r="T2100">
            <v>0</v>
          </cell>
          <cell r="U2100" t="str">
            <v>Trung cấp</v>
          </cell>
          <cell r="V2100" t="str">
            <v>001188015492</v>
          </cell>
        </row>
        <row r="2101">
          <cell r="B2101" t="str">
            <v/>
          </cell>
          <cell r="C2101" t="str">
            <v/>
          </cell>
          <cell r="D2101" t="str">
            <v>Lương Đình</v>
          </cell>
          <cell r="E2101" t="str">
            <v>ái</v>
          </cell>
          <cell r="F2101">
            <v>25</v>
          </cell>
          <cell r="G2101" t="str">
            <v>Tổ KTX Sinh viên</v>
          </cell>
          <cell r="H2101" t="str">
            <v>Văn phòng Học viện</v>
          </cell>
          <cell r="I2101" t="str">
            <v>Nhân viên phục vụ</v>
          </cell>
          <cell r="J2101">
            <v>1.18</v>
          </cell>
          <cell r="K2101">
            <v>0</v>
          </cell>
          <cell r="L2101" t="str">
            <v>01-Jan-20</v>
          </cell>
          <cell r="M2101" t="str">
            <v>01-Jan-15</v>
          </cell>
          <cell r="N2101">
            <v>8</v>
          </cell>
          <cell r="O2101" t="str">
            <v>3812</v>
          </cell>
          <cell r="P2101" t="str">
            <v>3812</v>
          </cell>
          <cell r="Q2101" t="str">
            <v>01.009</v>
          </cell>
          <cell r="R2101" t="str">
            <v>01.009</v>
          </cell>
          <cell r="S2101" t="str">
            <v/>
          </cell>
          <cell r="T2101">
            <v>0</v>
          </cell>
          <cell r="U2101" t="str">
            <v>KhôngBCấp</v>
          </cell>
          <cell r="V2101" t="str">
            <v>170818594</v>
          </cell>
        </row>
        <row r="2102">
          <cell r="B2102" t="str">
            <v/>
          </cell>
          <cell r="C2102" t="str">
            <v/>
          </cell>
          <cell r="D2102" t="str">
            <v>Lê Hữu</v>
          </cell>
          <cell r="E2102" t="str">
            <v>Nở</v>
          </cell>
          <cell r="F2102">
            <v>25</v>
          </cell>
          <cell r="G2102" t="str">
            <v>Tổ KTX Sinh viên</v>
          </cell>
          <cell r="H2102" t="str">
            <v>Văn phòng Học viện</v>
          </cell>
          <cell r="I2102" t="str">
            <v>Nhân viên phục vụ</v>
          </cell>
          <cell r="J2102">
            <v>1</v>
          </cell>
          <cell r="K2102">
            <v>0</v>
          </cell>
          <cell r="L2102" t="str">
            <v>01-Jan-15</v>
          </cell>
          <cell r="M2102" t="str">
            <v>01-Jan-15</v>
          </cell>
          <cell r="N2102">
            <v>8</v>
          </cell>
          <cell r="O2102" t="str">
            <v>3812</v>
          </cell>
          <cell r="P2102" t="str">
            <v>3812</v>
          </cell>
          <cell r="Q2102" t="str">
            <v>01.009</v>
          </cell>
          <cell r="R2102" t="str">
            <v>01.009</v>
          </cell>
          <cell r="S2102" t="str">
            <v/>
          </cell>
          <cell r="T2102">
            <v>0</v>
          </cell>
          <cell r="U2102" t="str">
            <v>KhôngBCấp</v>
          </cell>
          <cell r="V2102" t="str">
            <v>171838488</v>
          </cell>
        </row>
        <row r="2103">
          <cell r="B2103" t="str">
            <v/>
          </cell>
          <cell r="C2103" t="str">
            <v>3120215000240</v>
          </cell>
          <cell r="D2103" t="str">
            <v>Ngô Thị</v>
          </cell>
          <cell r="E2103" t="str">
            <v>Nguyệt</v>
          </cell>
          <cell r="F2103">
            <v>25</v>
          </cell>
          <cell r="G2103" t="str">
            <v>Tổ KTX Sinh viên</v>
          </cell>
          <cell r="H2103" t="str">
            <v>Văn phòng Học viện</v>
          </cell>
          <cell r="I2103" t="str">
            <v>Kỹ sư</v>
          </cell>
          <cell r="J2103">
            <v>4.32</v>
          </cell>
          <cell r="K2103">
            <v>0</v>
          </cell>
          <cell r="L2103" t="str">
            <v>01-May-19</v>
          </cell>
          <cell r="M2103" t="str">
            <v>01-May-04</v>
          </cell>
          <cell r="N2103">
            <v>4</v>
          </cell>
          <cell r="O2103" t="str">
            <v>3812</v>
          </cell>
          <cell r="P2103" t="str">
            <v>3812</v>
          </cell>
          <cell r="Q2103" t="str">
            <v>13.095</v>
          </cell>
          <cell r="R2103" t="str">
            <v>V.05.02.07</v>
          </cell>
          <cell r="S2103" t="str">
            <v/>
          </cell>
          <cell r="T2103">
            <v>0</v>
          </cell>
          <cell r="U2103" t="str">
            <v>Đại học</v>
          </cell>
          <cell r="V2103" t="str">
            <v>011582235</v>
          </cell>
        </row>
        <row r="2104">
          <cell r="B2104" t="str">
            <v/>
          </cell>
          <cell r="C2104" t="str">
            <v>3120215009426</v>
          </cell>
          <cell r="D2104" t="str">
            <v>Trịnh Việt</v>
          </cell>
          <cell r="E2104" t="str">
            <v>ánh</v>
          </cell>
          <cell r="F2104">
            <v>38</v>
          </cell>
          <cell r="G2104" t="str">
            <v>Tổ KTX Sinh viên</v>
          </cell>
          <cell r="H2104" t="str">
            <v>Trung tâm Dịch vụ trường học</v>
          </cell>
          <cell r="I2104" t="str">
            <v>Kỹ sư</v>
          </cell>
          <cell r="J2104">
            <v>3.66</v>
          </cell>
          <cell r="K2104">
            <v>0</v>
          </cell>
          <cell r="L2104" t="str">
            <v>01-Oct-23</v>
          </cell>
          <cell r="M2104" t="str">
            <v>01-Jan-14</v>
          </cell>
          <cell r="N2104">
            <v>4</v>
          </cell>
          <cell r="O2104" t="str">
            <v>3812</v>
          </cell>
          <cell r="P2104" t="str">
            <v>3812</v>
          </cell>
          <cell r="Q2104" t="str">
            <v>13.095</v>
          </cell>
          <cell r="R2104" t="str">
            <v>13.095</v>
          </cell>
          <cell r="S2104" t="str">
            <v/>
          </cell>
          <cell r="T2104">
            <v>0</v>
          </cell>
          <cell r="U2104" t="str">
            <v>Đại học</v>
          </cell>
          <cell r="V2104" t="str">
            <v>001087041045</v>
          </cell>
        </row>
        <row r="2105">
          <cell r="B2105" t="str">
            <v/>
          </cell>
          <cell r="C2105" t="str">
            <v>3120215010454</v>
          </cell>
          <cell r="D2105" t="str">
            <v>Đỗ Thị Thu</v>
          </cell>
          <cell r="E2105" t="str">
            <v>Hương</v>
          </cell>
          <cell r="F2105">
            <v>38</v>
          </cell>
          <cell r="G2105" t="str">
            <v>Tổ KTX Sinh viên</v>
          </cell>
          <cell r="H2105" t="str">
            <v>Trung tâm Dịch vụ trường học</v>
          </cell>
          <cell r="I2105" t="str">
            <v>Chuyên viên</v>
          </cell>
          <cell r="J2105">
            <v>4.32</v>
          </cell>
          <cell r="K2105">
            <v>0</v>
          </cell>
          <cell r="L2105" t="str">
            <v>01-Jan-25</v>
          </cell>
          <cell r="M2105" t="str">
            <v>01-Mar-14</v>
          </cell>
          <cell r="N2105">
            <v>4</v>
          </cell>
          <cell r="O2105" t="str">
            <v>3812</v>
          </cell>
          <cell r="P2105" t="str">
            <v>3812</v>
          </cell>
          <cell r="Q2105" t="str">
            <v>01.003</v>
          </cell>
          <cell r="R2105" t="str">
            <v>01.003</v>
          </cell>
          <cell r="S2105" t="str">
            <v/>
          </cell>
          <cell r="T2105">
            <v>0</v>
          </cell>
          <cell r="U2105" t="str">
            <v>Đại học</v>
          </cell>
          <cell r="V2105" t="str">
            <v>001170049628</v>
          </cell>
        </row>
        <row r="2106">
          <cell r="B2106" t="str">
            <v/>
          </cell>
          <cell r="C2106" t="str">
            <v/>
          </cell>
          <cell r="D2106" t="str">
            <v>Đặng Thị Thu</v>
          </cell>
          <cell r="E2106" t="str">
            <v>Hương</v>
          </cell>
          <cell r="F2106">
            <v>25</v>
          </cell>
          <cell r="G2106" t="str">
            <v>Tổ KTX Sinh viên</v>
          </cell>
          <cell r="H2106" t="str">
            <v>Công ty TNHH MTV Đầu tư PT và DV Học viện Nông nghiệp Việt Nam</v>
          </cell>
          <cell r="I2106" t="str">
            <v/>
          </cell>
          <cell r="J2106">
            <v>2.34</v>
          </cell>
          <cell r="K2106">
            <v>0</v>
          </cell>
          <cell r="L2106" t="str">
            <v>01-Jul-11</v>
          </cell>
          <cell r="M2106" t="str">
            <v>01-Jul-11</v>
          </cell>
          <cell r="N2106">
            <v>4</v>
          </cell>
          <cell r="O2106" t="str">
            <v>3812</v>
          </cell>
          <cell r="P2106" t="str">
            <v>3812</v>
          </cell>
          <cell r="Q2106" t="str">
            <v>13.095</v>
          </cell>
          <cell r="R2106" t="str">
            <v>13.095</v>
          </cell>
          <cell r="S2106" t="str">
            <v/>
          </cell>
          <cell r="T2106">
            <v>0</v>
          </cell>
          <cell r="U2106" t="str">
            <v>Đại học</v>
          </cell>
          <cell r="V2106" t="str">
            <v>031175093</v>
          </cell>
        </row>
        <row r="2107">
          <cell r="B2107" t="str">
            <v/>
          </cell>
          <cell r="C2107" t="str">
            <v>3120215007732</v>
          </cell>
          <cell r="D2107" t="str">
            <v>Đoàn Tử</v>
          </cell>
          <cell r="E2107" t="str">
            <v>Duẩn</v>
          </cell>
          <cell r="F2107">
            <v>25</v>
          </cell>
          <cell r="G2107" t="str">
            <v>Tổ KTX Sinh viên</v>
          </cell>
          <cell r="H2107" t="str">
            <v>Văn phòng Học viện</v>
          </cell>
          <cell r="I2107" t="str">
            <v>Chuyên viên</v>
          </cell>
          <cell r="J2107">
            <v>4.9800000000000004</v>
          </cell>
          <cell r="K2107">
            <v>0</v>
          </cell>
          <cell r="L2107" t="str">
            <v>01-May-22</v>
          </cell>
          <cell r="M2107" t="str">
            <v>01-Jan-08</v>
          </cell>
          <cell r="N2107">
            <v>4</v>
          </cell>
          <cell r="O2107" t="str">
            <v>3812</v>
          </cell>
          <cell r="P2107" t="str">
            <v>3812</v>
          </cell>
          <cell r="Q2107" t="str">
            <v>01.003</v>
          </cell>
          <cell r="R2107" t="str">
            <v>01.003</v>
          </cell>
          <cell r="S2107" t="str">
            <v/>
          </cell>
          <cell r="T2107">
            <v>0</v>
          </cell>
          <cell r="U2107" t="str">
            <v>Đại học</v>
          </cell>
          <cell r="V2107" t="str">
            <v>042067000031</v>
          </cell>
        </row>
        <row r="2108">
          <cell r="B2108" t="str">
            <v/>
          </cell>
          <cell r="C2108" t="str">
            <v>3120215007227</v>
          </cell>
          <cell r="D2108" t="str">
            <v>Nguyễn Văn</v>
          </cell>
          <cell r="E2108" t="str">
            <v>Lơ</v>
          </cell>
          <cell r="F2108">
            <v>25</v>
          </cell>
          <cell r="G2108" t="str">
            <v>Tổ KTX Sinh viên</v>
          </cell>
          <cell r="H2108" t="str">
            <v>Văn phòng Học viện</v>
          </cell>
          <cell r="I2108" t="str">
            <v>Kỹ sư</v>
          </cell>
          <cell r="J2108">
            <v>4.9800000000000004</v>
          </cell>
          <cell r="K2108">
            <v>7.0000000000000007E-2</v>
          </cell>
          <cell r="L2108" t="str">
            <v>01-Jan-18</v>
          </cell>
          <cell r="M2108" t="str">
            <v>01-Jan-08</v>
          </cell>
          <cell r="N2108">
            <v>4</v>
          </cell>
          <cell r="O2108" t="str">
            <v>3812</v>
          </cell>
          <cell r="P2108" t="str">
            <v>3812</v>
          </cell>
          <cell r="Q2108" t="str">
            <v>13.095</v>
          </cell>
          <cell r="R2108" t="str">
            <v>V.05.02.07</v>
          </cell>
          <cell r="S2108" t="str">
            <v/>
          </cell>
          <cell r="T2108">
            <v>0</v>
          </cell>
          <cell r="U2108" t="str">
            <v>Đại học</v>
          </cell>
          <cell r="V2108" t="str">
            <v>010820888</v>
          </cell>
        </row>
        <row r="2109">
          <cell r="B2109" t="str">
            <v/>
          </cell>
          <cell r="C2109" t="str">
            <v>3120215010431</v>
          </cell>
          <cell r="D2109" t="str">
            <v>Nguyễn Anh</v>
          </cell>
          <cell r="E2109" t="str">
            <v>Tuấn</v>
          </cell>
          <cell r="F2109">
            <v>38</v>
          </cell>
          <cell r="G2109" t="str">
            <v>Tổ KTX Sinh viên</v>
          </cell>
          <cell r="H2109" t="str">
            <v>Trung tâm Dịch vụ trường học</v>
          </cell>
          <cell r="I2109" t="str">
            <v>Chuyên viên</v>
          </cell>
          <cell r="J2109">
            <v>4.32</v>
          </cell>
          <cell r="K2109">
            <v>0</v>
          </cell>
          <cell r="L2109" t="str">
            <v>01-Jan-23</v>
          </cell>
          <cell r="M2109" t="str">
            <v>01-Jan-08</v>
          </cell>
          <cell r="N2109">
            <v>4</v>
          </cell>
          <cell r="O2109" t="str">
            <v>3812</v>
          </cell>
          <cell r="P2109" t="str">
            <v>3812</v>
          </cell>
          <cell r="Q2109" t="str">
            <v>01.003</v>
          </cell>
          <cell r="R2109" t="str">
            <v>01.003</v>
          </cell>
          <cell r="S2109" t="str">
            <v/>
          </cell>
          <cell r="T2109">
            <v>0</v>
          </cell>
          <cell r="U2109" t="str">
            <v>Đại học</v>
          </cell>
          <cell r="V2109" t="str">
            <v>024076000559</v>
          </cell>
        </row>
        <row r="2110">
          <cell r="B2110" t="str">
            <v/>
          </cell>
          <cell r="C2110" t="str">
            <v>3120215010448</v>
          </cell>
          <cell r="D2110" t="str">
            <v>Nguyễn Mạnh</v>
          </cell>
          <cell r="E2110" t="str">
            <v>Thược</v>
          </cell>
          <cell r="F2110">
            <v>38</v>
          </cell>
          <cell r="G2110" t="str">
            <v>Tổ KTX Sinh viên</v>
          </cell>
          <cell r="H2110" t="str">
            <v>Trung tâm Dịch vụ trường học</v>
          </cell>
          <cell r="I2110" t="str">
            <v>Chuyên viên</v>
          </cell>
          <cell r="J2110">
            <v>3.99</v>
          </cell>
          <cell r="K2110">
            <v>0</v>
          </cell>
          <cell r="L2110" t="str">
            <v>01-Jan-23</v>
          </cell>
          <cell r="M2110" t="str">
            <v>01-Mar-14</v>
          </cell>
          <cell r="N2110">
            <v>4</v>
          </cell>
          <cell r="O2110" t="str">
            <v>3812</v>
          </cell>
          <cell r="P2110" t="str">
            <v>3812</v>
          </cell>
          <cell r="Q2110" t="str">
            <v>01.003</v>
          </cell>
          <cell r="R2110" t="str">
            <v>01.003</v>
          </cell>
          <cell r="S2110" t="str">
            <v/>
          </cell>
          <cell r="T2110">
            <v>0</v>
          </cell>
          <cell r="U2110" t="str">
            <v>Đại học</v>
          </cell>
          <cell r="V2110" t="str">
            <v>027071015221</v>
          </cell>
        </row>
        <row r="2111">
          <cell r="B2111" t="str">
            <v/>
          </cell>
          <cell r="C2111" t="str">
            <v>3120205845750</v>
          </cell>
          <cell r="D2111" t="str">
            <v>Nguyễn Thị</v>
          </cell>
          <cell r="E2111" t="str">
            <v>Thúy</v>
          </cell>
          <cell r="F2111">
            <v>38</v>
          </cell>
          <cell r="G2111" t="str">
            <v>Tổ KTX Sinh viên</v>
          </cell>
          <cell r="H2111" t="str">
            <v>Trung tâm Dịch vụ trường học</v>
          </cell>
          <cell r="I2111" t="str">
            <v>Nhân viên phục vụ</v>
          </cell>
          <cell r="J2111">
            <v>0</v>
          </cell>
          <cell r="K2111">
            <v>0</v>
          </cell>
          <cell r="L2111" t="str">
            <v>01-Oct-22</v>
          </cell>
          <cell r="M2111" t="str">
            <v>01-Oct-16</v>
          </cell>
          <cell r="N2111">
            <v>8</v>
          </cell>
          <cell r="O2111" t="str">
            <v>3812</v>
          </cell>
          <cell r="P2111" t="str">
            <v>3812</v>
          </cell>
          <cell r="Q2111" t="str">
            <v>01.009</v>
          </cell>
          <cell r="R2111" t="str">
            <v>01.009</v>
          </cell>
          <cell r="S2111" t="str">
            <v/>
          </cell>
          <cell r="T2111">
            <v>0</v>
          </cell>
          <cell r="U2111" t="str">
            <v>KhôngBCấp</v>
          </cell>
          <cell r="V2111" t="str">
            <v>037167001164</v>
          </cell>
        </row>
        <row r="2112">
          <cell r="B2112" t="str">
            <v/>
          </cell>
          <cell r="C2112" t="str">
            <v>3120215049500</v>
          </cell>
          <cell r="D2112" t="str">
            <v>Nguyễn Thị</v>
          </cell>
          <cell r="E2112" t="str">
            <v>Thỏa</v>
          </cell>
          <cell r="F2112">
            <v>38</v>
          </cell>
          <cell r="G2112" t="str">
            <v>Tổ KTX Sinh viên</v>
          </cell>
          <cell r="H2112" t="str">
            <v>Trung tâm Dịch vụ trường học</v>
          </cell>
          <cell r="I2112" t="str">
            <v>Nhân viên phục vụ</v>
          </cell>
          <cell r="J2112">
            <v>0</v>
          </cell>
          <cell r="K2112">
            <v>0</v>
          </cell>
          <cell r="L2112" t="str">
            <v>01-Oct-22</v>
          </cell>
          <cell r="M2112" t="str">
            <v>01-Oct-16</v>
          </cell>
          <cell r="N2112">
            <v>8</v>
          </cell>
          <cell r="O2112" t="str">
            <v>3812</v>
          </cell>
          <cell r="P2112" t="str">
            <v>3812</v>
          </cell>
          <cell r="Q2112" t="str">
            <v>01.009</v>
          </cell>
          <cell r="R2112" t="str">
            <v>01.009</v>
          </cell>
          <cell r="S2112" t="str">
            <v/>
          </cell>
          <cell r="T2112">
            <v>0</v>
          </cell>
          <cell r="U2112" t="str">
            <v>KhôngBCấp</v>
          </cell>
          <cell r="V2112" t="str">
            <v>001170008324</v>
          </cell>
        </row>
        <row r="2113">
          <cell r="B2113" t="str">
            <v/>
          </cell>
          <cell r="C2113" t="str">
            <v>3120215007778</v>
          </cell>
          <cell r="D2113" t="str">
            <v>Nguyễn Văn</v>
          </cell>
          <cell r="E2113" t="str">
            <v>Thiện</v>
          </cell>
          <cell r="F2113">
            <v>25</v>
          </cell>
          <cell r="G2113" t="str">
            <v>Tổ KTX Sinh viên</v>
          </cell>
          <cell r="H2113" t="str">
            <v>Văn phòng Học viện</v>
          </cell>
          <cell r="I2113" t="str">
            <v>Nhân viên kỹ thuật</v>
          </cell>
          <cell r="J2113">
            <v>3.63</v>
          </cell>
          <cell r="K2113">
            <v>0.17</v>
          </cell>
          <cell r="L2113" t="str">
            <v>01-Dec-18</v>
          </cell>
          <cell r="M2113" t="str">
            <v>01-Sep-85</v>
          </cell>
          <cell r="N2113">
            <v>7</v>
          </cell>
          <cell r="O2113" t="str">
            <v>3812</v>
          </cell>
          <cell r="P2113" t="str">
            <v>3812</v>
          </cell>
          <cell r="Q2113" t="str">
            <v>01.007</v>
          </cell>
          <cell r="R2113" t="str">
            <v>01.007</v>
          </cell>
          <cell r="S2113" t="str">
            <v/>
          </cell>
          <cell r="T2113">
            <v>0</v>
          </cell>
          <cell r="U2113" t="str">
            <v>CN-SơCấp</v>
          </cell>
          <cell r="V2113" t="str">
            <v>001064009906</v>
          </cell>
        </row>
        <row r="2114">
          <cell r="B2114" t="str">
            <v/>
          </cell>
          <cell r="C2114" t="str">
            <v>3120215041963</v>
          </cell>
          <cell r="D2114" t="str">
            <v>Nguyễn Văn</v>
          </cell>
          <cell r="E2114" t="str">
            <v>Thơ</v>
          </cell>
          <cell r="F2114">
            <v>25</v>
          </cell>
          <cell r="G2114" t="str">
            <v>Tổ KTX Sinh viên</v>
          </cell>
          <cell r="H2114" t="str">
            <v>Văn phòng Học viện</v>
          </cell>
          <cell r="I2114" t="str">
            <v>Kỹ thuật viên</v>
          </cell>
          <cell r="J2114">
            <v>2.46</v>
          </cell>
          <cell r="K2114">
            <v>0</v>
          </cell>
          <cell r="L2114" t="str">
            <v>01-Jul-19</v>
          </cell>
          <cell r="M2114" t="str">
            <v>01-Jul-13</v>
          </cell>
          <cell r="N2114">
            <v>5</v>
          </cell>
          <cell r="O2114" t="str">
            <v>3812</v>
          </cell>
          <cell r="P2114" t="str">
            <v>3812</v>
          </cell>
          <cell r="Q2114" t="str">
            <v>13.096</v>
          </cell>
          <cell r="R2114" t="str">
            <v>V.05.02.08</v>
          </cell>
          <cell r="S2114" t="str">
            <v/>
          </cell>
          <cell r="T2114">
            <v>0</v>
          </cell>
          <cell r="U2114" t="str">
            <v>Cao đẳng</v>
          </cell>
          <cell r="V2114" t="str">
            <v>163167133</v>
          </cell>
        </row>
        <row r="2115">
          <cell r="B2115" t="str">
            <v/>
          </cell>
          <cell r="C2115" t="str">
            <v>3120215056137</v>
          </cell>
          <cell r="D2115" t="str">
            <v>Trần Thị Lan</v>
          </cell>
          <cell r="E2115" t="str">
            <v>Anh</v>
          </cell>
          <cell r="F2115">
            <v>38</v>
          </cell>
          <cell r="G2115" t="str">
            <v>Tổ KTX Sinh viên</v>
          </cell>
          <cell r="H2115" t="str">
            <v>Trung tâm Dịch vụ trường học</v>
          </cell>
          <cell r="I2115" t="str">
            <v>Nhân viên phục vụ</v>
          </cell>
          <cell r="J2115">
            <v>1.72</v>
          </cell>
          <cell r="K2115">
            <v>0</v>
          </cell>
          <cell r="L2115" t="str">
            <v>01-Nov-23</v>
          </cell>
          <cell r="M2115" t="str">
            <v>01-Nov-17</v>
          </cell>
          <cell r="N2115">
            <v>4</v>
          </cell>
          <cell r="O2115" t="str">
            <v>3812</v>
          </cell>
          <cell r="P2115" t="str">
            <v>3812</v>
          </cell>
          <cell r="Q2115" t="str">
            <v>01.009</v>
          </cell>
          <cell r="R2115" t="str">
            <v>01.009</v>
          </cell>
          <cell r="S2115" t="str">
            <v/>
          </cell>
          <cell r="T2115">
            <v>0</v>
          </cell>
          <cell r="U2115" t="str">
            <v>Đại học</v>
          </cell>
          <cell r="V2115" t="str">
            <v>024194013091</v>
          </cell>
        </row>
        <row r="2116">
          <cell r="B2116" t="str">
            <v/>
          </cell>
          <cell r="C2116" t="str">
            <v>3120205097319</v>
          </cell>
          <cell r="D2116" t="str">
            <v>Nguyễn Ngọc</v>
          </cell>
          <cell r="E2116" t="str">
            <v>Thủy</v>
          </cell>
          <cell r="F2116">
            <v>38</v>
          </cell>
          <cell r="G2116" t="str">
            <v>Tổ KTX Sinh viên</v>
          </cell>
          <cell r="H2116" t="str">
            <v>Trung tâm Dịch vụ trường học</v>
          </cell>
          <cell r="I2116" t="str">
            <v>Chuyên viên, PGĐ Trung tâm</v>
          </cell>
          <cell r="J2116">
            <v>0</v>
          </cell>
          <cell r="K2116">
            <v>0</v>
          </cell>
          <cell r="L2116" t="str">
            <v>01-Jul-20</v>
          </cell>
          <cell r="M2116" t="str">
            <v>01-Jul-20</v>
          </cell>
          <cell r="N2116">
            <v>4</v>
          </cell>
          <cell r="O2116" t="str">
            <v>3812</v>
          </cell>
          <cell r="P2116" t="str">
            <v>3812</v>
          </cell>
          <cell r="Q2116" t="str">
            <v>01.003</v>
          </cell>
          <cell r="R2116" t="str">
            <v>01.003</v>
          </cell>
          <cell r="S2116" t="str">
            <v/>
          </cell>
          <cell r="T2116">
            <v>0</v>
          </cell>
          <cell r="U2116" t="str">
            <v>Đại học</v>
          </cell>
          <cell r="V2116" t="str">
            <v>001065026094</v>
          </cell>
        </row>
        <row r="2117">
          <cell r="B2117" t="str">
            <v/>
          </cell>
          <cell r="C2117" t="str">
            <v>3120281026240</v>
          </cell>
          <cell r="D2117" t="str">
            <v>Lê Văn</v>
          </cell>
          <cell r="E2117" t="str">
            <v>Chiến</v>
          </cell>
          <cell r="F2117">
            <v>38</v>
          </cell>
          <cell r="G2117" t="str">
            <v>Tổ KTX Sinh viên</v>
          </cell>
          <cell r="H2117" t="str">
            <v>Trung tâm Dịch vụ trường học</v>
          </cell>
          <cell r="I2117" t="str">
            <v>Nhân viên phục vụ</v>
          </cell>
          <cell r="J2117">
            <v>1.72</v>
          </cell>
          <cell r="K2117">
            <v>0</v>
          </cell>
          <cell r="L2117" t="str">
            <v>08-Mar-25</v>
          </cell>
          <cell r="M2117" t="str">
            <v>08-Mar-23</v>
          </cell>
          <cell r="N2117">
            <v>4</v>
          </cell>
          <cell r="O2117" t="str">
            <v>3812</v>
          </cell>
          <cell r="P2117" t="str">
            <v>3812</v>
          </cell>
          <cell r="Q2117" t="str">
            <v>01.009</v>
          </cell>
          <cell r="R2117" t="str">
            <v>01.009</v>
          </cell>
          <cell r="S2117" t="str">
            <v/>
          </cell>
          <cell r="T2117">
            <v>0</v>
          </cell>
          <cell r="U2117" t="str">
            <v>Đại học</v>
          </cell>
          <cell r="V2117" t="str">
            <v>001092034211</v>
          </cell>
        </row>
        <row r="2118">
          <cell r="B2118" t="str">
            <v/>
          </cell>
          <cell r="C2118" t="str">
            <v>3120205190729</v>
          </cell>
          <cell r="D2118" t="str">
            <v>Phạm Thị Hải</v>
          </cell>
          <cell r="E2118" t="str">
            <v>Yến</v>
          </cell>
          <cell r="F2118">
            <v>38</v>
          </cell>
          <cell r="G2118" t="str">
            <v>Tổ KTX Sinh viên</v>
          </cell>
          <cell r="H2118" t="str">
            <v>Trung tâm Dịch vụ trường học</v>
          </cell>
          <cell r="I2118" t="str">
            <v>Nhân viên phục vụ</v>
          </cell>
          <cell r="J2118">
            <v>0</v>
          </cell>
          <cell r="K2118">
            <v>0</v>
          </cell>
          <cell r="L2118" t="str">
            <v>15-May-23</v>
          </cell>
          <cell r="M2118" t="str">
            <v>15-May-23</v>
          </cell>
          <cell r="N2118">
            <v>4</v>
          </cell>
          <cell r="O2118" t="str">
            <v>3812</v>
          </cell>
          <cell r="P2118" t="str">
            <v>3812</v>
          </cell>
          <cell r="Q2118" t="str">
            <v>01.009</v>
          </cell>
          <cell r="R2118" t="str">
            <v>01.009</v>
          </cell>
          <cell r="S2118" t="str">
            <v/>
          </cell>
          <cell r="T2118">
            <v>0</v>
          </cell>
          <cell r="U2118" t="str">
            <v>Đại học</v>
          </cell>
          <cell r="V2118" t="str">
            <v>035184012530</v>
          </cell>
        </row>
        <row r="2119">
          <cell r="B2119" t="str">
            <v/>
          </cell>
          <cell r="C2119" t="str">
            <v>3120205208218</v>
          </cell>
          <cell r="D2119" t="str">
            <v>Đào Kim</v>
          </cell>
          <cell r="E2119" t="str">
            <v>Anh</v>
          </cell>
          <cell r="F2119">
            <v>38</v>
          </cell>
          <cell r="G2119" t="str">
            <v>Tổ KTX Sinh viên</v>
          </cell>
          <cell r="H2119" t="str">
            <v>Trung tâm Dịch vụ trường học</v>
          </cell>
          <cell r="I2119" t="str">
            <v>Chuyên viên</v>
          </cell>
          <cell r="J2119">
            <v>1.9890000000000001</v>
          </cell>
          <cell r="K2119">
            <v>0</v>
          </cell>
          <cell r="L2119" t="str">
            <v>04-Jan-24</v>
          </cell>
          <cell r="M2119" t="str">
            <v>04-Jan-24</v>
          </cell>
          <cell r="N2119">
            <v>4</v>
          </cell>
          <cell r="O2119" t="str">
            <v>3812</v>
          </cell>
          <cell r="P2119" t="str">
            <v>3812</v>
          </cell>
          <cell r="Q2119" t="str">
            <v>01.003</v>
          </cell>
          <cell r="R2119" t="str">
            <v>01.003</v>
          </cell>
          <cell r="S2119" t="str">
            <v/>
          </cell>
          <cell r="T2119">
            <v>0</v>
          </cell>
          <cell r="U2119" t="str">
            <v>Đại học</v>
          </cell>
          <cell r="V2119" t="str">
            <v>001300035840</v>
          </cell>
        </row>
        <row r="2120">
          <cell r="B2120" t="str">
            <v/>
          </cell>
          <cell r="C2120" t="str">
            <v>3120215049437</v>
          </cell>
          <cell r="D2120" t="str">
            <v>Nguyễn Xuân</v>
          </cell>
          <cell r="E2120" t="str">
            <v>Trường</v>
          </cell>
          <cell r="F2120">
            <v>25</v>
          </cell>
          <cell r="G2120" t="str">
            <v>Tổ Giảng đường (Tổ Kỹ thuật)</v>
          </cell>
          <cell r="H2120" t="str">
            <v>Trung tâm Dịch vụ trường học</v>
          </cell>
          <cell r="I2120" t="str">
            <v>Kỹ thuật viên</v>
          </cell>
          <cell r="J2120">
            <v>2.66</v>
          </cell>
          <cell r="K2120">
            <v>0</v>
          </cell>
          <cell r="L2120" t="str">
            <v>01-Oct-22</v>
          </cell>
          <cell r="M2120" t="str">
            <v>01-Oct-14</v>
          </cell>
          <cell r="N2120">
            <v>4</v>
          </cell>
          <cell r="O2120" t="str">
            <v>3813</v>
          </cell>
          <cell r="P2120" t="str">
            <v>3813</v>
          </cell>
          <cell r="Q2120" t="str">
            <v>13.096</v>
          </cell>
          <cell r="R2120" t="str">
            <v>13.096</v>
          </cell>
          <cell r="S2120" t="str">
            <v/>
          </cell>
          <cell r="T2120">
            <v>0</v>
          </cell>
          <cell r="U2120" t="str">
            <v>Đại học</v>
          </cell>
          <cell r="V2120" t="str">
            <v>040088016214</v>
          </cell>
        </row>
        <row r="2121">
          <cell r="B2121" t="str">
            <v/>
          </cell>
          <cell r="C2121" t="str">
            <v>3120215007500</v>
          </cell>
          <cell r="D2121" t="str">
            <v>Lê Văn</v>
          </cell>
          <cell r="E2121" t="str">
            <v>Bằng</v>
          </cell>
          <cell r="F2121">
            <v>25</v>
          </cell>
          <cell r="G2121" t="str">
            <v>Tổ Giảng đường</v>
          </cell>
          <cell r="H2121" t="str">
            <v>Công ty TNHH MTV Đầu tư PT và DV Học viện Nông nghiệp Việt Nam</v>
          </cell>
          <cell r="I2121" t="str">
            <v/>
          </cell>
          <cell r="J2121">
            <v>3.63</v>
          </cell>
          <cell r="K2121">
            <v>0.16</v>
          </cell>
          <cell r="L2121" t="str">
            <v>01-Sep-09</v>
          </cell>
          <cell r="M2121" t="str">
            <v>01-Mar-84</v>
          </cell>
          <cell r="N2121">
            <v>7</v>
          </cell>
          <cell r="O2121" t="str">
            <v>3813</v>
          </cell>
          <cell r="P2121" t="str">
            <v>3813</v>
          </cell>
          <cell r="Q2121" t="str">
            <v>01.007</v>
          </cell>
          <cell r="R2121" t="str">
            <v>01.007</v>
          </cell>
          <cell r="S2121" t="str">
            <v/>
          </cell>
          <cell r="T2121">
            <v>0</v>
          </cell>
          <cell r="U2121" t="str">
            <v>CN-SơCấp</v>
          </cell>
          <cell r="V2121" t="str">
            <v>010381026</v>
          </cell>
        </row>
        <row r="2122">
          <cell r="B2122" t="str">
            <v/>
          </cell>
          <cell r="C2122" t="str">
            <v>3120215010300</v>
          </cell>
          <cell r="D2122" t="str">
            <v>Lưu Thị</v>
          </cell>
          <cell r="E2122" t="str">
            <v>Náy</v>
          </cell>
          <cell r="F2122">
            <v>25</v>
          </cell>
          <cell r="G2122" t="str">
            <v>Tổ Giảng đường</v>
          </cell>
          <cell r="H2122" t="str">
            <v>Công ty TNHH MTV Đầu tư PT và DV Học viện Nông nghiệp Việt Nam</v>
          </cell>
          <cell r="I2122" t="str">
            <v/>
          </cell>
          <cell r="J2122">
            <v>3.63</v>
          </cell>
          <cell r="K2122">
            <v>0.13</v>
          </cell>
          <cell r="L2122" t="str">
            <v>01-Dec-10</v>
          </cell>
          <cell r="M2122" t="str">
            <v>20-Sep-76</v>
          </cell>
          <cell r="N2122">
            <v>7</v>
          </cell>
          <cell r="O2122" t="str">
            <v>3813</v>
          </cell>
          <cell r="P2122" t="str">
            <v>3813</v>
          </cell>
          <cell r="Q2122" t="str">
            <v>01.007</v>
          </cell>
          <cell r="R2122" t="str">
            <v>01.007</v>
          </cell>
          <cell r="S2122" t="str">
            <v/>
          </cell>
          <cell r="T2122">
            <v>0</v>
          </cell>
          <cell r="U2122" t="str">
            <v>CN-SơCấp</v>
          </cell>
          <cell r="V2122" t="str">
            <v>010812541</v>
          </cell>
        </row>
        <row r="2123">
          <cell r="B2123" t="str">
            <v/>
          </cell>
          <cell r="C2123" t="str">
            <v>3120215007279</v>
          </cell>
          <cell r="D2123" t="str">
            <v>Đinh Thị</v>
          </cell>
          <cell r="E2123" t="str">
            <v>Chuyện</v>
          </cell>
          <cell r="F2123">
            <v>25</v>
          </cell>
          <cell r="G2123" t="str">
            <v>Tổ Giảng đường</v>
          </cell>
          <cell r="H2123" t="str">
            <v>Công ty TNHH MTV Đầu tư PT và DV Học viện Nông nghiệp Việt Nam</v>
          </cell>
          <cell r="I2123" t="str">
            <v/>
          </cell>
          <cell r="J2123">
            <v>3.63</v>
          </cell>
          <cell r="K2123">
            <v>0.1</v>
          </cell>
          <cell r="L2123" t="str">
            <v>01-Dec-09</v>
          </cell>
          <cell r="M2123" t="str">
            <v>01-Jun-76</v>
          </cell>
          <cell r="N2123">
            <v>7</v>
          </cell>
          <cell r="O2123" t="str">
            <v>3813</v>
          </cell>
          <cell r="P2123" t="str">
            <v>3813</v>
          </cell>
          <cell r="Q2123" t="str">
            <v>01.007</v>
          </cell>
          <cell r="R2123" t="str">
            <v>01.007</v>
          </cell>
          <cell r="S2123" t="str">
            <v/>
          </cell>
          <cell r="T2123">
            <v>0</v>
          </cell>
          <cell r="U2123" t="str">
            <v>CN-SơCấp</v>
          </cell>
          <cell r="V2123" t="str">
            <v>010812442</v>
          </cell>
        </row>
        <row r="2124">
          <cell r="B2124" t="str">
            <v/>
          </cell>
          <cell r="C2124" t="str">
            <v>3120215007291</v>
          </cell>
          <cell r="D2124" t="str">
            <v>Nguyễn Thị</v>
          </cell>
          <cell r="E2124" t="str">
            <v>Lý</v>
          </cell>
          <cell r="F2124">
            <v>25</v>
          </cell>
          <cell r="G2124" t="str">
            <v>Tổ Giảng đường</v>
          </cell>
          <cell r="H2124" t="str">
            <v>Công ty TNHH MTV Đầu tư PT và DV Học viện Nông nghiệp Việt Nam</v>
          </cell>
          <cell r="I2124" t="str">
            <v/>
          </cell>
          <cell r="J2124">
            <v>3.63</v>
          </cell>
          <cell r="K2124">
            <v>0.11</v>
          </cell>
          <cell r="L2124" t="str">
            <v>01-Dec-09</v>
          </cell>
          <cell r="M2124" t="str">
            <v>01-Dec-77</v>
          </cell>
          <cell r="N2124">
            <v>7</v>
          </cell>
          <cell r="O2124" t="str">
            <v>3813</v>
          </cell>
          <cell r="P2124" t="str">
            <v>3813</v>
          </cell>
          <cell r="Q2124" t="str">
            <v>01.007</v>
          </cell>
          <cell r="R2124" t="str">
            <v>01.007</v>
          </cell>
          <cell r="S2124" t="str">
            <v/>
          </cell>
          <cell r="T2124">
            <v>0</v>
          </cell>
          <cell r="U2124" t="str">
            <v>CN-SơCấp</v>
          </cell>
          <cell r="V2124" t="str">
            <v>010812340</v>
          </cell>
        </row>
        <row r="2125">
          <cell r="B2125" t="str">
            <v/>
          </cell>
          <cell r="C2125" t="str">
            <v>3120215007306</v>
          </cell>
          <cell r="D2125" t="str">
            <v>Nguyễn Thị</v>
          </cell>
          <cell r="E2125" t="str">
            <v>Lý</v>
          </cell>
          <cell r="F2125">
            <v>25</v>
          </cell>
          <cell r="G2125" t="str">
            <v>Tổ Giảng đường</v>
          </cell>
          <cell r="H2125" t="str">
            <v>Công ty TNHH MTV Đầu tư PT và DV Học viện Nông nghiệp Việt Nam</v>
          </cell>
          <cell r="I2125" t="str">
            <v/>
          </cell>
          <cell r="J2125">
            <v>3.63</v>
          </cell>
          <cell r="K2125">
            <v>0.11</v>
          </cell>
          <cell r="L2125" t="str">
            <v>01-Dec-09</v>
          </cell>
          <cell r="M2125" t="str">
            <v>01-Dec-77</v>
          </cell>
          <cell r="N2125">
            <v>7</v>
          </cell>
          <cell r="O2125" t="str">
            <v>3813</v>
          </cell>
          <cell r="P2125" t="str">
            <v>3813</v>
          </cell>
          <cell r="Q2125" t="str">
            <v>01.007</v>
          </cell>
          <cell r="R2125" t="str">
            <v>01.007</v>
          </cell>
          <cell r="S2125" t="str">
            <v/>
          </cell>
          <cell r="T2125">
            <v>0</v>
          </cell>
          <cell r="U2125" t="str">
            <v>CN-SơCấp</v>
          </cell>
          <cell r="V2125" t="str">
            <v>010812450</v>
          </cell>
        </row>
        <row r="2126">
          <cell r="B2126" t="str">
            <v/>
          </cell>
          <cell r="C2126" t="str">
            <v>3120215007341</v>
          </cell>
          <cell r="D2126" t="str">
            <v>Trần Thị</v>
          </cell>
          <cell r="E2126" t="str">
            <v>Nga</v>
          </cell>
          <cell r="F2126">
            <v>25</v>
          </cell>
          <cell r="G2126" t="str">
            <v>Tổ Giảng đường</v>
          </cell>
          <cell r="H2126" t="str">
            <v>Công ty TNHH MTV Đầu tư PT và DV Học viện Nông nghiệp Việt Nam</v>
          </cell>
          <cell r="I2126" t="str">
            <v/>
          </cell>
          <cell r="J2126">
            <v>3.63</v>
          </cell>
          <cell r="K2126">
            <v>0.11</v>
          </cell>
          <cell r="L2126" t="str">
            <v>01-Dec-09</v>
          </cell>
          <cell r="M2126" t="str">
            <v>01-Nov-76</v>
          </cell>
          <cell r="N2126">
            <v>7</v>
          </cell>
          <cell r="O2126" t="str">
            <v>3813</v>
          </cell>
          <cell r="P2126" t="str">
            <v>3813</v>
          </cell>
          <cell r="Q2126" t="str">
            <v>01.007</v>
          </cell>
          <cell r="R2126" t="str">
            <v>01.007</v>
          </cell>
          <cell r="S2126" t="str">
            <v/>
          </cell>
          <cell r="T2126">
            <v>0</v>
          </cell>
          <cell r="U2126" t="str">
            <v>CN-SơCấp</v>
          </cell>
          <cell r="V2126" t="str">
            <v>010812728</v>
          </cell>
        </row>
        <row r="2127">
          <cell r="B2127" t="str">
            <v/>
          </cell>
          <cell r="C2127" t="str">
            <v>3120215007240</v>
          </cell>
          <cell r="D2127" t="str">
            <v>Lê Văn</v>
          </cell>
          <cell r="E2127" t="str">
            <v>Nhường</v>
          </cell>
          <cell r="F2127">
            <v>25</v>
          </cell>
          <cell r="G2127" t="str">
            <v>Tổ Giảng đường</v>
          </cell>
          <cell r="H2127" t="str">
            <v>Trung tâm Dịch vụ trường học</v>
          </cell>
          <cell r="I2127" t="str">
            <v>Nhân viên kỹ thuật</v>
          </cell>
          <cell r="J2127">
            <v>3.63</v>
          </cell>
          <cell r="K2127">
            <v>0.18</v>
          </cell>
          <cell r="L2127" t="str">
            <v>01-Dec-17</v>
          </cell>
          <cell r="M2127" t="str">
            <v>01-Sep-81</v>
          </cell>
          <cell r="N2127">
            <v>7</v>
          </cell>
          <cell r="O2127" t="str">
            <v>3813</v>
          </cell>
          <cell r="P2127" t="str">
            <v>3813</v>
          </cell>
          <cell r="Q2127" t="str">
            <v>01.007</v>
          </cell>
          <cell r="R2127" t="str">
            <v>01.007</v>
          </cell>
          <cell r="S2127" t="str">
            <v/>
          </cell>
          <cell r="T2127">
            <v>0</v>
          </cell>
          <cell r="U2127" t="str">
            <v>CN-SơCấp</v>
          </cell>
          <cell r="V2127" t="str">
            <v>011157187</v>
          </cell>
        </row>
        <row r="2128">
          <cell r="B2128" t="str">
            <v/>
          </cell>
          <cell r="C2128" t="str">
            <v>3120215007312</v>
          </cell>
          <cell r="D2128" t="str">
            <v>Nguyễn Hồng</v>
          </cell>
          <cell r="E2128" t="str">
            <v>Thúy</v>
          </cell>
          <cell r="F2128">
            <v>38</v>
          </cell>
          <cell r="G2128" t="str">
            <v>Tổ Giảng đường</v>
          </cell>
          <cell r="H2128" t="str">
            <v>Trung tâm Dịch vụ trường học</v>
          </cell>
          <cell r="I2128" t="str">
            <v>Nhân viên kỹ thuật</v>
          </cell>
          <cell r="J2128">
            <v>3.63</v>
          </cell>
          <cell r="K2128">
            <v>0.18</v>
          </cell>
          <cell r="L2128" t="str">
            <v>01-Dec-16</v>
          </cell>
          <cell r="M2128" t="str">
            <v>01-May-80</v>
          </cell>
          <cell r="N2128">
            <v>7</v>
          </cell>
          <cell r="O2128" t="str">
            <v>3813</v>
          </cell>
          <cell r="P2128" t="str">
            <v>3813</v>
          </cell>
          <cell r="Q2128" t="str">
            <v>01.007</v>
          </cell>
          <cell r="R2128" t="str">
            <v>01.007</v>
          </cell>
          <cell r="S2128" t="str">
            <v/>
          </cell>
          <cell r="T2128">
            <v>0</v>
          </cell>
          <cell r="U2128" t="str">
            <v>CN-SơCấp</v>
          </cell>
          <cell r="V2128" t="str">
            <v>001162005233</v>
          </cell>
        </row>
        <row r="2129">
          <cell r="B2129" t="str">
            <v/>
          </cell>
          <cell r="C2129" t="str">
            <v>3120215007329</v>
          </cell>
          <cell r="D2129" t="str">
            <v>Lưu Thị</v>
          </cell>
          <cell r="E2129" t="str">
            <v>Túy</v>
          </cell>
          <cell r="F2129">
            <v>25</v>
          </cell>
          <cell r="G2129" t="str">
            <v>Tổ Giảng đường</v>
          </cell>
          <cell r="H2129" t="str">
            <v>Công ty TNHH MTV Đầu tư PT và DV Học viện Nông nghiệp Việt Nam</v>
          </cell>
          <cell r="I2129" t="str">
            <v/>
          </cell>
          <cell r="J2129">
            <v>3.63</v>
          </cell>
          <cell r="K2129">
            <v>0.11</v>
          </cell>
          <cell r="L2129" t="str">
            <v>01-Dec-09</v>
          </cell>
          <cell r="M2129" t="str">
            <v>01-Sep-76</v>
          </cell>
          <cell r="N2129">
            <v>7</v>
          </cell>
          <cell r="O2129" t="str">
            <v>3813</v>
          </cell>
          <cell r="P2129" t="str">
            <v>3813</v>
          </cell>
          <cell r="Q2129" t="str">
            <v>01.007</v>
          </cell>
          <cell r="R2129" t="str">
            <v>01.007</v>
          </cell>
          <cell r="S2129" t="str">
            <v/>
          </cell>
          <cell r="T2129">
            <v>0</v>
          </cell>
          <cell r="U2129" t="str">
            <v>CN-SơCấp</v>
          </cell>
          <cell r="V2129" t="str">
            <v>010812407</v>
          </cell>
        </row>
        <row r="2130">
          <cell r="B2130" t="str">
            <v/>
          </cell>
          <cell r="C2130" t="str">
            <v>3120215007653</v>
          </cell>
          <cell r="D2130" t="str">
            <v>Hoàng Thị</v>
          </cell>
          <cell r="E2130" t="str">
            <v>Tuyết</v>
          </cell>
          <cell r="F2130">
            <v>25</v>
          </cell>
          <cell r="G2130" t="str">
            <v>Tổ Giảng đường</v>
          </cell>
          <cell r="H2130" t="str">
            <v>Công ty TNHH MTV Đầu tư PT và DV Học viện Nông nghiệp Việt Nam</v>
          </cell>
          <cell r="I2130" t="str">
            <v/>
          </cell>
          <cell r="J2130">
            <v>3.63</v>
          </cell>
          <cell r="K2130">
            <v>0.13</v>
          </cell>
          <cell r="L2130" t="str">
            <v>01-Dec-12</v>
          </cell>
          <cell r="M2130" t="str">
            <v>01-Jan-80</v>
          </cell>
          <cell r="N2130">
            <v>7</v>
          </cell>
          <cell r="O2130" t="str">
            <v>3813</v>
          </cell>
          <cell r="P2130" t="str">
            <v>3813</v>
          </cell>
          <cell r="Q2130" t="str">
            <v>01.007</v>
          </cell>
          <cell r="R2130" t="str">
            <v>01.007</v>
          </cell>
          <cell r="S2130" t="str">
            <v/>
          </cell>
          <cell r="T2130">
            <v>0</v>
          </cell>
          <cell r="U2130" t="str">
            <v>CN-SơCấp</v>
          </cell>
          <cell r="V2130" t="str">
            <v>010476936</v>
          </cell>
        </row>
        <row r="2131">
          <cell r="B2131" t="str">
            <v/>
          </cell>
          <cell r="C2131" t="str">
            <v>3120215003748</v>
          </cell>
          <cell r="D2131" t="str">
            <v>Trần Thị</v>
          </cell>
          <cell r="E2131" t="str">
            <v>Vân</v>
          </cell>
          <cell r="F2131">
            <v>25</v>
          </cell>
          <cell r="G2131" t="str">
            <v>Tổ Giảng đường</v>
          </cell>
          <cell r="H2131" t="str">
            <v>Công ty TNHH MTV Đầu tư PT và DV Học viện Nông nghiệp Việt Nam</v>
          </cell>
          <cell r="I2131" t="str">
            <v>Nhân viên kỹ thuật</v>
          </cell>
          <cell r="J2131">
            <v>3.63</v>
          </cell>
          <cell r="K2131">
            <v>0.15</v>
          </cell>
          <cell r="L2131" t="str">
            <v>01-Dec-13</v>
          </cell>
          <cell r="M2131" t="str">
            <v>01-Mar-78</v>
          </cell>
          <cell r="N2131">
            <v>7</v>
          </cell>
          <cell r="O2131" t="str">
            <v>3813</v>
          </cell>
          <cell r="P2131" t="str">
            <v>3813</v>
          </cell>
          <cell r="Q2131" t="str">
            <v>01.007</v>
          </cell>
          <cell r="R2131" t="str">
            <v>01.007</v>
          </cell>
          <cell r="S2131" t="str">
            <v/>
          </cell>
          <cell r="T2131">
            <v>0</v>
          </cell>
          <cell r="U2131" t="str">
            <v>CN-SơCấp</v>
          </cell>
          <cell r="V2131" t="str">
            <v>011239059</v>
          </cell>
        </row>
        <row r="2132">
          <cell r="B2132" t="str">
            <v/>
          </cell>
          <cell r="C2132" t="str">
            <v>3120215008265</v>
          </cell>
          <cell r="D2132" t="str">
            <v>Nguyễn Quốc</v>
          </cell>
          <cell r="E2132" t="str">
            <v>Hoàng</v>
          </cell>
          <cell r="F2132">
            <v>25</v>
          </cell>
          <cell r="G2132" t="str">
            <v>Tổ Giảng đường</v>
          </cell>
          <cell r="H2132" t="str">
            <v>Công ty TNHH MTV Đầu tư PT và DV Học viện Nông nghiệp Việt Nam</v>
          </cell>
          <cell r="I2132" t="str">
            <v>Nhân viên kỹ thuật</v>
          </cell>
          <cell r="J2132">
            <v>3.63</v>
          </cell>
          <cell r="K2132">
            <v>0.14000000000000001</v>
          </cell>
          <cell r="L2132" t="str">
            <v>01-Dec-15</v>
          </cell>
          <cell r="M2132" t="str">
            <v>01-Oct-86</v>
          </cell>
          <cell r="N2132">
            <v>7</v>
          </cell>
          <cell r="O2132" t="str">
            <v>3813</v>
          </cell>
          <cell r="P2132" t="str">
            <v>3813</v>
          </cell>
          <cell r="Q2132" t="str">
            <v>01.007</v>
          </cell>
          <cell r="R2132" t="str">
            <v>01.007</v>
          </cell>
          <cell r="S2132" t="str">
            <v/>
          </cell>
          <cell r="T2132">
            <v>0</v>
          </cell>
          <cell r="U2132" t="str">
            <v>CN-SơCấp</v>
          </cell>
          <cell r="V2132" t="str">
            <v>010799187</v>
          </cell>
        </row>
        <row r="2133">
          <cell r="B2133" t="str">
            <v/>
          </cell>
          <cell r="C2133" t="str">
            <v>3120215009064</v>
          </cell>
          <cell r="D2133" t="str">
            <v>Đỗ Thị</v>
          </cell>
          <cell r="E2133" t="str">
            <v>Hương</v>
          </cell>
          <cell r="F2133">
            <v>25</v>
          </cell>
          <cell r="G2133" t="str">
            <v>Tổ Giảng đường</v>
          </cell>
          <cell r="H2133" t="str">
            <v>Công ty TNHH MTV Đầu tư PT và DV Học viện Nông nghiệp Việt Nam</v>
          </cell>
          <cell r="I2133" t="str">
            <v>Kỹ thuật viên</v>
          </cell>
          <cell r="J2133">
            <v>4.0599999999999996</v>
          </cell>
          <cell r="K2133">
            <v>0.09</v>
          </cell>
          <cell r="L2133" t="str">
            <v>01-Jan-16</v>
          </cell>
          <cell r="M2133" t="str">
            <v>01-Jan-08</v>
          </cell>
          <cell r="N2133">
            <v>6</v>
          </cell>
          <cell r="O2133" t="str">
            <v>3813</v>
          </cell>
          <cell r="P2133" t="str">
            <v>3813</v>
          </cell>
          <cell r="Q2133" t="str">
            <v>13.096</v>
          </cell>
          <cell r="R2133" t="str">
            <v>13.096</v>
          </cell>
          <cell r="S2133" t="str">
            <v/>
          </cell>
          <cell r="T2133">
            <v>0</v>
          </cell>
          <cell r="U2133" t="str">
            <v>Trung cấp</v>
          </cell>
          <cell r="V2133" t="str">
            <v>011035508</v>
          </cell>
        </row>
        <row r="2134">
          <cell r="B2134" t="str">
            <v/>
          </cell>
          <cell r="C2134" t="str">
            <v>3120215006355</v>
          </cell>
          <cell r="D2134" t="str">
            <v>Dương Văn</v>
          </cell>
          <cell r="E2134" t="str">
            <v>Nhịp</v>
          </cell>
          <cell r="F2134">
            <v>25</v>
          </cell>
          <cell r="G2134" t="str">
            <v>Tổ Giảng đường</v>
          </cell>
          <cell r="H2134" t="str">
            <v>Công ty TNHH MTV Đầu tư PT và DV Học viện Nông nghiệp Việt Nam</v>
          </cell>
          <cell r="I2134" t="str">
            <v/>
          </cell>
          <cell r="J2134">
            <v>3.63</v>
          </cell>
          <cell r="K2134">
            <v>0.08</v>
          </cell>
          <cell r="L2134" t="str">
            <v>01-Sep-09</v>
          </cell>
          <cell r="M2134" t="str">
            <v>01-Dec-84</v>
          </cell>
          <cell r="N2134">
            <v>7</v>
          </cell>
          <cell r="O2134" t="str">
            <v>3813</v>
          </cell>
          <cell r="P2134" t="str">
            <v>3813</v>
          </cell>
          <cell r="Q2134" t="str">
            <v>01.007</v>
          </cell>
          <cell r="R2134" t="str">
            <v>01.007</v>
          </cell>
          <cell r="S2134" t="str">
            <v/>
          </cell>
          <cell r="T2134">
            <v>0</v>
          </cell>
          <cell r="U2134" t="str">
            <v>CN-SơCấp</v>
          </cell>
          <cell r="V2134" t="str">
            <v>011582219</v>
          </cell>
        </row>
        <row r="2135">
          <cell r="B2135" t="str">
            <v/>
          </cell>
          <cell r="C2135" t="str">
            <v>3120215008423</v>
          </cell>
          <cell r="D2135" t="str">
            <v>Trần Thị</v>
          </cell>
          <cell r="E2135" t="str">
            <v>Quế</v>
          </cell>
          <cell r="F2135">
            <v>25</v>
          </cell>
          <cell r="G2135" t="str">
            <v>Tổ Giảng đường</v>
          </cell>
          <cell r="H2135" t="str">
            <v>Công ty TNHH MTV Đầu tư PT và DV Học viện Nông nghiệp Việt Nam</v>
          </cell>
          <cell r="I2135" t="str">
            <v/>
          </cell>
          <cell r="J2135">
            <v>3.63</v>
          </cell>
          <cell r="K2135">
            <v>0.1</v>
          </cell>
          <cell r="L2135" t="str">
            <v>01-Nov-09</v>
          </cell>
          <cell r="M2135" t="str">
            <v>01-Sep-78</v>
          </cell>
          <cell r="N2135">
            <v>7</v>
          </cell>
          <cell r="O2135" t="str">
            <v>3813</v>
          </cell>
          <cell r="P2135" t="str">
            <v>3813</v>
          </cell>
          <cell r="Q2135" t="str">
            <v>15c.210</v>
          </cell>
          <cell r="R2135" t="str">
            <v>15c.210</v>
          </cell>
          <cell r="S2135" t="str">
            <v/>
          </cell>
          <cell r="T2135">
            <v>0</v>
          </cell>
          <cell r="U2135" t="str">
            <v>CN-SơCấp</v>
          </cell>
          <cell r="V2135" t="str">
            <v>010779874</v>
          </cell>
        </row>
        <row r="2136">
          <cell r="B2136" t="str">
            <v/>
          </cell>
          <cell r="C2136" t="str">
            <v>3120215008446</v>
          </cell>
          <cell r="D2136" t="str">
            <v>Nguyễn Thị</v>
          </cell>
          <cell r="E2136" t="str">
            <v>Hường</v>
          </cell>
          <cell r="F2136">
            <v>25</v>
          </cell>
          <cell r="G2136" t="str">
            <v>Tổ Giảng đường</v>
          </cell>
          <cell r="H2136" t="str">
            <v>Công ty TNHH MTV Đầu tư PT và DV Học viện Nông nghiệp Việt Nam</v>
          </cell>
          <cell r="I2136" t="str">
            <v/>
          </cell>
          <cell r="J2136">
            <v>3.63</v>
          </cell>
          <cell r="K2136">
            <v>0.09</v>
          </cell>
          <cell r="L2136" t="str">
            <v>01-Jan-10</v>
          </cell>
          <cell r="M2136" t="str">
            <v>01-Sep-79</v>
          </cell>
          <cell r="N2136">
            <v>7</v>
          </cell>
          <cell r="O2136" t="str">
            <v>3813</v>
          </cell>
          <cell r="P2136" t="str">
            <v>3813</v>
          </cell>
          <cell r="Q2136" t="str">
            <v>15c.210</v>
          </cell>
          <cell r="R2136" t="str">
            <v>15c.210</v>
          </cell>
          <cell r="S2136" t="str">
            <v/>
          </cell>
          <cell r="T2136">
            <v>0</v>
          </cell>
          <cell r="U2136" t="str">
            <v>CN-SơCấp</v>
          </cell>
          <cell r="V2136" t="str">
            <v>011027879</v>
          </cell>
        </row>
        <row r="2137">
          <cell r="B2137" t="str">
            <v/>
          </cell>
          <cell r="C2137" t="str">
            <v>3120215008469</v>
          </cell>
          <cell r="D2137" t="str">
            <v>Trần Thị Ngọc</v>
          </cell>
          <cell r="E2137" t="str">
            <v>Hà</v>
          </cell>
          <cell r="F2137">
            <v>25</v>
          </cell>
          <cell r="G2137" t="str">
            <v>Tổ Giảng đường</v>
          </cell>
          <cell r="H2137" t="str">
            <v>Công ty TNHH MTV Đầu tư PT và DV Học viện Nông nghiệp Việt Nam</v>
          </cell>
          <cell r="I2137" t="str">
            <v>Giáo viên mầm non-B</v>
          </cell>
          <cell r="J2137">
            <v>4.0599999999999996</v>
          </cell>
          <cell r="K2137">
            <v>0.12</v>
          </cell>
          <cell r="L2137" t="str">
            <v>01-Nov-15</v>
          </cell>
          <cell r="M2137" t="str">
            <v>01-Sep-83</v>
          </cell>
          <cell r="N2137">
            <v>6</v>
          </cell>
          <cell r="O2137" t="str">
            <v>3813</v>
          </cell>
          <cell r="P2137" t="str">
            <v>3813</v>
          </cell>
          <cell r="Q2137" t="str">
            <v>15.115</v>
          </cell>
          <cell r="R2137" t="str">
            <v>15.115</v>
          </cell>
          <cell r="S2137" t="str">
            <v/>
          </cell>
          <cell r="T2137">
            <v>0</v>
          </cell>
          <cell r="U2137" t="str">
            <v>Trung cấp</v>
          </cell>
          <cell r="V2137" t="str">
            <v>010542706</v>
          </cell>
        </row>
        <row r="2138">
          <cell r="B2138" t="str">
            <v/>
          </cell>
          <cell r="C2138" t="str">
            <v>3120215003760</v>
          </cell>
          <cell r="D2138" t="str">
            <v>Chu Thị Thanh</v>
          </cell>
          <cell r="E2138" t="str">
            <v>Hải</v>
          </cell>
          <cell r="F2138">
            <v>25</v>
          </cell>
          <cell r="G2138" t="str">
            <v>Tổ Giảng đường</v>
          </cell>
          <cell r="H2138" t="str">
            <v>Công ty TNHH MTV Đầu tư PT và DV Học viện Nông nghiệp Việt Nam</v>
          </cell>
          <cell r="I2138" t="str">
            <v/>
          </cell>
          <cell r="J2138">
            <v>3.63</v>
          </cell>
          <cell r="K2138">
            <v>0.06</v>
          </cell>
          <cell r="L2138" t="str">
            <v>01-Sep-10</v>
          </cell>
          <cell r="M2138" t="str">
            <v>01-Aug-81</v>
          </cell>
          <cell r="N2138">
            <v>7</v>
          </cell>
          <cell r="O2138" t="str">
            <v>3813</v>
          </cell>
          <cell r="P2138" t="str">
            <v>3813</v>
          </cell>
          <cell r="Q2138" t="str">
            <v>01.007</v>
          </cell>
          <cell r="R2138" t="str">
            <v>01.007</v>
          </cell>
          <cell r="S2138" t="str">
            <v/>
          </cell>
          <cell r="T2138">
            <v>0</v>
          </cell>
          <cell r="U2138" t="str">
            <v>CN-SơCấp</v>
          </cell>
          <cell r="V2138" t="str">
            <v/>
          </cell>
        </row>
        <row r="2139">
          <cell r="B2139" t="str">
            <v/>
          </cell>
          <cell r="C2139" t="str">
            <v>3120215008430</v>
          </cell>
          <cell r="D2139" t="str">
            <v>Lã Thị Kim</v>
          </cell>
          <cell r="E2139" t="str">
            <v>Xuân</v>
          </cell>
          <cell r="F2139">
            <v>25</v>
          </cell>
          <cell r="G2139" t="str">
            <v>Tổ Giảng đường</v>
          </cell>
          <cell r="H2139" t="str">
            <v>Công ty TNHH MTV Đầu tư PT và DV Học viện Nông nghiệp Việt Nam</v>
          </cell>
          <cell r="I2139" t="str">
            <v/>
          </cell>
          <cell r="J2139">
            <v>4.0599999999999996</v>
          </cell>
          <cell r="K2139">
            <v>0.1</v>
          </cell>
          <cell r="L2139" t="str">
            <v>01-Jan-11</v>
          </cell>
          <cell r="M2139" t="str">
            <v>01-Oct-79</v>
          </cell>
          <cell r="N2139">
            <v>6</v>
          </cell>
          <cell r="O2139" t="str">
            <v>3813</v>
          </cell>
          <cell r="P2139" t="str">
            <v>3813</v>
          </cell>
          <cell r="Q2139" t="str">
            <v>15.115</v>
          </cell>
          <cell r="R2139" t="str">
            <v>15.115</v>
          </cell>
          <cell r="S2139" t="str">
            <v/>
          </cell>
          <cell r="T2139">
            <v>0</v>
          </cell>
          <cell r="U2139" t="str">
            <v>Trung cấp</v>
          </cell>
          <cell r="V2139" t="str">
            <v>011027876</v>
          </cell>
        </row>
        <row r="2140">
          <cell r="B2140" t="str">
            <v/>
          </cell>
          <cell r="C2140" t="str">
            <v>3120215021812</v>
          </cell>
          <cell r="D2140" t="str">
            <v>Nguyễn Thị</v>
          </cell>
          <cell r="E2140" t="str">
            <v>Bình</v>
          </cell>
          <cell r="F2140">
            <v>38</v>
          </cell>
          <cell r="G2140" t="str">
            <v>Tổ Giảng đường</v>
          </cell>
          <cell r="H2140" t="str">
            <v>Trung tâm Dịch vụ trường học</v>
          </cell>
          <cell r="I2140" t="str">
            <v>Kỹ thuật viên</v>
          </cell>
          <cell r="J2140">
            <v>3.46</v>
          </cell>
          <cell r="K2140">
            <v>0</v>
          </cell>
          <cell r="L2140" t="str">
            <v>01-Aug-24</v>
          </cell>
          <cell r="M2140" t="str">
            <v>01-Aug-09</v>
          </cell>
          <cell r="N2140">
            <v>4</v>
          </cell>
          <cell r="O2140" t="str">
            <v>3813</v>
          </cell>
          <cell r="P2140" t="str">
            <v>3813</v>
          </cell>
          <cell r="Q2140" t="str">
            <v>13.096</v>
          </cell>
          <cell r="R2140" t="str">
            <v>V.05.02.08</v>
          </cell>
          <cell r="S2140" t="str">
            <v/>
          </cell>
          <cell r="T2140">
            <v>0</v>
          </cell>
          <cell r="U2140" t="str">
            <v>Đại học</v>
          </cell>
          <cell r="V2140" t="str">
            <v>040187001852</v>
          </cell>
        </row>
        <row r="2141">
          <cell r="B2141" t="str">
            <v/>
          </cell>
          <cell r="C2141" t="str">
            <v>3120215037336</v>
          </cell>
          <cell r="D2141" t="str">
            <v>Vũ Thị Vân</v>
          </cell>
          <cell r="E2141" t="str">
            <v>Anh</v>
          </cell>
          <cell r="F2141">
            <v>25</v>
          </cell>
          <cell r="G2141" t="str">
            <v>Tổ Giảng đường</v>
          </cell>
          <cell r="H2141" t="str">
            <v>Công ty TNHH MTV Đầu tư PT và DV Học viện Nông nghiệp Việt Nam</v>
          </cell>
          <cell r="I2141" t="str">
            <v>Nhân viên phục vụ</v>
          </cell>
          <cell r="J2141">
            <v>1.18</v>
          </cell>
          <cell r="K2141">
            <v>0</v>
          </cell>
          <cell r="L2141" t="str">
            <v>01-Jun-11</v>
          </cell>
          <cell r="M2141" t="str">
            <v>01-Jun-11</v>
          </cell>
          <cell r="N2141">
            <v>4</v>
          </cell>
          <cell r="O2141" t="str">
            <v>3813</v>
          </cell>
          <cell r="P2141" t="str">
            <v>3813</v>
          </cell>
          <cell r="Q2141" t="str">
            <v>01.009</v>
          </cell>
          <cell r="R2141" t="str">
            <v>01.009</v>
          </cell>
          <cell r="S2141" t="str">
            <v/>
          </cell>
          <cell r="T2141">
            <v>0</v>
          </cell>
          <cell r="U2141" t="str">
            <v>Đại học</v>
          </cell>
          <cell r="V2141" t="str">
            <v>012455482</v>
          </cell>
        </row>
        <row r="2142">
          <cell r="B2142" t="str">
            <v/>
          </cell>
          <cell r="C2142" t="str">
            <v>3120215037234</v>
          </cell>
          <cell r="D2142" t="str">
            <v>Nguyễn Thị</v>
          </cell>
          <cell r="E2142" t="str">
            <v>Hoa</v>
          </cell>
          <cell r="F2142">
            <v>38</v>
          </cell>
          <cell r="G2142" t="str">
            <v>Tổ Giảng đường</v>
          </cell>
          <cell r="H2142" t="str">
            <v>Trung tâm Dịch vụ trường học</v>
          </cell>
          <cell r="I2142" t="str">
            <v>Nhân viên phục vụ</v>
          </cell>
          <cell r="J2142">
            <v>2.44</v>
          </cell>
          <cell r="K2142">
            <v>0</v>
          </cell>
          <cell r="L2142" t="str">
            <v>01-Jun-24</v>
          </cell>
          <cell r="M2142" t="str">
            <v>01-Jun-11</v>
          </cell>
          <cell r="N2142">
            <v>8</v>
          </cell>
          <cell r="O2142" t="str">
            <v>3813</v>
          </cell>
          <cell r="P2142" t="str">
            <v>3813</v>
          </cell>
          <cell r="Q2142" t="str">
            <v>01.009</v>
          </cell>
          <cell r="R2142" t="str">
            <v>01.009</v>
          </cell>
          <cell r="S2142" t="str">
            <v/>
          </cell>
          <cell r="T2142">
            <v>0</v>
          </cell>
          <cell r="U2142" t="str">
            <v>KhôngBCấp</v>
          </cell>
          <cell r="V2142" t="str">
            <v>001173030772</v>
          </cell>
        </row>
        <row r="2143">
          <cell r="B2143" t="str">
            <v/>
          </cell>
          <cell r="C2143" t="str">
            <v>3120215037263</v>
          </cell>
          <cell r="D2143" t="str">
            <v>Nguyễn Thị</v>
          </cell>
          <cell r="E2143" t="str">
            <v>Minh</v>
          </cell>
          <cell r="F2143">
            <v>38</v>
          </cell>
          <cell r="G2143" t="str">
            <v>Tổ Giảng đường</v>
          </cell>
          <cell r="H2143" t="str">
            <v>Trung tâm Dịch vụ trường học</v>
          </cell>
          <cell r="I2143" t="str">
            <v>Nhân viên phục vụ</v>
          </cell>
          <cell r="J2143">
            <v>2.44</v>
          </cell>
          <cell r="K2143">
            <v>0</v>
          </cell>
          <cell r="L2143" t="str">
            <v>01-Jun-24</v>
          </cell>
          <cell r="M2143" t="str">
            <v>01-Jun-11</v>
          </cell>
          <cell r="N2143">
            <v>8</v>
          </cell>
          <cell r="O2143" t="str">
            <v>3813</v>
          </cell>
          <cell r="P2143" t="str">
            <v>3813</v>
          </cell>
          <cell r="Q2143" t="str">
            <v>01.009</v>
          </cell>
          <cell r="R2143" t="str">
            <v>01.009</v>
          </cell>
          <cell r="S2143" t="str">
            <v/>
          </cell>
          <cell r="T2143">
            <v>0</v>
          </cell>
          <cell r="U2143" t="str">
            <v>KhôngBCấp</v>
          </cell>
          <cell r="V2143" t="str">
            <v>037181005289</v>
          </cell>
        </row>
        <row r="2144">
          <cell r="B2144" t="str">
            <v/>
          </cell>
          <cell r="C2144" t="str">
            <v>3120215037257</v>
          </cell>
          <cell r="D2144" t="str">
            <v>Nguyễn Thị</v>
          </cell>
          <cell r="E2144" t="str">
            <v>Thanh</v>
          </cell>
          <cell r="F2144">
            <v>38</v>
          </cell>
          <cell r="G2144" t="str">
            <v>Tổ Giảng đường</v>
          </cell>
          <cell r="H2144" t="str">
            <v>Trung tâm Dịch vụ trường học</v>
          </cell>
          <cell r="I2144" t="str">
            <v>Nhân viên phục vụ</v>
          </cell>
          <cell r="J2144">
            <v>2.44</v>
          </cell>
          <cell r="K2144">
            <v>0</v>
          </cell>
          <cell r="L2144" t="str">
            <v>01-Jun-24</v>
          </cell>
          <cell r="M2144" t="str">
            <v>01-Jun-11</v>
          </cell>
          <cell r="N2144">
            <v>8</v>
          </cell>
          <cell r="O2144" t="str">
            <v>3813</v>
          </cell>
          <cell r="P2144" t="str">
            <v>3813</v>
          </cell>
          <cell r="Q2144" t="str">
            <v>01.009</v>
          </cell>
          <cell r="R2144" t="str">
            <v>01.009</v>
          </cell>
          <cell r="S2144" t="str">
            <v/>
          </cell>
          <cell r="T2144">
            <v>0</v>
          </cell>
          <cell r="U2144" t="str">
            <v>KhôngBCấp</v>
          </cell>
          <cell r="V2144" t="str">
            <v>001169015389</v>
          </cell>
        </row>
        <row r="2145">
          <cell r="B2145" t="str">
            <v/>
          </cell>
          <cell r="C2145" t="str">
            <v>3120215037286</v>
          </cell>
          <cell r="D2145" t="str">
            <v>Nghiêm Thị</v>
          </cell>
          <cell r="E2145" t="str">
            <v>Kim</v>
          </cell>
          <cell r="F2145">
            <v>38</v>
          </cell>
          <cell r="G2145" t="str">
            <v>Tổ Giảng đường</v>
          </cell>
          <cell r="H2145" t="str">
            <v>Trung tâm Dịch vụ trường học</v>
          </cell>
          <cell r="I2145" t="str">
            <v>Nhân viên phục vụ</v>
          </cell>
          <cell r="J2145">
            <v>2.62</v>
          </cell>
          <cell r="K2145">
            <v>0</v>
          </cell>
          <cell r="L2145" t="str">
            <v>01-Jun-25</v>
          </cell>
          <cell r="M2145" t="str">
            <v>01-Jun-11</v>
          </cell>
          <cell r="N2145">
            <v>8</v>
          </cell>
          <cell r="O2145" t="str">
            <v>3813</v>
          </cell>
          <cell r="P2145" t="str">
            <v>3813</v>
          </cell>
          <cell r="Q2145" t="str">
            <v>01.009</v>
          </cell>
          <cell r="R2145" t="str">
            <v>01.009</v>
          </cell>
          <cell r="S2145" t="str">
            <v/>
          </cell>
          <cell r="T2145">
            <v>0</v>
          </cell>
          <cell r="U2145" t="str">
            <v>KhôngBCấp</v>
          </cell>
          <cell r="V2145" t="str">
            <v>001176017761</v>
          </cell>
        </row>
        <row r="2146">
          <cell r="B2146" t="str">
            <v/>
          </cell>
          <cell r="C2146" t="str">
            <v>3120215037365</v>
          </cell>
          <cell r="D2146" t="str">
            <v>Lương Thị</v>
          </cell>
          <cell r="E2146" t="str">
            <v>Tuyết</v>
          </cell>
          <cell r="F2146">
            <v>38</v>
          </cell>
          <cell r="G2146" t="str">
            <v>Tổ Giảng đường</v>
          </cell>
          <cell r="H2146" t="str">
            <v>Trung tâm Dịch vụ trường học</v>
          </cell>
          <cell r="I2146" t="str">
            <v>Nhân viên phục vụ</v>
          </cell>
          <cell r="J2146">
            <v>2.44</v>
          </cell>
          <cell r="K2146">
            <v>0</v>
          </cell>
          <cell r="L2146" t="str">
            <v>01-Jun-24</v>
          </cell>
          <cell r="M2146" t="str">
            <v>01-Jun-11</v>
          </cell>
          <cell r="N2146">
            <v>8</v>
          </cell>
          <cell r="O2146" t="str">
            <v>3813</v>
          </cell>
          <cell r="P2146" t="str">
            <v>3813</v>
          </cell>
          <cell r="Q2146" t="str">
            <v>01.009</v>
          </cell>
          <cell r="R2146" t="str">
            <v>01.009</v>
          </cell>
          <cell r="S2146" t="str">
            <v/>
          </cell>
          <cell r="T2146">
            <v>0</v>
          </cell>
          <cell r="U2146" t="str">
            <v>KhôngBCấp</v>
          </cell>
          <cell r="V2146" t="str">
            <v>027188011645</v>
          </cell>
        </row>
        <row r="2147">
          <cell r="B2147" t="str">
            <v/>
          </cell>
          <cell r="C2147" t="str">
            <v>3120215037270</v>
          </cell>
          <cell r="D2147" t="str">
            <v>Lê Thị</v>
          </cell>
          <cell r="E2147" t="str">
            <v>Bình</v>
          </cell>
          <cell r="F2147">
            <v>38</v>
          </cell>
          <cell r="G2147" t="str">
            <v>Tổ Giảng đường</v>
          </cell>
          <cell r="H2147" t="str">
            <v>Trung tâm Dịch vụ trường học</v>
          </cell>
          <cell r="I2147" t="str">
            <v>Nhân viên phục vụ</v>
          </cell>
          <cell r="J2147">
            <v>2.44</v>
          </cell>
          <cell r="K2147">
            <v>0</v>
          </cell>
          <cell r="L2147" t="str">
            <v>01-Jun-24</v>
          </cell>
          <cell r="M2147" t="str">
            <v>01-Jun-11</v>
          </cell>
          <cell r="N2147">
            <v>8</v>
          </cell>
          <cell r="O2147" t="str">
            <v>3813</v>
          </cell>
          <cell r="P2147" t="str">
            <v>3813</v>
          </cell>
          <cell r="Q2147" t="str">
            <v>01.009</v>
          </cell>
          <cell r="R2147" t="str">
            <v>01.009</v>
          </cell>
          <cell r="S2147" t="str">
            <v/>
          </cell>
          <cell r="T2147">
            <v>0</v>
          </cell>
          <cell r="U2147" t="str">
            <v>KhôngBCấp</v>
          </cell>
          <cell r="V2147" t="str">
            <v>037181010784</v>
          </cell>
        </row>
        <row r="2148">
          <cell r="B2148" t="str">
            <v/>
          </cell>
          <cell r="C2148" t="str">
            <v>3120215037292</v>
          </cell>
          <cell r="D2148" t="str">
            <v>Dương Quang</v>
          </cell>
          <cell r="E2148" t="str">
            <v>Hiển</v>
          </cell>
          <cell r="F2148">
            <v>38</v>
          </cell>
          <cell r="G2148" t="str">
            <v>Tổ Giảng đường</v>
          </cell>
          <cell r="H2148" t="str">
            <v>Trung tâm Dịch vụ trường học</v>
          </cell>
          <cell r="I2148" t="str">
            <v>Nhân viên phục vụ</v>
          </cell>
          <cell r="J2148">
            <v>2.44</v>
          </cell>
          <cell r="K2148">
            <v>0</v>
          </cell>
          <cell r="L2148" t="str">
            <v>01-Jun-25</v>
          </cell>
          <cell r="M2148" t="str">
            <v>01-Jun-11</v>
          </cell>
          <cell r="N2148">
            <v>8</v>
          </cell>
          <cell r="O2148" t="str">
            <v>3813</v>
          </cell>
          <cell r="P2148" t="str">
            <v>3813</v>
          </cell>
          <cell r="Q2148" t="str">
            <v>01.009</v>
          </cell>
          <cell r="R2148" t="str">
            <v>01.009</v>
          </cell>
          <cell r="S2148" t="str">
            <v/>
          </cell>
          <cell r="T2148">
            <v>0</v>
          </cell>
          <cell r="U2148" t="str">
            <v>KhôngBCấp</v>
          </cell>
          <cell r="V2148" t="str">
            <v>001085008895</v>
          </cell>
        </row>
        <row r="2149">
          <cell r="B2149" t="str">
            <v/>
          </cell>
          <cell r="C2149" t="str">
            <v>3120215039614</v>
          </cell>
          <cell r="D2149" t="str">
            <v>Nguyễn Thị</v>
          </cell>
          <cell r="E2149" t="str">
            <v>Tuyến</v>
          </cell>
          <cell r="F2149">
            <v>38</v>
          </cell>
          <cell r="G2149" t="str">
            <v>Tổ Giảng đường</v>
          </cell>
          <cell r="H2149" t="str">
            <v>Trung tâm Dịch vụ trường học</v>
          </cell>
          <cell r="I2149" t="str">
            <v>Nhân viên phục vụ</v>
          </cell>
          <cell r="J2149">
            <v>2.44</v>
          </cell>
          <cell r="K2149">
            <v>0</v>
          </cell>
          <cell r="L2149" t="str">
            <v>01-Jan-25</v>
          </cell>
          <cell r="M2149" t="str">
            <v>01-Jan-12</v>
          </cell>
          <cell r="N2149">
            <v>8</v>
          </cell>
          <cell r="O2149" t="str">
            <v>3813</v>
          </cell>
          <cell r="P2149" t="str">
            <v>3813</v>
          </cell>
          <cell r="Q2149" t="str">
            <v>01.009</v>
          </cell>
          <cell r="R2149" t="str">
            <v>01.009</v>
          </cell>
          <cell r="S2149" t="str">
            <v/>
          </cell>
          <cell r="T2149">
            <v>0</v>
          </cell>
          <cell r="U2149" t="str">
            <v>KhôngBCấp</v>
          </cell>
          <cell r="V2149" t="str">
            <v>001181008733</v>
          </cell>
        </row>
        <row r="2150">
          <cell r="B2150" t="str">
            <v/>
          </cell>
          <cell r="C2150" t="str">
            <v>3120215044801</v>
          </cell>
          <cell r="D2150" t="str">
            <v>Nguyễn Đức</v>
          </cell>
          <cell r="E2150" t="str">
            <v>Thiện</v>
          </cell>
          <cell r="F2150">
            <v>38</v>
          </cell>
          <cell r="G2150" t="str">
            <v>Tổ Giảng đường</v>
          </cell>
          <cell r="H2150" t="str">
            <v>Trung tâm Dịch vụ trường học</v>
          </cell>
          <cell r="I2150" t="str">
            <v>Nhân viên kỹ thuật</v>
          </cell>
          <cell r="J2150">
            <v>2.73</v>
          </cell>
          <cell r="K2150">
            <v>0</v>
          </cell>
          <cell r="L2150" t="str">
            <v>01-Jan-24</v>
          </cell>
          <cell r="M2150" t="str">
            <v>01-Jan-12</v>
          </cell>
          <cell r="N2150">
            <v>8</v>
          </cell>
          <cell r="O2150" t="str">
            <v>3813</v>
          </cell>
          <cell r="P2150" t="str">
            <v>3813</v>
          </cell>
          <cell r="Q2150" t="str">
            <v>01.007</v>
          </cell>
          <cell r="R2150" t="str">
            <v>01.007</v>
          </cell>
          <cell r="S2150" t="str">
            <v/>
          </cell>
          <cell r="T2150">
            <v>0</v>
          </cell>
          <cell r="U2150" t="str">
            <v>KhôngBCấp</v>
          </cell>
          <cell r="V2150" t="str">
            <v>001084004425</v>
          </cell>
        </row>
        <row r="2151">
          <cell r="B2151" t="str">
            <v/>
          </cell>
          <cell r="C2151" t="str">
            <v>3120215039217</v>
          </cell>
          <cell r="D2151" t="str">
            <v>Đặng Thị</v>
          </cell>
          <cell r="E2151" t="str">
            <v>Nhung</v>
          </cell>
          <cell r="F2151">
            <v>38</v>
          </cell>
          <cell r="G2151" t="str">
            <v>Tổ Giảng đường</v>
          </cell>
          <cell r="H2151" t="str">
            <v>Trung tâm Dịch vụ trường học</v>
          </cell>
          <cell r="I2151" t="str">
            <v>Nhân viên phục vụ</v>
          </cell>
          <cell r="J2151">
            <v>2.2599999999999998</v>
          </cell>
          <cell r="K2151">
            <v>0</v>
          </cell>
          <cell r="L2151" t="str">
            <v>01-Jan-24</v>
          </cell>
          <cell r="M2151" t="str">
            <v>01-Jan-12</v>
          </cell>
          <cell r="N2151">
            <v>6</v>
          </cell>
          <cell r="O2151" t="str">
            <v>3813</v>
          </cell>
          <cell r="P2151" t="str">
            <v>3813</v>
          </cell>
          <cell r="Q2151" t="str">
            <v>01.009</v>
          </cell>
          <cell r="R2151" t="str">
            <v>01.009</v>
          </cell>
          <cell r="S2151" t="str">
            <v/>
          </cell>
          <cell r="T2151">
            <v>0</v>
          </cell>
          <cell r="U2151" t="str">
            <v>Trung cấp</v>
          </cell>
          <cell r="V2151" t="str">
            <v>001190056136</v>
          </cell>
        </row>
        <row r="2152">
          <cell r="B2152" t="str">
            <v/>
          </cell>
          <cell r="C2152" t="str">
            <v>3120215039564</v>
          </cell>
          <cell r="D2152" t="str">
            <v>Nguyễn Thị Hồng</v>
          </cell>
          <cell r="E2152" t="str">
            <v>Điệp</v>
          </cell>
          <cell r="F2152">
            <v>38</v>
          </cell>
          <cell r="G2152" t="str">
            <v>Tổ Giảng đường</v>
          </cell>
          <cell r="H2152" t="str">
            <v>Trung tâm Dịch vụ trường học</v>
          </cell>
          <cell r="I2152" t="str">
            <v>Nhân viên phục vụ</v>
          </cell>
          <cell r="J2152">
            <v>2.2599999999999998</v>
          </cell>
          <cell r="K2152">
            <v>0</v>
          </cell>
          <cell r="L2152" t="str">
            <v>01-Jan-24</v>
          </cell>
          <cell r="M2152" t="str">
            <v>01-Jan-12</v>
          </cell>
          <cell r="N2152">
            <v>8</v>
          </cell>
          <cell r="O2152" t="str">
            <v>3813</v>
          </cell>
          <cell r="P2152" t="str">
            <v>3813</v>
          </cell>
          <cell r="Q2152" t="str">
            <v>01.009</v>
          </cell>
          <cell r="R2152" t="str">
            <v>01.009</v>
          </cell>
          <cell r="S2152" t="str">
            <v/>
          </cell>
          <cell r="T2152">
            <v>0</v>
          </cell>
          <cell r="U2152" t="str">
            <v>KhôngBCấp</v>
          </cell>
          <cell r="V2152" t="str">
            <v>001179032873</v>
          </cell>
        </row>
        <row r="2153">
          <cell r="B2153" t="str">
            <v/>
          </cell>
          <cell r="C2153" t="str">
            <v>3120205774198</v>
          </cell>
          <cell r="D2153" t="str">
            <v>Nguyễn Thị Thu</v>
          </cell>
          <cell r="E2153" t="str">
            <v>Hằng</v>
          </cell>
          <cell r="F2153">
            <v>38</v>
          </cell>
          <cell r="G2153" t="str">
            <v>Tổ Giảng đường</v>
          </cell>
          <cell r="H2153" t="str">
            <v>Trung tâm Dịch vụ trường học</v>
          </cell>
          <cell r="I2153" t="str">
            <v>Nhân viên phục vụ</v>
          </cell>
          <cell r="J2153">
            <v>2.2599999999999998</v>
          </cell>
          <cell r="K2153">
            <v>0</v>
          </cell>
          <cell r="L2153" t="str">
            <v>01-Dec-24</v>
          </cell>
          <cell r="M2153" t="str">
            <v>01-Dec-12</v>
          </cell>
          <cell r="N2153">
            <v>4</v>
          </cell>
          <cell r="O2153" t="str">
            <v>3813</v>
          </cell>
          <cell r="P2153" t="str">
            <v>3813</v>
          </cell>
          <cell r="Q2153" t="str">
            <v>01.009</v>
          </cell>
          <cell r="R2153" t="str">
            <v>01.009</v>
          </cell>
          <cell r="S2153" t="str">
            <v/>
          </cell>
          <cell r="T2153">
            <v>0</v>
          </cell>
          <cell r="U2153" t="str">
            <v>Đại học</v>
          </cell>
          <cell r="V2153" t="str">
            <v>036184007255</v>
          </cell>
        </row>
        <row r="2154">
          <cell r="B2154" t="str">
            <v/>
          </cell>
          <cell r="C2154" t="str">
            <v>3120215053428</v>
          </cell>
          <cell r="D2154" t="str">
            <v>Trần Thị ánh</v>
          </cell>
          <cell r="E2154" t="str">
            <v>Nguyệt</v>
          </cell>
          <cell r="F2154">
            <v>38</v>
          </cell>
          <cell r="G2154" t="str">
            <v>Tổ Giảng đường</v>
          </cell>
          <cell r="H2154" t="str">
            <v>Trung tâm Dịch vụ trường học</v>
          </cell>
          <cell r="I2154" t="str">
            <v>Nhân viên phục vụ</v>
          </cell>
          <cell r="J2154">
            <v>2.08</v>
          </cell>
          <cell r="K2154">
            <v>0</v>
          </cell>
          <cell r="L2154" t="str">
            <v>01-Nov-23</v>
          </cell>
          <cell r="M2154" t="str">
            <v>01-Nov-13</v>
          </cell>
          <cell r="N2154">
            <v>8</v>
          </cell>
          <cell r="O2154" t="str">
            <v>3813</v>
          </cell>
          <cell r="P2154" t="str">
            <v>3813</v>
          </cell>
          <cell r="Q2154" t="str">
            <v>01.009</v>
          </cell>
          <cell r="R2154" t="str">
            <v>01.009</v>
          </cell>
          <cell r="S2154" t="str">
            <v/>
          </cell>
          <cell r="T2154">
            <v>0</v>
          </cell>
          <cell r="U2154" t="str">
            <v>KhôngBCấp</v>
          </cell>
          <cell r="V2154" t="str">
            <v>001187008790</v>
          </cell>
        </row>
        <row r="2155">
          <cell r="B2155" t="str">
            <v/>
          </cell>
          <cell r="C2155" t="str">
            <v>3120215046560</v>
          </cell>
          <cell r="D2155" t="str">
            <v>Nguyễn Thị Ngọc</v>
          </cell>
          <cell r="E2155" t="str">
            <v>Hà</v>
          </cell>
          <cell r="F2155">
            <v>38</v>
          </cell>
          <cell r="G2155" t="str">
            <v>Tổ Giảng đường</v>
          </cell>
          <cell r="H2155" t="str">
            <v>Trung tâm Dịch vụ trường học</v>
          </cell>
          <cell r="I2155" t="str">
            <v>Nhân viên phục vụ</v>
          </cell>
          <cell r="J2155">
            <v>2.2599999999999998</v>
          </cell>
          <cell r="K2155">
            <v>0</v>
          </cell>
          <cell r="L2155" t="str">
            <v>01-Dec-24</v>
          </cell>
          <cell r="M2155" t="str">
            <v>01-Dec-13</v>
          </cell>
          <cell r="N2155">
            <v>4</v>
          </cell>
          <cell r="O2155" t="str">
            <v>3813</v>
          </cell>
          <cell r="P2155" t="str">
            <v>3813</v>
          </cell>
          <cell r="Q2155" t="str">
            <v>01.009</v>
          </cell>
          <cell r="R2155" t="str">
            <v>01.009</v>
          </cell>
          <cell r="S2155" t="str">
            <v/>
          </cell>
          <cell r="T2155">
            <v>0</v>
          </cell>
          <cell r="U2155" t="str">
            <v>Đại học</v>
          </cell>
          <cell r="V2155" t="str">
            <v>001187006667</v>
          </cell>
        </row>
        <row r="2156">
          <cell r="B2156" t="str">
            <v/>
          </cell>
          <cell r="C2156" t="str">
            <v>3120215049443</v>
          </cell>
          <cell r="D2156" t="str">
            <v>Nguyễn Thị Việt</v>
          </cell>
          <cell r="E2156" t="str">
            <v>Hồng</v>
          </cell>
          <cell r="F2156">
            <v>38</v>
          </cell>
          <cell r="G2156" t="str">
            <v>Tổ Giảng đường</v>
          </cell>
          <cell r="H2156" t="str">
            <v>Trung tâm Dịch vụ trường học</v>
          </cell>
          <cell r="I2156" t="str">
            <v>Nhân viên phục vụ</v>
          </cell>
          <cell r="J2156">
            <v>2.2599999999999998</v>
          </cell>
          <cell r="K2156">
            <v>0</v>
          </cell>
          <cell r="L2156" t="str">
            <v>01-Jun-25</v>
          </cell>
          <cell r="M2156" t="str">
            <v>01-Jun-14</v>
          </cell>
          <cell r="N2156">
            <v>4</v>
          </cell>
          <cell r="O2156" t="str">
            <v>3813</v>
          </cell>
          <cell r="P2156" t="str">
            <v>3813</v>
          </cell>
          <cell r="Q2156" t="str">
            <v>01.009</v>
          </cell>
          <cell r="R2156" t="str">
            <v>01.009</v>
          </cell>
          <cell r="S2156" t="str">
            <v/>
          </cell>
          <cell r="T2156">
            <v>0</v>
          </cell>
          <cell r="U2156" t="str">
            <v>Đại học</v>
          </cell>
          <cell r="V2156" t="str">
            <v>001189032448</v>
          </cell>
        </row>
        <row r="2157">
          <cell r="B2157" t="str">
            <v/>
          </cell>
          <cell r="C2157" t="str">
            <v/>
          </cell>
          <cell r="D2157" t="str">
            <v>Vũ Văn</v>
          </cell>
          <cell r="E2157" t="str">
            <v>Phê</v>
          </cell>
          <cell r="F2157">
            <v>25</v>
          </cell>
          <cell r="G2157" t="str">
            <v>Tổ Giảng đường</v>
          </cell>
          <cell r="H2157" t="str">
            <v>Công ty TNHH MTV Đầu tư PT và DV Học viện Nông nghiệp Việt Nam</v>
          </cell>
          <cell r="I2157" t="str">
            <v/>
          </cell>
          <cell r="J2157">
            <v>3.63</v>
          </cell>
          <cell r="K2157">
            <v>0.13</v>
          </cell>
          <cell r="L2157" t="str">
            <v>01-Oct-08</v>
          </cell>
          <cell r="M2157" t="str">
            <v>01-Apr-76</v>
          </cell>
          <cell r="N2157">
            <v>7</v>
          </cell>
          <cell r="O2157" t="str">
            <v>3813</v>
          </cell>
          <cell r="P2157" t="str">
            <v>3813</v>
          </cell>
          <cell r="Q2157" t="str">
            <v>01.007</v>
          </cell>
          <cell r="R2157" t="str">
            <v>01.007</v>
          </cell>
          <cell r="S2157" t="str">
            <v/>
          </cell>
          <cell r="T2157">
            <v>0</v>
          </cell>
          <cell r="U2157" t="str">
            <v>CN-SơCấp</v>
          </cell>
          <cell r="V2157" t="str">
            <v>010812534</v>
          </cell>
        </row>
        <row r="2158">
          <cell r="B2158" t="str">
            <v/>
          </cell>
          <cell r="C2158" t="str">
            <v/>
          </cell>
          <cell r="D2158" t="str">
            <v>Nguyễn Thị</v>
          </cell>
          <cell r="E2158" t="str">
            <v>Hà</v>
          </cell>
          <cell r="F2158">
            <v>25</v>
          </cell>
          <cell r="G2158" t="str">
            <v>Tổ Giảng đường</v>
          </cell>
          <cell r="H2158" t="str">
            <v>Công ty TNHH MTV Đầu tư PT và DV Học viện Nông nghiệp Việt Nam</v>
          </cell>
          <cell r="I2158" t="str">
            <v/>
          </cell>
          <cell r="J2158">
            <v>3.63</v>
          </cell>
          <cell r="K2158">
            <v>0.11</v>
          </cell>
          <cell r="L2158" t="str">
            <v>01-Dec-08</v>
          </cell>
          <cell r="M2158" t="str">
            <v>20-Sep-76</v>
          </cell>
          <cell r="N2158">
            <v>7</v>
          </cell>
          <cell r="O2158" t="str">
            <v>3813</v>
          </cell>
          <cell r="P2158" t="str">
            <v>3813</v>
          </cell>
          <cell r="Q2158" t="str">
            <v>01.007</v>
          </cell>
          <cell r="R2158" t="str">
            <v>01.007</v>
          </cell>
          <cell r="S2158" t="str">
            <v/>
          </cell>
          <cell r="T2158">
            <v>0</v>
          </cell>
          <cell r="U2158" t="str">
            <v>CN-SơCấp</v>
          </cell>
          <cell r="V2158" t="str">
            <v>010812344</v>
          </cell>
        </row>
        <row r="2159">
          <cell r="B2159" t="str">
            <v/>
          </cell>
          <cell r="C2159" t="str">
            <v/>
          </cell>
          <cell r="D2159" t="str">
            <v>Nguyễn Thị</v>
          </cell>
          <cell r="E2159" t="str">
            <v>Hòa</v>
          </cell>
          <cell r="F2159">
            <v>25</v>
          </cell>
          <cell r="G2159" t="str">
            <v>Tổ Giảng đường</v>
          </cell>
          <cell r="H2159" t="str">
            <v>Công ty TNHH MTV Đầu tư PT và DV Học viện Nông nghiệp Việt Nam</v>
          </cell>
          <cell r="I2159" t="str">
            <v/>
          </cell>
          <cell r="J2159">
            <v>3.63</v>
          </cell>
          <cell r="K2159">
            <v>0.1</v>
          </cell>
          <cell r="L2159" t="str">
            <v>01-Dec-08</v>
          </cell>
          <cell r="M2159" t="str">
            <v>01-Jan-80</v>
          </cell>
          <cell r="N2159">
            <v>7</v>
          </cell>
          <cell r="O2159" t="str">
            <v>3813</v>
          </cell>
          <cell r="P2159" t="str">
            <v>3813</v>
          </cell>
          <cell r="Q2159" t="str">
            <v>01.007</v>
          </cell>
          <cell r="R2159" t="str">
            <v>01.007</v>
          </cell>
          <cell r="S2159" t="str">
            <v/>
          </cell>
          <cell r="T2159">
            <v>0</v>
          </cell>
          <cell r="U2159" t="str">
            <v>CN-SơCấp</v>
          </cell>
          <cell r="V2159" t="str">
            <v>010477001</v>
          </cell>
        </row>
        <row r="2160">
          <cell r="B2160" t="str">
            <v/>
          </cell>
          <cell r="C2160" t="str">
            <v>3120215008380</v>
          </cell>
          <cell r="D2160" t="str">
            <v>Dương Thị</v>
          </cell>
          <cell r="E2160" t="str">
            <v>Tiến</v>
          </cell>
          <cell r="F2160">
            <v>25</v>
          </cell>
          <cell r="G2160" t="str">
            <v>Tổ Giảng đường</v>
          </cell>
          <cell r="H2160" t="str">
            <v>Trung tâm Dịch vụ trường học</v>
          </cell>
          <cell r="I2160" t="str">
            <v>Giáo viên mầm non chính</v>
          </cell>
          <cell r="J2160">
            <v>4.8899999999999997</v>
          </cell>
          <cell r="K2160">
            <v>0.09</v>
          </cell>
          <cell r="L2160" t="str">
            <v>01-Aug-17</v>
          </cell>
          <cell r="M2160" t="str">
            <v>01-Aug-05</v>
          </cell>
          <cell r="N2160">
            <v>5</v>
          </cell>
          <cell r="O2160" t="str">
            <v>3813</v>
          </cell>
          <cell r="P2160" t="str">
            <v>3813</v>
          </cell>
          <cell r="Q2160" t="str">
            <v>15a.206</v>
          </cell>
          <cell r="R2160" t="str">
            <v>15a.206</v>
          </cell>
          <cell r="S2160" t="str">
            <v/>
          </cell>
          <cell r="T2160">
            <v>0</v>
          </cell>
          <cell r="U2160" t="str">
            <v>Cao đẳng</v>
          </cell>
          <cell r="V2160" t="str">
            <v>010757368</v>
          </cell>
        </row>
        <row r="2161">
          <cell r="B2161" t="str">
            <v/>
          </cell>
          <cell r="C2161" t="str">
            <v>3120215049601</v>
          </cell>
          <cell r="D2161" t="str">
            <v>Phạm Thị</v>
          </cell>
          <cell r="E2161" t="str">
            <v>Tâm</v>
          </cell>
          <cell r="F2161">
            <v>38</v>
          </cell>
          <cell r="G2161" t="str">
            <v>Tổ Giảng đường</v>
          </cell>
          <cell r="H2161" t="str">
            <v>Trung tâm Dịch vụ trường học</v>
          </cell>
          <cell r="I2161" t="str">
            <v>Nhân viên phục vụ</v>
          </cell>
          <cell r="J2161">
            <v>1.72</v>
          </cell>
          <cell r="K2161">
            <v>0</v>
          </cell>
          <cell r="L2161" t="str">
            <v>01-Oct-22</v>
          </cell>
          <cell r="M2161" t="str">
            <v>01-Oct-16</v>
          </cell>
          <cell r="N2161">
            <v>8</v>
          </cell>
          <cell r="O2161" t="str">
            <v>3813</v>
          </cell>
          <cell r="P2161" t="str">
            <v>3813</v>
          </cell>
          <cell r="Q2161" t="str">
            <v>01.009</v>
          </cell>
          <cell r="R2161" t="str">
            <v>01.009</v>
          </cell>
          <cell r="S2161" t="str">
            <v/>
          </cell>
          <cell r="T2161">
            <v>0</v>
          </cell>
          <cell r="U2161" t="str">
            <v>KhôngBCấp</v>
          </cell>
          <cell r="V2161" t="str">
            <v>001160007592</v>
          </cell>
        </row>
        <row r="2162">
          <cell r="B2162" t="str">
            <v/>
          </cell>
          <cell r="C2162" t="str">
            <v>3120215049630</v>
          </cell>
          <cell r="D2162" t="str">
            <v>Nguyễn Thị</v>
          </cell>
          <cell r="E2162" t="str">
            <v>Nga</v>
          </cell>
          <cell r="F2162">
            <v>38</v>
          </cell>
          <cell r="G2162" t="str">
            <v>Tổ Giảng đường</v>
          </cell>
          <cell r="H2162" t="str">
            <v>Trung tâm Dịch vụ trường học</v>
          </cell>
          <cell r="I2162" t="str">
            <v>Nhân viên phục vụ</v>
          </cell>
          <cell r="J2162">
            <v>1.72</v>
          </cell>
          <cell r="K2162">
            <v>0</v>
          </cell>
          <cell r="L2162" t="str">
            <v>01-Oct-22</v>
          </cell>
          <cell r="M2162" t="str">
            <v>01-Oct-16</v>
          </cell>
          <cell r="N2162">
            <v>8</v>
          </cell>
          <cell r="O2162" t="str">
            <v>3813</v>
          </cell>
          <cell r="P2162" t="str">
            <v>3813</v>
          </cell>
          <cell r="Q2162" t="str">
            <v>01.009</v>
          </cell>
          <cell r="R2162" t="str">
            <v>01.009</v>
          </cell>
          <cell r="S2162" t="str">
            <v/>
          </cell>
          <cell r="T2162">
            <v>0</v>
          </cell>
          <cell r="U2162" t="str">
            <v>KhôngBCấp</v>
          </cell>
          <cell r="V2162" t="str">
            <v>001166000987</v>
          </cell>
        </row>
        <row r="2163">
          <cell r="B2163" t="str">
            <v/>
          </cell>
          <cell r="C2163" t="str">
            <v>3120215049653</v>
          </cell>
          <cell r="D2163" t="str">
            <v>Lại Thị</v>
          </cell>
          <cell r="E2163" t="str">
            <v>Oanh</v>
          </cell>
          <cell r="F2163">
            <v>38</v>
          </cell>
          <cell r="G2163" t="str">
            <v>Tổ Giảng đường</v>
          </cell>
          <cell r="H2163" t="str">
            <v>Trung tâm Dịch vụ trường học</v>
          </cell>
          <cell r="I2163" t="str">
            <v>Nhân viên phục vụ</v>
          </cell>
          <cell r="J2163">
            <v>1.72</v>
          </cell>
          <cell r="K2163">
            <v>0</v>
          </cell>
          <cell r="L2163" t="str">
            <v>01-Oct-22</v>
          </cell>
          <cell r="M2163" t="str">
            <v>01-Oct-16</v>
          </cell>
          <cell r="N2163">
            <v>8</v>
          </cell>
          <cell r="O2163" t="str">
            <v>3813</v>
          </cell>
          <cell r="P2163" t="str">
            <v>3813</v>
          </cell>
          <cell r="Q2163" t="str">
            <v>01.009</v>
          </cell>
          <cell r="R2163" t="str">
            <v>01.009</v>
          </cell>
          <cell r="S2163" t="str">
            <v/>
          </cell>
          <cell r="T2163">
            <v>0</v>
          </cell>
          <cell r="U2163" t="str">
            <v>KhôngBCấp</v>
          </cell>
          <cell r="V2163" t="str">
            <v>001158027305</v>
          </cell>
        </row>
        <row r="2164">
          <cell r="B2164" t="str">
            <v/>
          </cell>
          <cell r="C2164" t="str">
            <v>3120205919365</v>
          </cell>
          <cell r="D2164" t="str">
            <v>Lê Thị</v>
          </cell>
          <cell r="E2164" t="str">
            <v>Chiên</v>
          </cell>
          <cell r="F2164">
            <v>38</v>
          </cell>
          <cell r="G2164" t="str">
            <v>Tổ Giảng đường</v>
          </cell>
          <cell r="H2164" t="str">
            <v>Trung tâm Dịch vụ trường học</v>
          </cell>
          <cell r="I2164" t="str">
            <v>Nhân viên phục vụ</v>
          </cell>
          <cell r="J2164">
            <v>1.72</v>
          </cell>
          <cell r="K2164">
            <v>0</v>
          </cell>
          <cell r="L2164" t="str">
            <v>01-Feb-23</v>
          </cell>
          <cell r="M2164" t="str">
            <v>01-Feb-17</v>
          </cell>
          <cell r="N2164">
            <v>8</v>
          </cell>
          <cell r="O2164" t="str">
            <v>3813</v>
          </cell>
          <cell r="P2164" t="str">
            <v>3813</v>
          </cell>
          <cell r="Q2164" t="str">
            <v>01.009</v>
          </cell>
          <cell r="R2164" t="str">
            <v>01.009</v>
          </cell>
          <cell r="S2164" t="str">
            <v/>
          </cell>
          <cell r="T2164">
            <v>0</v>
          </cell>
          <cell r="U2164" t="str">
            <v>KhôngBCấp</v>
          </cell>
          <cell r="V2164" t="str">
            <v>001165024738</v>
          </cell>
        </row>
        <row r="2165">
          <cell r="B2165" t="str">
            <v/>
          </cell>
          <cell r="C2165" t="str">
            <v>3120205919450</v>
          </cell>
          <cell r="D2165" t="str">
            <v>Nguyễn Thị</v>
          </cell>
          <cell r="E2165" t="str">
            <v>Giỏi</v>
          </cell>
          <cell r="F2165">
            <v>38</v>
          </cell>
          <cell r="G2165" t="str">
            <v>Tổ Giảng đường</v>
          </cell>
          <cell r="H2165" t="str">
            <v>Trung tâm Dịch vụ trường học</v>
          </cell>
          <cell r="I2165" t="str">
            <v>Nhân viên phục vụ</v>
          </cell>
          <cell r="J2165">
            <v>1.72</v>
          </cell>
          <cell r="K2165">
            <v>0</v>
          </cell>
          <cell r="L2165" t="str">
            <v>01-Oct-22</v>
          </cell>
          <cell r="M2165" t="str">
            <v>01-Oct-16</v>
          </cell>
          <cell r="N2165">
            <v>8</v>
          </cell>
          <cell r="O2165" t="str">
            <v>3813</v>
          </cell>
          <cell r="P2165" t="str">
            <v>3813</v>
          </cell>
          <cell r="Q2165" t="str">
            <v>01.009</v>
          </cell>
          <cell r="R2165" t="str">
            <v>01.009</v>
          </cell>
          <cell r="S2165" t="str">
            <v/>
          </cell>
          <cell r="T2165">
            <v>0</v>
          </cell>
          <cell r="U2165" t="str">
            <v>KhôngBCấp</v>
          </cell>
          <cell r="V2165" t="str">
            <v>001177030957</v>
          </cell>
        </row>
        <row r="2166">
          <cell r="B2166" t="str">
            <v/>
          </cell>
          <cell r="C2166" t="str">
            <v>3120215049660</v>
          </cell>
          <cell r="D2166" t="str">
            <v>Lại Thị</v>
          </cell>
          <cell r="E2166" t="str">
            <v>Yên</v>
          </cell>
          <cell r="F2166">
            <v>25</v>
          </cell>
          <cell r="G2166" t="str">
            <v>Tổ Giảng đường</v>
          </cell>
          <cell r="H2166" t="str">
            <v>Trung tâm Dịch vụ trường học</v>
          </cell>
          <cell r="I2166" t="str">
            <v>Nhân viên phục vụ</v>
          </cell>
          <cell r="J2166">
            <v>1.36</v>
          </cell>
          <cell r="K2166">
            <v>0</v>
          </cell>
          <cell r="L2166" t="str">
            <v>01-Oct-18</v>
          </cell>
          <cell r="M2166" t="str">
            <v>01-Oct-16</v>
          </cell>
          <cell r="N2166">
            <v>8</v>
          </cell>
          <cell r="O2166" t="str">
            <v>3813</v>
          </cell>
          <cell r="P2166" t="str">
            <v>3813</v>
          </cell>
          <cell r="Q2166" t="str">
            <v>01.009</v>
          </cell>
          <cell r="R2166" t="str">
            <v>01.009</v>
          </cell>
          <cell r="S2166" t="str">
            <v/>
          </cell>
          <cell r="T2166">
            <v>0</v>
          </cell>
          <cell r="U2166" t="str">
            <v>KhôngBCấp</v>
          </cell>
          <cell r="V2166" t="str">
            <v>011524685</v>
          </cell>
        </row>
        <row r="2167">
          <cell r="B2167" t="str">
            <v/>
          </cell>
          <cell r="C2167" t="str">
            <v>3120215045199</v>
          </cell>
          <cell r="D2167" t="str">
            <v>Lê Văn</v>
          </cell>
          <cell r="E2167" t="str">
            <v>Thực</v>
          </cell>
          <cell r="F2167">
            <v>38</v>
          </cell>
          <cell r="G2167" t="str">
            <v>Tổ Giảng đường (Tổ Kỹ thuật)</v>
          </cell>
          <cell r="H2167" t="str">
            <v>Trung tâm Dịch vụ trường học</v>
          </cell>
          <cell r="I2167" t="str">
            <v>Kỹ thuật viên</v>
          </cell>
          <cell r="J2167">
            <v>3.06</v>
          </cell>
          <cell r="K2167">
            <v>0</v>
          </cell>
          <cell r="L2167" t="str">
            <v>01-Dec-24</v>
          </cell>
          <cell r="M2167" t="str">
            <v>01-Dec-12</v>
          </cell>
          <cell r="N2167">
            <v>4</v>
          </cell>
          <cell r="O2167" t="str">
            <v>3813</v>
          </cell>
          <cell r="P2167" t="str">
            <v>3813</v>
          </cell>
          <cell r="Q2167" t="str">
            <v>13.096</v>
          </cell>
          <cell r="R2167" t="str">
            <v>V.05.02.08</v>
          </cell>
          <cell r="S2167" t="str">
            <v/>
          </cell>
          <cell r="T2167">
            <v>0</v>
          </cell>
          <cell r="U2167" t="str">
            <v>Đại học</v>
          </cell>
          <cell r="V2167" t="str">
            <v>038084041426</v>
          </cell>
        </row>
        <row r="2168">
          <cell r="B2168" t="str">
            <v/>
          </cell>
          <cell r="C2168" t="str">
            <v>3120215046270</v>
          </cell>
          <cell r="D2168" t="str">
            <v>Nguyễn Hữu</v>
          </cell>
          <cell r="E2168" t="str">
            <v>Bằng</v>
          </cell>
          <cell r="F2168">
            <v>38</v>
          </cell>
          <cell r="G2168" t="str">
            <v>Tổ Giảng đường (Tổ Kỹ thuật)</v>
          </cell>
          <cell r="H2168" t="str">
            <v>Trung tâm Dịch vụ trường học</v>
          </cell>
          <cell r="I2168" t="str">
            <v>Thạc sĩ, Kỹ thuật viên</v>
          </cell>
          <cell r="J2168">
            <v>3.06</v>
          </cell>
          <cell r="K2168">
            <v>0</v>
          </cell>
          <cell r="L2168" t="str">
            <v>01-Apr-24</v>
          </cell>
          <cell r="M2168" t="str">
            <v>01-Apr-13</v>
          </cell>
          <cell r="N2168">
            <v>3</v>
          </cell>
          <cell r="O2168" t="str">
            <v>3813</v>
          </cell>
          <cell r="P2168" t="str">
            <v>3813</v>
          </cell>
          <cell r="Q2168" t="str">
            <v>13.096</v>
          </cell>
          <cell r="R2168" t="str">
            <v>V.05.02.08</v>
          </cell>
          <cell r="S2168" t="str">
            <v/>
          </cell>
          <cell r="T2168">
            <v>0</v>
          </cell>
          <cell r="U2168" t="str">
            <v>Thạc sĩ</v>
          </cell>
          <cell r="V2168" t="str">
            <v>033081001671</v>
          </cell>
        </row>
        <row r="2169">
          <cell r="B2169" t="str">
            <v/>
          </cell>
          <cell r="C2169" t="str">
            <v>3120215009268</v>
          </cell>
          <cell r="D2169" t="str">
            <v>Lê Văn</v>
          </cell>
          <cell r="E2169" t="str">
            <v>Ninh</v>
          </cell>
          <cell r="F2169">
            <v>25</v>
          </cell>
          <cell r="G2169" t="str">
            <v>Tổ Giảng đường (Tổ Kỹ thuật)</v>
          </cell>
          <cell r="H2169" t="str">
            <v>Công ty TNHH MTV Đầu tư PT và DV Học viện Nông nghiệp Việt Nam</v>
          </cell>
          <cell r="I2169" t="str">
            <v>Nhân viên kỹ thuật</v>
          </cell>
          <cell r="J2169">
            <v>3.63</v>
          </cell>
          <cell r="K2169">
            <v>0.18</v>
          </cell>
          <cell r="L2169" t="str">
            <v>01-Sep-15</v>
          </cell>
          <cell r="M2169" t="str">
            <v>01-Nov-82</v>
          </cell>
          <cell r="N2169">
            <v>7</v>
          </cell>
          <cell r="O2169" t="str">
            <v>3813</v>
          </cell>
          <cell r="P2169" t="str">
            <v>3813</v>
          </cell>
          <cell r="Q2169" t="str">
            <v>01.007</v>
          </cell>
          <cell r="R2169" t="str">
            <v>01.007</v>
          </cell>
          <cell r="S2169" t="str">
            <v/>
          </cell>
          <cell r="T2169">
            <v>0</v>
          </cell>
          <cell r="U2169" t="str">
            <v>CN-SơCấp</v>
          </cell>
          <cell r="V2169" t="str">
            <v>011239026</v>
          </cell>
        </row>
        <row r="2170">
          <cell r="B2170" t="str">
            <v/>
          </cell>
          <cell r="C2170" t="str">
            <v>3120215049551</v>
          </cell>
          <cell r="D2170" t="str">
            <v>Nguyễn Hồng</v>
          </cell>
          <cell r="E2170" t="str">
            <v>Dân</v>
          </cell>
          <cell r="F2170">
            <v>38</v>
          </cell>
          <cell r="G2170" t="str">
            <v>Tổ Giảng đường (Tổ Kỹ thuật)</v>
          </cell>
          <cell r="H2170" t="str">
            <v>Trung tâm Dịch vụ trường học</v>
          </cell>
          <cell r="I2170" t="str">
            <v>Nhân viên kỹ thuật</v>
          </cell>
          <cell r="J2170">
            <v>2.73</v>
          </cell>
          <cell r="K2170">
            <v>0</v>
          </cell>
          <cell r="L2170" t="str">
            <v>01-Feb-24</v>
          </cell>
          <cell r="M2170" t="str">
            <v>01-Feb-13</v>
          </cell>
          <cell r="N2170">
            <v>6</v>
          </cell>
          <cell r="O2170" t="str">
            <v>3813</v>
          </cell>
          <cell r="P2170" t="str">
            <v>3813</v>
          </cell>
          <cell r="Q2170" t="str">
            <v>01.007</v>
          </cell>
          <cell r="R2170" t="str">
            <v>01.007</v>
          </cell>
          <cell r="S2170" t="str">
            <v/>
          </cell>
          <cell r="T2170">
            <v>0</v>
          </cell>
          <cell r="U2170" t="str">
            <v>Trung cấp</v>
          </cell>
          <cell r="V2170" t="str">
            <v>001076016589</v>
          </cell>
        </row>
        <row r="2171">
          <cell r="B2171" t="str">
            <v/>
          </cell>
          <cell r="C2171" t="str">
            <v>3120215007761</v>
          </cell>
          <cell r="D2171" t="str">
            <v>Lê Trường</v>
          </cell>
          <cell r="E2171" t="str">
            <v>Giang</v>
          </cell>
          <cell r="F2171">
            <v>38</v>
          </cell>
          <cell r="G2171" t="str">
            <v>Tổ Giảng đường (Tổ Kỹ thuật)</v>
          </cell>
          <cell r="H2171" t="str">
            <v>Trung tâm Dịch vụ trường học</v>
          </cell>
          <cell r="I2171" t="str">
            <v>Chuyên viên</v>
          </cell>
          <cell r="J2171">
            <v>4.32</v>
          </cell>
          <cell r="K2171">
            <v>0</v>
          </cell>
          <cell r="L2171" t="str">
            <v>01-Aug-23</v>
          </cell>
          <cell r="M2171" t="str">
            <v>01-Jan-08</v>
          </cell>
          <cell r="N2171">
            <v>4</v>
          </cell>
          <cell r="O2171" t="str">
            <v>3813</v>
          </cell>
          <cell r="P2171" t="str">
            <v>3813</v>
          </cell>
          <cell r="Q2171" t="str">
            <v>01.003</v>
          </cell>
          <cell r="R2171" t="str">
            <v>01.003</v>
          </cell>
          <cell r="S2171" t="str">
            <v/>
          </cell>
          <cell r="T2171">
            <v>0</v>
          </cell>
          <cell r="U2171" t="str">
            <v>Đại học</v>
          </cell>
          <cell r="V2171" t="str">
            <v>001066017407</v>
          </cell>
        </row>
        <row r="2172">
          <cell r="B2172" t="str">
            <v/>
          </cell>
          <cell r="C2172" t="str">
            <v>3120215054000</v>
          </cell>
          <cell r="D2172" t="str">
            <v>Đào Ngọc</v>
          </cell>
          <cell r="E2172" t="str">
            <v>Hùng</v>
          </cell>
          <cell r="F2172">
            <v>38</v>
          </cell>
          <cell r="G2172" t="str">
            <v>Tổ Giảng đường (Tổ Kỹ thuật)</v>
          </cell>
          <cell r="H2172" t="str">
            <v>Trung tâm Dịch vụ trường học</v>
          </cell>
          <cell r="I2172" t="str">
            <v>Nhân viên kỹ thuật</v>
          </cell>
          <cell r="J2172">
            <v>2.0099999999999998</v>
          </cell>
          <cell r="K2172">
            <v>0</v>
          </cell>
          <cell r="L2172" t="str">
            <v>06-Jul-22</v>
          </cell>
          <cell r="M2172" t="str">
            <v>06-Jul-18</v>
          </cell>
          <cell r="N2172">
            <v>6</v>
          </cell>
          <cell r="O2172" t="str">
            <v>3813</v>
          </cell>
          <cell r="P2172" t="str">
            <v>3813</v>
          </cell>
          <cell r="Q2172" t="str">
            <v>01.007</v>
          </cell>
          <cell r="R2172" t="str">
            <v>01.007</v>
          </cell>
          <cell r="S2172" t="str">
            <v/>
          </cell>
          <cell r="T2172">
            <v>0</v>
          </cell>
          <cell r="U2172" t="str">
            <v>Trung cấp</v>
          </cell>
          <cell r="V2172" t="str">
            <v>025090003921</v>
          </cell>
        </row>
        <row r="2173">
          <cell r="B2173" t="str">
            <v/>
          </cell>
          <cell r="C2173" t="str">
            <v>3120215053571</v>
          </cell>
          <cell r="D2173" t="str">
            <v>Nguyễn Thị Phương</v>
          </cell>
          <cell r="E2173" t="str">
            <v>Thúy</v>
          </cell>
          <cell r="F2173">
            <v>38</v>
          </cell>
          <cell r="G2173" t="str">
            <v>Tổ Giảng đường</v>
          </cell>
          <cell r="H2173" t="str">
            <v>Trung tâm Dịch vụ trường học</v>
          </cell>
          <cell r="I2173" t="str">
            <v>Nhân viên phục vụ</v>
          </cell>
          <cell r="J2173">
            <v>1.72</v>
          </cell>
          <cell r="K2173">
            <v>0</v>
          </cell>
          <cell r="L2173" t="str">
            <v>01-Jun-23</v>
          </cell>
          <cell r="M2173" t="str">
            <v>01-Jun-17</v>
          </cell>
          <cell r="N2173">
            <v>4</v>
          </cell>
          <cell r="O2173" t="str">
            <v>3813</v>
          </cell>
          <cell r="P2173" t="str">
            <v>3813</v>
          </cell>
          <cell r="Q2173" t="str">
            <v>01.009</v>
          </cell>
          <cell r="R2173" t="str">
            <v>01.009</v>
          </cell>
          <cell r="S2173" t="str">
            <v/>
          </cell>
          <cell r="T2173">
            <v>0</v>
          </cell>
          <cell r="U2173" t="str">
            <v>Đại học</v>
          </cell>
          <cell r="V2173" t="str">
            <v>001186031539</v>
          </cell>
        </row>
        <row r="2174">
          <cell r="B2174" t="str">
            <v/>
          </cell>
          <cell r="C2174" t="str">
            <v>3120215056505</v>
          </cell>
          <cell r="D2174" t="str">
            <v>Đào Thị</v>
          </cell>
          <cell r="E2174" t="str">
            <v>Tiện</v>
          </cell>
          <cell r="F2174">
            <v>38</v>
          </cell>
          <cell r="G2174" t="str">
            <v>Tổ Giảng đường</v>
          </cell>
          <cell r="H2174" t="str">
            <v>Trung tâm Dịch vụ trường học</v>
          </cell>
          <cell r="I2174" t="str">
            <v>Nhân viên phục vụ</v>
          </cell>
          <cell r="J2174">
            <v>1.72</v>
          </cell>
          <cell r="K2174">
            <v>0</v>
          </cell>
          <cell r="L2174" t="str">
            <v>01-Feb-24</v>
          </cell>
          <cell r="M2174" t="str">
            <v>01-Feb-18</v>
          </cell>
          <cell r="N2174">
            <v>4</v>
          </cell>
          <cell r="O2174" t="str">
            <v>3813</v>
          </cell>
          <cell r="P2174" t="str">
            <v>3813</v>
          </cell>
          <cell r="Q2174" t="str">
            <v>01.009</v>
          </cell>
          <cell r="R2174" t="str">
            <v>01.009</v>
          </cell>
          <cell r="S2174" t="str">
            <v/>
          </cell>
          <cell r="T2174">
            <v>0</v>
          </cell>
          <cell r="U2174" t="str">
            <v>Đại học</v>
          </cell>
          <cell r="V2174" t="str">
            <v>034187007951</v>
          </cell>
        </row>
        <row r="2175">
          <cell r="B2175" t="str">
            <v/>
          </cell>
          <cell r="C2175" t="str">
            <v>3120205958997</v>
          </cell>
          <cell r="D2175" t="str">
            <v>Vũ Thị</v>
          </cell>
          <cell r="E2175" t="str">
            <v>Trang</v>
          </cell>
          <cell r="F2175">
            <v>38</v>
          </cell>
          <cell r="G2175" t="str">
            <v>Tổ Giảng đường</v>
          </cell>
          <cell r="H2175" t="str">
            <v>Trung tâm Dịch vụ trường học</v>
          </cell>
          <cell r="I2175" t="str">
            <v>Nhân viên phục vụ</v>
          </cell>
          <cell r="J2175">
            <v>1.72</v>
          </cell>
          <cell r="K2175">
            <v>0</v>
          </cell>
          <cell r="L2175" t="str">
            <v>01-Feb-24</v>
          </cell>
          <cell r="M2175" t="str">
            <v>01-Feb-18</v>
          </cell>
          <cell r="N2175">
            <v>4</v>
          </cell>
          <cell r="O2175" t="str">
            <v>3813</v>
          </cell>
          <cell r="P2175" t="str">
            <v>3813</v>
          </cell>
          <cell r="Q2175" t="str">
            <v>01.009</v>
          </cell>
          <cell r="R2175" t="str">
            <v>01.009</v>
          </cell>
          <cell r="S2175" t="str">
            <v/>
          </cell>
          <cell r="T2175">
            <v>0</v>
          </cell>
          <cell r="U2175" t="str">
            <v>Đại học</v>
          </cell>
          <cell r="V2175" t="str">
            <v>036190005025</v>
          </cell>
        </row>
        <row r="2176">
          <cell r="B2176" t="str">
            <v/>
          </cell>
          <cell r="C2176" t="str">
            <v>3120205003170</v>
          </cell>
          <cell r="D2176" t="str">
            <v>Nguyễn Thị</v>
          </cell>
          <cell r="E2176" t="str">
            <v>Lợi</v>
          </cell>
          <cell r="F2176">
            <v>38</v>
          </cell>
          <cell r="G2176" t="str">
            <v>Tổ Giảng đường</v>
          </cell>
          <cell r="H2176" t="str">
            <v>Trung tâm Dịch vụ trường học</v>
          </cell>
          <cell r="I2176" t="str">
            <v>Nhân viên phục vụ</v>
          </cell>
          <cell r="J2176">
            <v>1.54</v>
          </cell>
          <cell r="K2176">
            <v>0</v>
          </cell>
          <cell r="L2176" t="str">
            <v>01-Dec-22</v>
          </cell>
          <cell r="M2176" t="str">
            <v>01-Dec-18</v>
          </cell>
          <cell r="N2176">
            <v>8</v>
          </cell>
          <cell r="O2176" t="str">
            <v>3813</v>
          </cell>
          <cell r="P2176" t="str">
            <v>3813</v>
          </cell>
          <cell r="Q2176" t="str">
            <v>01.009</v>
          </cell>
          <cell r="R2176" t="str">
            <v>01.009</v>
          </cell>
          <cell r="S2176" t="str">
            <v/>
          </cell>
          <cell r="T2176">
            <v>0</v>
          </cell>
          <cell r="U2176" t="str">
            <v>KhôngBCấp</v>
          </cell>
          <cell r="V2176" t="str">
            <v>001186030965</v>
          </cell>
        </row>
        <row r="2177">
          <cell r="B2177" t="str">
            <v/>
          </cell>
          <cell r="C2177" t="str">
            <v>3120205987184</v>
          </cell>
          <cell r="D2177" t="str">
            <v>Phạm Thị</v>
          </cell>
          <cell r="E2177" t="str">
            <v>Hảo</v>
          </cell>
          <cell r="F2177">
            <v>38</v>
          </cell>
          <cell r="G2177" t="str">
            <v>Tổ Giảng đường</v>
          </cell>
          <cell r="H2177" t="str">
            <v>Trung tâm Dịch vụ trường học</v>
          </cell>
          <cell r="I2177" t="str">
            <v>Nhân viên phục vụ</v>
          </cell>
          <cell r="J2177">
            <v>1.54</v>
          </cell>
          <cell r="K2177">
            <v>0</v>
          </cell>
          <cell r="L2177" t="str">
            <v>01-Dec-22</v>
          </cell>
          <cell r="M2177" t="str">
            <v>01-Dec-18</v>
          </cell>
          <cell r="N2177">
            <v>5</v>
          </cell>
          <cell r="O2177" t="str">
            <v>3813</v>
          </cell>
          <cell r="P2177" t="str">
            <v>3813</v>
          </cell>
          <cell r="Q2177" t="str">
            <v>01.009</v>
          </cell>
          <cell r="R2177" t="str">
            <v>01.009</v>
          </cell>
          <cell r="S2177" t="str">
            <v/>
          </cell>
          <cell r="T2177">
            <v>0</v>
          </cell>
          <cell r="U2177" t="str">
            <v>Cao đẳng</v>
          </cell>
          <cell r="V2177" t="str">
            <v>038197008819</v>
          </cell>
        </row>
        <row r="2178">
          <cell r="B2178" t="str">
            <v/>
          </cell>
          <cell r="C2178" t="str">
            <v>3120215057080</v>
          </cell>
          <cell r="D2178" t="str">
            <v>Nguyễn Thị</v>
          </cell>
          <cell r="E2178" t="str">
            <v>Thủy</v>
          </cell>
          <cell r="F2178">
            <v>38</v>
          </cell>
          <cell r="G2178" t="str">
            <v>Tổ Giảng đường</v>
          </cell>
          <cell r="H2178" t="str">
            <v>Trung tâm Dịch vụ trường học</v>
          </cell>
          <cell r="I2178" t="str">
            <v>Nhân viên phục vụ</v>
          </cell>
          <cell r="J2178">
            <v>1.54</v>
          </cell>
          <cell r="K2178">
            <v>0</v>
          </cell>
          <cell r="L2178" t="str">
            <v>01-Dec-22</v>
          </cell>
          <cell r="M2178" t="str">
            <v>01-Dec-18</v>
          </cell>
          <cell r="N2178">
            <v>8</v>
          </cell>
          <cell r="O2178" t="str">
            <v>3813</v>
          </cell>
          <cell r="P2178" t="str">
            <v>3813</v>
          </cell>
          <cell r="Q2178" t="str">
            <v>01.009</v>
          </cell>
          <cell r="R2178" t="str">
            <v>01.009</v>
          </cell>
          <cell r="S2178" t="str">
            <v/>
          </cell>
          <cell r="T2178">
            <v>0</v>
          </cell>
          <cell r="U2178" t="str">
            <v>KhôngBCấp</v>
          </cell>
          <cell r="V2178" t="str">
            <v>022184000503</v>
          </cell>
        </row>
        <row r="2179">
          <cell r="B2179" t="str">
            <v/>
          </cell>
          <cell r="C2179" t="str">
            <v>3120215056846</v>
          </cell>
          <cell r="D2179" t="str">
            <v>Nguyễn Ngọc</v>
          </cell>
          <cell r="E2179" t="str">
            <v>Lan</v>
          </cell>
          <cell r="F2179">
            <v>38</v>
          </cell>
          <cell r="G2179" t="str">
            <v>Tổ Giảng đường</v>
          </cell>
          <cell r="H2179" t="str">
            <v>Trung tâm Dịch vụ trường học</v>
          </cell>
          <cell r="I2179" t="str">
            <v>Nhân viên phục vụ</v>
          </cell>
          <cell r="J2179">
            <v>1.54</v>
          </cell>
          <cell r="K2179">
            <v>0</v>
          </cell>
          <cell r="L2179" t="str">
            <v>01-Dec-22</v>
          </cell>
          <cell r="M2179" t="str">
            <v>01-Dec-18</v>
          </cell>
          <cell r="N2179">
            <v>8</v>
          </cell>
          <cell r="O2179" t="str">
            <v>3813</v>
          </cell>
          <cell r="P2179" t="str">
            <v>3813</v>
          </cell>
          <cell r="Q2179" t="str">
            <v>01.009</v>
          </cell>
          <cell r="R2179" t="str">
            <v>01.009</v>
          </cell>
          <cell r="S2179" t="str">
            <v/>
          </cell>
          <cell r="T2179">
            <v>0</v>
          </cell>
          <cell r="U2179" t="str">
            <v>KhôngBCấp</v>
          </cell>
          <cell r="V2179" t="str">
            <v>001166009027</v>
          </cell>
        </row>
        <row r="2180">
          <cell r="B2180" t="str">
            <v/>
          </cell>
          <cell r="C2180" t="str">
            <v>3120205989882</v>
          </cell>
          <cell r="D2180" t="str">
            <v>Lê Thị</v>
          </cell>
          <cell r="E2180" t="str">
            <v>Hồng</v>
          </cell>
          <cell r="F2180">
            <v>38</v>
          </cell>
          <cell r="G2180" t="str">
            <v>Tổ Giảng đường</v>
          </cell>
          <cell r="H2180" t="str">
            <v>Trung tâm Dịch vụ trường học</v>
          </cell>
          <cell r="I2180" t="str">
            <v>Nhân viên phục vụ</v>
          </cell>
          <cell r="J2180">
            <v>1.54</v>
          </cell>
          <cell r="K2180">
            <v>0</v>
          </cell>
          <cell r="L2180" t="str">
            <v>01-Dec-22</v>
          </cell>
          <cell r="M2180" t="str">
            <v>01-Dec-18</v>
          </cell>
          <cell r="N2180">
            <v>8</v>
          </cell>
          <cell r="O2180" t="str">
            <v>3813</v>
          </cell>
          <cell r="P2180" t="str">
            <v>3813</v>
          </cell>
          <cell r="Q2180" t="str">
            <v>01.009</v>
          </cell>
          <cell r="R2180" t="str">
            <v>01.009</v>
          </cell>
          <cell r="S2180" t="str">
            <v/>
          </cell>
          <cell r="T2180">
            <v>0</v>
          </cell>
          <cell r="U2180" t="str">
            <v>KhôngBCấp</v>
          </cell>
          <cell r="V2180" t="str">
            <v>001163014829</v>
          </cell>
        </row>
        <row r="2181">
          <cell r="B2181" t="str">
            <v/>
          </cell>
          <cell r="C2181" t="str">
            <v>3120205011779</v>
          </cell>
          <cell r="D2181" t="str">
            <v>Nguyễn Thị Hồng</v>
          </cell>
          <cell r="E2181" t="str">
            <v>Hảo</v>
          </cell>
          <cell r="F2181">
            <v>38</v>
          </cell>
          <cell r="G2181" t="str">
            <v>Tổ Giảng đường</v>
          </cell>
          <cell r="H2181" t="str">
            <v>Trung tâm Dịch vụ trường học</v>
          </cell>
          <cell r="I2181" t="str">
            <v>Nhân viên phục vụ</v>
          </cell>
          <cell r="J2181">
            <v>1.54</v>
          </cell>
          <cell r="K2181">
            <v>0</v>
          </cell>
          <cell r="L2181" t="str">
            <v>01-Feb-23</v>
          </cell>
          <cell r="M2181" t="str">
            <v>01-Feb-19</v>
          </cell>
          <cell r="N2181">
            <v>4</v>
          </cell>
          <cell r="O2181" t="str">
            <v>3813</v>
          </cell>
          <cell r="P2181" t="str">
            <v>3813</v>
          </cell>
          <cell r="Q2181" t="str">
            <v>01.009</v>
          </cell>
          <cell r="R2181" t="str">
            <v>01.009</v>
          </cell>
          <cell r="S2181" t="str">
            <v/>
          </cell>
          <cell r="T2181">
            <v>0</v>
          </cell>
          <cell r="U2181" t="str">
            <v>Đại học</v>
          </cell>
          <cell r="V2181" t="str">
            <v>001178021246</v>
          </cell>
        </row>
        <row r="2182">
          <cell r="B2182" t="str">
            <v/>
          </cell>
          <cell r="C2182" t="str">
            <v>3120205085904</v>
          </cell>
          <cell r="D2182" t="str">
            <v>Nguyễn Thị</v>
          </cell>
          <cell r="E2182" t="str">
            <v>Trang</v>
          </cell>
          <cell r="F2182">
            <v>38</v>
          </cell>
          <cell r="G2182" t="str">
            <v>Tổ Giảng đường</v>
          </cell>
          <cell r="H2182" t="str">
            <v>Trung tâm Dịch vụ trường học</v>
          </cell>
          <cell r="I2182" t="str">
            <v>Nhân viên phục vụ</v>
          </cell>
          <cell r="J2182">
            <v>1.54</v>
          </cell>
          <cell r="K2182">
            <v>0</v>
          </cell>
          <cell r="L2182" t="str">
            <v>07-Jun-24</v>
          </cell>
          <cell r="M2182" t="str">
            <v>07-Jun-20</v>
          </cell>
          <cell r="N2182">
            <v>4</v>
          </cell>
          <cell r="O2182" t="str">
            <v>3813</v>
          </cell>
          <cell r="P2182" t="str">
            <v>3813</v>
          </cell>
          <cell r="Q2182" t="str">
            <v>01.009</v>
          </cell>
          <cell r="R2182" t="str">
            <v>01.009</v>
          </cell>
          <cell r="S2182" t="str">
            <v/>
          </cell>
          <cell r="T2182">
            <v>0</v>
          </cell>
          <cell r="U2182" t="str">
            <v>Đại học</v>
          </cell>
          <cell r="V2182" t="str">
            <v>033194014351</v>
          </cell>
        </row>
        <row r="2183">
          <cell r="B2183" t="str">
            <v/>
          </cell>
          <cell r="C2183" t="str">
            <v>3120215007568</v>
          </cell>
          <cell r="D2183" t="str">
            <v>Nguyễn Thị</v>
          </cell>
          <cell r="E2183" t="str">
            <v>Liên</v>
          </cell>
          <cell r="F2183">
            <v>25</v>
          </cell>
          <cell r="G2183" t="str">
            <v>Tổ Môi trường</v>
          </cell>
          <cell r="H2183" t="str">
            <v>Công ty TNHH MTV Đầu tư PT và DV Học viện Nông nghiệp Việt Nam</v>
          </cell>
          <cell r="I2183" t="str">
            <v/>
          </cell>
          <cell r="J2183">
            <v>3.63</v>
          </cell>
          <cell r="K2183">
            <v>0.1</v>
          </cell>
          <cell r="L2183" t="str">
            <v>01-Dec-09</v>
          </cell>
          <cell r="M2183" t="str">
            <v>01-Sep-82</v>
          </cell>
          <cell r="N2183">
            <v>7</v>
          </cell>
          <cell r="O2183" t="str">
            <v>3814</v>
          </cell>
          <cell r="P2183" t="str">
            <v>3814</v>
          </cell>
          <cell r="Q2183" t="str">
            <v>01.007</v>
          </cell>
          <cell r="R2183" t="str">
            <v>01.007</v>
          </cell>
          <cell r="S2183" t="str">
            <v/>
          </cell>
          <cell r="T2183">
            <v>0</v>
          </cell>
          <cell r="U2183" t="str">
            <v>CN-SơCấp</v>
          </cell>
          <cell r="V2183" t="str">
            <v>011829701</v>
          </cell>
        </row>
        <row r="2184">
          <cell r="B2184" t="str">
            <v/>
          </cell>
          <cell r="C2184" t="str">
            <v>3120215007516</v>
          </cell>
          <cell r="D2184" t="str">
            <v>Lê Tiến</v>
          </cell>
          <cell r="E2184" t="str">
            <v>Tuyến</v>
          </cell>
          <cell r="F2184">
            <v>25</v>
          </cell>
          <cell r="G2184" t="str">
            <v>Tổ Môi trường</v>
          </cell>
          <cell r="H2184" t="str">
            <v>Công ty TNHH MTV Đầu tư PT và DV Học viện Nông nghiệp Việt Nam</v>
          </cell>
          <cell r="I2184" t="str">
            <v/>
          </cell>
          <cell r="J2184">
            <v>3.63</v>
          </cell>
          <cell r="K2184">
            <v>0.14000000000000001</v>
          </cell>
          <cell r="L2184" t="str">
            <v>01-Dec-09</v>
          </cell>
          <cell r="M2184" t="str">
            <v>01-Jun-76</v>
          </cell>
          <cell r="N2184">
            <v>7</v>
          </cell>
          <cell r="O2184" t="str">
            <v>3814</v>
          </cell>
          <cell r="P2184" t="str">
            <v>3814</v>
          </cell>
          <cell r="Q2184" t="str">
            <v>01.007</v>
          </cell>
          <cell r="R2184" t="str">
            <v>01.007</v>
          </cell>
          <cell r="S2184" t="str">
            <v/>
          </cell>
          <cell r="T2184">
            <v>0</v>
          </cell>
          <cell r="U2184" t="str">
            <v>CN-SơCấp</v>
          </cell>
          <cell r="V2184" t="str">
            <v>010812406</v>
          </cell>
        </row>
        <row r="2185">
          <cell r="B2185" t="str">
            <v/>
          </cell>
          <cell r="C2185" t="str">
            <v>3120215007522</v>
          </cell>
          <cell r="D2185" t="str">
            <v>Nguyễn Huy</v>
          </cell>
          <cell r="E2185" t="str">
            <v>Tưởng</v>
          </cell>
          <cell r="F2185">
            <v>25</v>
          </cell>
          <cell r="G2185" t="str">
            <v>Tổ Môi trường</v>
          </cell>
          <cell r="H2185" t="str">
            <v>Công ty TNHH MTV Đầu tư PT và DV Học viện Nông nghiệp Việt Nam</v>
          </cell>
          <cell r="I2185" t="str">
            <v/>
          </cell>
          <cell r="J2185">
            <v>3.63</v>
          </cell>
          <cell r="K2185">
            <v>0.16</v>
          </cell>
          <cell r="L2185" t="str">
            <v>01-Sep-09</v>
          </cell>
          <cell r="M2185" t="str">
            <v>01-Aug-76</v>
          </cell>
          <cell r="N2185">
            <v>7</v>
          </cell>
          <cell r="O2185" t="str">
            <v>3814</v>
          </cell>
          <cell r="P2185" t="str">
            <v>3814</v>
          </cell>
          <cell r="Q2185" t="str">
            <v>01.007</v>
          </cell>
          <cell r="R2185" t="str">
            <v>01.007</v>
          </cell>
          <cell r="S2185" t="str">
            <v/>
          </cell>
          <cell r="T2185">
            <v>0</v>
          </cell>
          <cell r="U2185" t="str">
            <v>CN-SơCấp</v>
          </cell>
          <cell r="V2185" t="str">
            <v>010812535</v>
          </cell>
        </row>
        <row r="2186">
          <cell r="B2186" t="str">
            <v/>
          </cell>
          <cell r="C2186" t="str">
            <v>3120215008590</v>
          </cell>
          <cell r="D2186" t="str">
            <v>Nguyễn Thị Kim</v>
          </cell>
          <cell r="E2186" t="str">
            <v>Minh</v>
          </cell>
          <cell r="F2186">
            <v>25</v>
          </cell>
          <cell r="G2186" t="str">
            <v>Tổ Môi trường</v>
          </cell>
          <cell r="H2186" t="str">
            <v>Công ty TNHH MTV Đầu tư PT và DV Học viện Nông nghiệp Việt Nam</v>
          </cell>
          <cell r="I2186" t="str">
            <v>Nhân viên kỹ thuật</v>
          </cell>
          <cell r="J2186">
            <v>3.63</v>
          </cell>
          <cell r="K2186">
            <v>0.18</v>
          </cell>
          <cell r="L2186" t="str">
            <v>01-Dec-13</v>
          </cell>
          <cell r="M2186" t="str">
            <v>01-Jan-77</v>
          </cell>
          <cell r="N2186">
            <v>7</v>
          </cell>
          <cell r="O2186" t="str">
            <v>3814</v>
          </cell>
          <cell r="P2186" t="str">
            <v>3814</v>
          </cell>
          <cell r="Q2186" t="str">
            <v>01.007</v>
          </cell>
          <cell r="R2186" t="str">
            <v>01.007</v>
          </cell>
          <cell r="S2186" t="str">
            <v/>
          </cell>
          <cell r="T2186">
            <v>0</v>
          </cell>
          <cell r="U2186" t="str">
            <v>CN-SơCấp</v>
          </cell>
          <cell r="V2186" t="str">
            <v>010812388</v>
          </cell>
        </row>
        <row r="2187">
          <cell r="B2187" t="str">
            <v/>
          </cell>
          <cell r="C2187" t="str">
            <v>3120215007545</v>
          </cell>
          <cell r="D2187" t="str">
            <v>Nguyễn Văn</v>
          </cell>
          <cell r="E2187" t="str">
            <v>Bản</v>
          </cell>
          <cell r="F2187">
            <v>25</v>
          </cell>
          <cell r="G2187" t="str">
            <v>Tổ Môi trường</v>
          </cell>
          <cell r="H2187" t="str">
            <v>Công ty TNHH MTV Đầu tư PT và DV Học viện Nông nghiệp Việt Nam</v>
          </cell>
          <cell r="I2187" t="str">
            <v/>
          </cell>
          <cell r="J2187">
            <v>3.63</v>
          </cell>
          <cell r="K2187">
            <v>0.13</v>
          </cell>
          <cell r="L2187" t="str">
            <v>01-Sep-09</v>
          </cell>
          <cell r="M2187" t="str">
            <v>01-Jul-76</v>
          </cell>
          <cell r="N2187">
            <v>7</v>
          </cell>
          <cell r="O2187" t="str">
            <v>3814</v>
          </cell>
          <cell r="P2187" t="str">
            <v>3814</v>
          </cell>
          <cell r="Q2187" t="str">
            <v>01.007</v>
          </cell>
          <cell r="R2187" t="str">
            <v>01.007</v>
          </cell>
          <cell r="S2187" t="str">
            <v/>
          </cell>
          <cell r="T2187">
            <v>0</v>
          </cell>
          <cell r="U2187" t="str">
            <v>CN-SơCấp</v>
          </cell>
          <cell r="V2187" t="str">
            <v>010812540</v>
          </cell>
        </row>
        <row r="2188">
          <cell r="B2188" t="str">
            <v/>
          </cell>
          <cell r="C2188" t="str">
            <v>3120215007370</v>
          </cell>
          <cell r="D2188" t="str">
            <v>Lê Thị</v>
          </cell>
          <cell r="E2188" t="str">
            <v>Chiến</v>
          </cell>
          <cell r="F2188">
            <v>25</v>
          </cell>
          <cell r="G2188" t="str">
            <v>Tổ Môi trường</v>
          </cell>
          <cell r="H2188" t="str">
            <v>Công ty TNHH MTV Đầu tư PT và DV Học viện Nông nghiệp Việt Nam</v>
          </cell>
          <cell r="I2188" t="str">
            <v>Nhân viên kỹ thuật</v>
          </cell>
          <cell r="J2188">
            <v>3.63</v>
          </cell>
          <cell r="K2188">
            <v>0.14000000000000001</v>
          </cell>
          <cell r="L2188" t="str">
            <v>01-Dec-13</v>
          </cell>
          <cell r="M2188" t="str">
            <v>01-Jun-80</v>
          </cell>
          <cell r="N2188">
            <v>7</v>
          </cell>
          <cell r="O2188" t="str">
            <v>3814</v>
          </cell>
          <cell r="P2188" t="str">
            <v>3814</v>
          </cell>
          <cell r="Q2188" t="str">
            <v>01.007</v>
          </cell>
          <cell r="R2188" t="str">
            <v>01.007</v>
          </cell>
          <cell r="S2188" t="str">
            <v/>
          </cell>
          <cell r="T2188">
            <v>0</v>
          </cell>
          <cell r="U2188" t="str">
            <v>CN-SơCấp</v>
          </cell>
          <cell r="V2188" t="str">
            <v>010820519</v>
          </cell>
        </row>
        <row r="2189">
          <cell r="B2189" t="str">
            <v/>
          </cell>
          <cell r="C2189" t="str">
            <v>3120215007358</v>
          </cell>
          <cell r="D2189" t="str">
            <v>Phùng Kim</v>
          </cell>
          <cell r="E2189" t="str">
            <v>Thoa</v>
          </cell>
          <cell r="F2189">
            <v>25</v>
          </cell>
          <cell r="G2189" t="str">
            <v>Tổ Môi trường</v>
          </cell>
          <cell r="H2189" t="str">
            <v>Công ty TNHH MTV Đầu tư PT và DV Học viện Nông nghiệp Việt Nam</v>
          </cell>
          <cell r="I2189" t="str">
            <v/>
          </cell>
          <cell r="J2189">
            <v>3.63</v>
          </cell>
          <cell r="K2189">
            <v>0.12</v>
          </cell>
          <cell r="L2189" t="str">
            <v>01-Dec-10</v>
          </cell>
          <cell r="M2189" t="str">
            <v>01-Dec-77</v>
          </cell>
          <cell r="N2189">
            <v>7</v>
          </cell>
          <cell r="O2189" t="str">
            <v>3814</v>
          </cell>
          <cell r="P2189" t="str">
            <v>3814</v>
          </cell>
          <cell r="Q2189" t="str">
            <v>01.007</v>
          </cell>
          <cell r="R2189" t="str">
            <v>01.007</v>
          </cell>
          <cell r="S2189" t="str">
            <v/>
          </cell>
          <cell r="T2189">
            <v>0</v>
          </cell>
          <cell r="U2189" t="str">
            <v>CN-SơCấp</v>
          </cell>
          <cell r="V2189" t="str">
            <v>010812288</v>
          </cell>
        </row>
        <row r="2190">
          <cell r="B2190" t="str">
            <v/>
          </cell>
          <cell r="C2190" t="str">
            <v>3120215000995</v>
          </cell>
          <cell r="D2190" t="str">
            <v>Đặng Văn</v>
          </cell>
          <cell r="E2190" t="str">
            <v>Đính</v>
          </cell>
          <cell r="F2190">
            <v>25</v>
          </cell>
          <cell r="G2190" t="str">
            <v>Tổ Môi trường</v>
          </cell>
          <cell r="H2190" t="str">
            <v>Công ty TNHH MTV Đầu tư PT và DV Học viện Nông nghiệp Việt Nam</v>
          </cell>
          <cell r="I2190" t="str">
            <v>Nhân viên kỹ thuật</v>
          </cell>
          <cell r="J2190">
            <v>3.63</v>
          </cell>
          <cell r="K2190">
            <v>0.14000000000000001</v>
          </cell>
          <cell r="L2190" t="str">
            <v>01-Dec-15</v>
          </cell>
          <cell r="M2190" t="str">
            <v>01-Nov-82</v>
          </cell>
          <cell r="N2190">
            <v>7</v>
          </cell>
          <cell r="O2190" t="str">
            <v>3814</v>
          </cell>
          <cell r="P2190" t="str">
            <v>3814</v>
          </cell>
          <cell r="Q2190" t="str">
            <v>01.007</v>
          </cell>
          <cell r="R2190" t="str">
            <v>01.007</v>
          </cell>
          <cell r="S2190" t="str">
            <v/>
          </cell>
          <cell r="T2190">
            <v>0</v>
          </cell>
          <cell r="U2190" t="str">
            <v>CN-SơCấp</v>
          </cell>
          <cell r="V2190" t="str">
            <v>011206109</v>
          </cell>
        </row>
        <row r="2191">
          <cell r="B2191" t="str">
            <v/>
          </cell>
          <cell r="C2191" t="str">
            <v>3120215007597</v>
          </cell>
          <cell r="D2191" t="str">
            <v>Nguyễn Thị Hồng</v>
          </cell>
          <cell r="E2191" t="str">
            <v>Sa</v>
          </cell>
          <cell r="F2191">
            <v>25</v>
          </cell>
          <cell r="G2191" t="str">
            <v>Tổ Môi trường</v>
          </cell>
          <cell r="H2191" t="str">
            <v>Công ty TNHH MTV Đầu tư PT và DV Học viện Nông nghiệp Việt Nam</v>
          </cell>
          <cell r="I2191" t="str">
            <v/>
          </cell>
          <cell r="J2191">
            <v>3.63</v>
          </cell>
          <cell r="K2191">
            <v>7.0000000000000007E-2</v>
          </cell>
          <cell r="L2191" t="str">
            <v>01-Dec-09</v>
          </cell>
          <cell r="M2191" t="str">
            <v>01-Jan-77</v>
          </cell>
          <cell r="N2191">
            <v>7</v>
          </cell>
          <cell r="O2191" t="str">
            <v>3814</v>
          </cell>
          <cell r="P2191" t="str">
            <v>3814</v>
          </cell>
          <cell r="Q2191" t="str">
            <v>01.007</v>
          </cell>
          <cell r="R2191" t="str">
            <v>01.007</v>
          </cell>
          <cell r="S2191" t="str">
            <v/>
          </cell>
          <cell r="T2191">
            <v>0</v>
          </cell>
          <cell r="U2191" t="str">
            <v>CN-SơCấp</v>
          </cell>
          <cell r="V2191" t="str">
            <v>011027850</v>
          </cell>
        </row>
        <row r="2192">
          <cell r="B2192" t="str">
            <v/>
          </cell>
          <cell r="C2192" t="str">
            <v>3120215007539</v>
          </cell>
          <cell r="D2192" t="str">
            <v>Hoàng Tiến</v>
          </cell>
          <cell r="E2192" t="str">
            <v>Nhật</v>
          </cell>
          <cell r="F2192">
            <v>25</v>
          </cell>
          <cell r="G2192" t="str">
            <v>Tổ Môi trường</v>
          </cell>
          <cell r="H2192" t="str">
            <v>Công ty TNHH MTV Đầu tư PT và DV Học viện Nông nghiệp Việt Nam</v>
          </cell>
          <cell r="I2192" t="str">
            <v>Nhân viên kỹ thuật</v>
          </cell>
          <cell r="J2192">
            <v>3.63</v>
          </cell>
          <cell r="K2192">
            <v>0.18</v>
          </cell>
          <cell r="L2192" t="str">
            <v>01-Dec-15</v>
          </cell>
          <cell r="M2192" t="str">
            <v>01-Mar-85</v>
          </cell>
          <cell r="N2192">
            <v>7</v>
          </cell>
          <cell r="O2192" t="str">
            <v>3814</v>
          </cell>
          <cell r="P2192" t="str">
            <v>3814</v>
          </cell>
          <cell r="Q2192" t="str">
            <v>01.007</v>
          </cell>
          <cell r="R2192" t="str">
            <v>01.007</v>
          </cell>
          <cell r="S2192" t="str">
            <v/>
          </cell>
          <cell r="T2192">
            <v>0</v>
          </cell>
          <cell r="U2192" t="str">
            <v>CN-SơCấp</v>
          </cell>
          <cell r="V2192" t="str">
            <v>011089441</v>
          </cell>
        </row>
        <row r="2193">
          <cell r="B2193" t="str">
            <v/>
          </cell>
          <cell r="C2193" t="str">
            <v>3120215007574</v>
          </cell>
          <cell r="D2193" t="str">
            <v>Nguyễn Đắc</v>
          </cell>
          <cell r="E2193" t="str">
            <v>Minh</v>
          </cell>
          <cell r="F2193">
            <v>25</v>
          </cell>
          <cell r="G2193" t="str">
            <v>Tổ Môi trường</v>
          </cell>
          <cell r="H2193" t="str">
            <v>Văn phòng Học viện</v>
          </cell>
          <cell r="I2193" t="str">
            <v>Nhân viên kỹ thuật</v>
          </cell>
          <cell r="J2193">
            <v>3.63</v>
          </cell>
          <cell r="K2193">
            <v>0.15</v>
          </cell>
          <cell r="L2193" t="str">
            <v>01-Dec-17</v>
          </cell>
          <cell r="M2193" t="str">
            <v>01-Dec-86</v>
          </cell>
          <cell r="N2193">
            <v>7</v>
          </cell>
          <cell r="O2193" t="str">
            <v>3814</v>
          </cell>
          <cell r="P2193" t="str">
            <v>3814</v>
          </cell>
          <cell r="Q2193" t="str">
            <v>01.007</v>
          </cell>
          <cell r="R2193" t="str">
            <v>01.007</v>
          </cell>
          <cell r="S2193" t="str">
            <v/>
          </cell>
          <cell r="T2193">
            <v>0</v>
          </cell>
          <cell r="U2193" t="str">
            <v>CN-SơCấp</v>
          </cell>
          <cell r="V2193" t="str">
            <v>012394652</v>
          </cell>
        </row>
        <row r="2194">
          <cell r="B2194" t="str">
            <v/>
          </cell>
          <cell r="C2194" t="str">
            <v>3120205902884</v>
          </cell>
          <cell r="D2194" t="str">
            <v>Trịnh Thị</v>
          </cell>
          <cell r="E2194" t="str">
            <v>Đượm</v>
          </cell>
          <cell r="F2194">
            <v>25</v>
          </cell>
          <cell r="G2194" t="str">
            <v>Tổ Môi trường</v>
          </cell>
          <cell r="H2194" t="str">
            <v>Văn phòng Học viện</v>
          </cell>
          <cell r="I2194" t="str">
            <v>Nhân viên phục vụ</v>
          </cell>
          <cell r="J2194">
            <v>1.9</v>
          </cell>
          <cell r="K2194">
            <v>0</v>
          </cell>
          <cell r="L2194" t="str">
            <v>01-Oct-18</v>
          </cell>
          <cell r="M2194" t="str">
            <v>01-Oct-16</v>
          </cell>
          <cell r="N2194">
            <v>8</v>
          </cell>
          <cell r="O2194" t="str">
            <v>3814</v>
          </cell>
          <cell r="P2194" t="str">
            <v>3814</v>
          </cell>
          <cell r="Q2194" t="str">
            <v>01.009</v>
          </cell>
          <cell r="R2194" t="str">
            <v>01.009</v>
          </cell>
          <cell r="S2194" t="str">
            <v/>
          </cell>
          <cell r="T2194">
            <v>0</v>
          </cell>
          <cell r="U2194" t="str">
            <v>KhôngBCấp</v>
          </cell>
          <cell r="V2194" t="str">
            <v>013462945</v>
          </cell>
        </row>
        <row r="2195">
          <cell r="B2195" t="str">
            <v/>
          </cell>
          <cell r="C2195" t="str">
            <v>3120215051553</v>
          </cell>
          <cell r="D2195" t="str">
            <v>Lê Thị</v>
          </cell>
          <cell r="E2195" t="str">
            <v>Tính</v>
          </cell>
          <cell r="F2195">
            <v>25</v>
          </cell>
          <cell r="G2195" t="str">
            <v>Tổ Môi trường</v>
          </cell>
          <cell r="H2195" t="str">
            <v>Văn phòng Học viện</v>
          </cell>
          <cell r="I2195" t="str">
            <v>Nhân viên phục vụ</v>
          </cell>
          <cell r="J2195">
            <v>1.36</v>
          </cell>
          <cell r="K2195">
            <v>0</v>
          </cell>
          <cell r="L2195" t="str">
            <v>01-Oct-18</v>
          </cell>
          <cell r="M2195" t="str">
            <v>01-Oct-16</v>
          </cell>
          <cell r="N2195">
            <v>8</v>
          </cell>
          <cell r="O2195" t="str">
            <v>3814</v>
          </cell>
          <cell r="P2195" t="str">
            <v>3814</v>
          </cell>
          <cell r="Q2195" t="str">
            <v>01.009</v>
          </cell>
          <cell r="R2195" t="str">
            <v>01.009</v>
          </cell>
          <cell r="S2195" t="str">
            <v/>
          </cell>
          <cell r="T2195">
            <v>0</v>
          </cell>
          <cell r="U2195" t="str">
            <v>KhôngBCấp</v>
          </cell>
          <cell r="V2195" t="str">
            <v>172917514</v>
          </cell>
        </row>
        <row r="2196">
          <cell r="B2196" t="str">
            <v/>
          </cell>
          <cell r="C2196" t="str">
            <v>3120215049539</v>
          </cell>
          <cell r="D2196" t="str">
            <v>Hoàng Thị</v>
          </cell>
          <cell r="E2196" t="str">
            <v>Oanh</v>
          </cell>
          <cell r="F2196">
            <v>25</v>
          </cell>
          <cell r="G2196" t="str">
            <v>Tổ Môi trường</v>
          </cell>
          <cell r="H2196" t="str">
            <v>Bệnh viện Cây trồng</v>
          </cell>
          <cell r="I2196" t="str">
            <v>Nhân viên phục vụ</v>
          </cell>
          <cell r="J2196">
            <v>1.36</v>
          </cell>
          <cell r="K2196">
            <v>0</v>
          </cell>
          <cell r="L2196" t="str">
            <v>01-Oct-18</v>
          </cell>
          <cell r="M2196" t="str">
            <v>01-Oct-16</v>
          </cell>
          <cell r="N2196">
            <v>8</v>
          </cell>
          <cell r="O2196" t="str">
            <v>3814</v>
          </cell>
          <cell r="P2196" t="str">
            <v>3814</v>
          </cell>
          <cell r="Q2196" t="str">
            <v>01.009</v>
          </cell>
          <cell r="R2196" t="str">
            <v>01.009</v>
          </cell>
          <cell r="S2196" t="str">
            <v/>
          </cell>
          <cell r="T2196">
            <v>0</v>
          </cell>
          <cell r="U2196" t="str">
            <v>KhôngBCấp</v>
          </cell>
          <cell r="V2196" t="str">
            <v>010799352</v>
          </cell>
        </row>
        <row r="2197">
          <cell r="B2197" t="str">
            <v/>
          </cell>
          <cell r="C2197" t="str">
            <v>3120215049580</v>
          </cell>
          <cell r="D2197" t="str">
            <v>Dương Quang</v>
          </cell>
          <cell r="E2197" t="str">
            <v>Hưng</v>
          </cell>
          <cell r="F2197">
            <v>25</v>
          </cell>
          <cell r="G2197" t="str">
            <v>Tổ Môi trường</v>
          </cell>
          <cell r="H2197" t="str">
            <v>Văn phòng Học viện</v>
          </cell>
          <cell r="I2197" t="str">
            <v>Nhân viên phục vụ</v>
          </cell>
          <cell r="J2197">
            <v>1.18</v>
          </cell>
          <cell r="K2197">
            <v>0</v>
          </cell>
          <cell r="L2197" t="str">
            <v>01-Oct-16</v>
          </cell>
          <cell r="M2197" t="str">
            <v>01-Oct-16</v>
          </cell>
          <cell r="N2197">
            <v>7</v>
          </cell>
          <cell r="O2197" t="str">
            <v>3814</v>
          </cell>
          <cell r="P2197" t="str">
            <v>3814</v>
          </cell>
          <cell r="Q2197" t="str">
            <v>01.009</v>
          </cell>
          <cell r="R2197" t="str">
            <v>01.009</v>
          </cell>
          <cell r="S2197" t="str">
            <v/>
          </cell>
          <cell r="T2197">
            <v>0</v>
          </cell>
          <cell r="U2197" t="str">
            <v>CN-SơCấp</v>
          </cell>
          <cell r="V2197" t="str">
            <v>012638610</v>
          </cell>
        </row>
        <row r="2198">
          <cell r="B2198" t="str">
            <v/>
          </cell>
          <cell r="C2198" t="str">
            <v>3120205904158</v>
          </cell>
          <cell r="D2198" t="str">
            <v>Đỗ Thị</v>
          </cell>
          <cell r="E2198" t="str">
            <v>Thắm</v>
          </cell>
          <cell r="F2198">
            <v>25</v>
          </cell>
          <cell r="G2198" t="str">
            <v>Tổ Môi trường</v>
          </cell>
          <cell r="H2198" t="str">
            <v>Văn phòng Học viện</v>
          </cell>
          <cell r="I2198" t="str">
            <v>Nhân viên phục vụ</v>
          </cell>
          <cell r="J2198">
            <v>1.54</v>
          </cell>
          <cell r="K2198">
            <v>0</v>
          </cell>
          <cell r="L2198" t="str">
            <v>01-Oct-20</v>
          </cell>
          <cell r="M2198" t="str">
            <v>01-Oct-16</v>
          </cell>
          <cell r="N2198">
            <v>8</v>
          </cell>
          <cell r="O2198" t="str">
            <v>3814</v>
          </cell>
          <cell r="P2198" t="str">
            <v>3814</v>
          </cell>
          <cell r="Q2198" t="str">
            <v>01.009</v>
          </cell>
          <cell r="R2198" t="str">
            <v>01.009</v>
          </cell>
          <cell r="S2198" t="str">
            <v/>
          </cell>
          <cell r="T2198">
            <v>0</v>
          </cell>
          <cell r="U2198" t="str">
            <v>KhôngBCấp</v>
          </cell>
          <cell r="V2198" t="str">
            <v>011196371</v>
          </cell>
        </row>
        <row r="2199">
          <cell r="B2199" t="str">
            <v/>
          </cell>
          <cell r="C2199" t="str">
            <v>3120205904170</v>
          </cell>
          <cell r="D2199" t="str">
            <v>Đỗ Thị</v>
          </cell>
          <cell r="E2199" t="str">
            <v>Nga</v>
          </cell>
          <cell r="F2199">
            <v>25</v>
          </cell>
          <cell r="G2199" t="str">
            <v>Tổ Môi trường</v>
          </cell>
          <cell r="H2199" t="str">
            <v>Văn phòng Học viện</v>
          </cell>
          <cell r="I2199" t="str">
            <v>Nhân viên phục vụ</v>
          </cell>
          <cell r="J2199">
            <v>1.54</v>
          </cell>
          <cell r="K2199">
            <v>0</v>
          </cell>
          <cell r="L2199" t="str">
            <v>01-Oct-20</v>
          </cell>
          <cell r="M2199" t="str">
            <v>01-Oct-16</v>
          </cell>
          <cell r="N2199">
            <v>8</v>
          </cell>
          <cell r="O2199" t="str">
            <v>3814</v>
          </cell>
          <cell r="P2199" t="str">
            <v>3814</v>
          </cell>
          <cell r="Q2199" t="str">
            <v>01.009</v>
          </cell>
          <cell r="R2199" t="str">
            <v>01.009</v>
          </cell>
          <cell r="S2199" t="str">
            <v/>
          </cell>
          <cell r="T2199">
            <v>0</v>
          </cell>
          <cell r="U2199" t="str">
            <v>KhôngBCấp</v>
          </cell>
          <cell r="V2199" t="str">
            <v>012981438</v>
          </cell>
        </row>
        <row r="2200">
          <cell r="B2200" t="str">
            <v/>
          </cell>
          <cell r="C2200" t="str">
            <v>3120205917399</v>
          </cell>
          <cell r="D2200" t="str">
            <v>Nguyễn Thị</v>
          </cell>
          <cell r="E2200" t="str">
            <v>Hoài</v>
          </cell>
          <cell r="F2200">
            <v>25</v>
          </cell>
          <cell r="G2200" t="str">
            <v>Tổ Môi trường</v>
          </cell>
          <cell r="H2200" t="str">
            <v>Văn phòng Học viện</v>
          </cell>
          <cell r="I2200" t="str">
            <v>Nhân viên phục vụ</v>
          </cell>
          <cell r="J2200">
            <v>1.18</v>
          </cell>
          <cell r="K2200">
            <v>0</v>
          </cell>
          <cell r="L2200" t="str">
            <v>01-Jan-17</v>
          </cell>
          <cell r="M2200" t="str">
            <v>01-Jan-17</v>
          </cell>
          <cell r="N2200">
            <v>8</v>
          </cell>
          <cell r="O2200" t="str">
            <v>3814</v>
          </cell>
          <cell r="P2200" t="str">
            <v>3814</v>
          </cell>
          <cell r="Q2200" t="str">
            <v>01.009</v>
          </cell>
          <cell r="R2200" t="str">
            <v>01.009</v>
          </cell>
          <cell r="S2200" t="str">
            <v/>
          </cell>
          <cell r="T2200">
            <v>0</v>
          </cell>
          <cell r="U2200" t="str">
            <v>KhôngBCấp</v>
          </cell>
          <cell r="V2200" t="str">
            <v>011057745</v>
          </cell>
        </row>
        <row r="2201">
          <cell r="B2201" t="str">
            <v/>
          </cell>
          <cell r="C2201" t="str">
            <v>3120215006463</v>
          </cell>
          <cell r="D2201" t="str">
            <v>Đào Thị</v>
          </cell>
          <cell r="E2201" t="str">
            <v>Báu</v>
          </cell>
          <cell r="F2201">
            <v>41</v>
          </cell>
          <cell r="G2201" t="str">
            <v>Viện Nghiên cứu và Phát triển cây trồng</v>
          </cell>
          <cell r="H2201" t="str">
            <v>Viện Nghiên cứu và Phát triển cây trồng</v>
          </cell>
          <cell r="I2201" t="str">
            <v/>
          </cell>
          <cell r="J2201">
            <v>4.0599999999999996</v>
          </cell>
          <cell r="K2201">
            <v>0.08</v>
          </cell>
          <cell r="L2201" t="str">
            <v>01-Dec-10</v>
          </cell>
          <cell r="M2201" t="str">
            <v>01-Aug-81</v>
          </cell>
          <cell r="N2201">
            <v>6</v>
          </cell>
          <cell r="O2201" t="str">
            <v>4100</v>
          </cell>
          <cell r="P2201" t="str">
            <v>4100</v>
          </cell>
          <cell r="Q2201" t="str">
            <v>06.032</v>
          </cell>
          <cell r="R2201" t="str">
            <v>06.032</v>
          </cell>
          <cell r="S2201" t="str">
            <v/>
          </cell>
          <cell r="T2201">
            <v>0</v>
          </cell>
          <cell r="U2201" t="str">
            <v>Trung cấp</v>
          </cell>
          <cell r="V2201" t="str">
            <v>150729742</v>
          </cell>
        </row>
        <row r="2202">
          <cell r="B2202" t="str">
            <v/>
          </cell>
          <cell r="C2202" t="str">
            <v>3120215006405</v>
          </cell>
          <cell r="D2202" t="str">
            <v>Trương Văn</v>
          </cell>
          <cell r="E2202" t="str">
            <v>Trọng</v>
          </cell>
          <cell r="F2202">
            <v>41</v>
          </cell>
          <cell r="G2202" t="str">
            <v>Viện Nghiên cứu và Phát triển cây trồng</v>
          </cell>
          <cell r="H2202" t="str">
            <v>Viện Nghiên cứu và Phát triển cây trồng</v>
          </cell>
          <cell r="I2202" t="str">
            <v>Nhân viên kỹ thuật</v>
          </cell>
          <cell r="J2202">
            <v>2.37</v>
          </cell>
          <cell r="K2202">
            <v>0</v>
          </cell>
          <cell r="L2202" t="str">
            <v>01-Jan-12</v>
          </cell>
          <cell r="M2202" t="str">
            <v>01-Oct-00</v>
          </cell>
          <cell r="N2202">
            <v>7</v>
          </cell>
          <cell r="O2202" t="str">
            <v>4100</v>
          </cell>
          <cell r="P2202" t="str">
            <v>4100</v>
          </cell>
          <cell r="Q2202" t="str">
            <v>01.007</v>
          </cell>
          <cell r="R2202" t="str">
            <v>01.007</v>
          </cell>
          <cell r="S2202" t="str">
            <v/>
          </cell>
          <cell r="T2202">
            <v>0</v>
          </cell>
          <cell r="U2202" t="str">
            <v>CN-SơCấp</v>
          </cell>
          <cell r="V2202" t="str">
            <v>012751054</v>
          </cell>
        </row>
        <row r="2203">
          <cell r="B2203" t="str">
            <v/>
          </cell>
          <cell r="C2203" t="str">
            <v>3120205828558</v>
          </cell>
          <cell r="D2203" t="str">
            <v>Phạm Thị</v>
          </cell>
          <cell r="E2203" t="str">
            <v>Hạnh</v>
          </cell>
          <cell r="F2203">
            <v>41</v>
          </cell>
          <cell r="G2203" t="str">
            <v>Viện Nghiên cứu và Phát triển cây trồng</v>
          </cell>
          <cell r="H2203" t="str">
            <v>Viện Sinh học và Công nghệ nông nghiệp</v>
          </cell>
          <cell r="I2203" t="str">
            <v>Nhân viên kỹ thuật</v>
          </cell>
          <cell r="J2203">
            <v>2.37</v>
          </cell>
          <cell r="K2203">
            <v>0</v>
          </cell>
          <cell r="L2203" t="str">
            <v>01-Mar-25</v>
          </cell>
          <cell r="M2203" t="str">
            <v>01-Jan-91</v>
          </cell>
          <cell r="N2203">
            <v>7</v>
          </cell>
          <cell r="O2203" t="str">
            <v>4100</v>
          </cell>
          <cell r="P2203" t="str">
            <v>4100</v>
          </cell>
          <cell r="Q2203" t="str">
            <v>01.007</v>
          </cell>
          <cell r="R2203" t="str">
            <v>01.007</v>
          </cell>
          <cell r="S2203" t="str">
            <v/>
          </cell>
          <cell r="T2203">
            <v>0</v>
          </cell>
          <cell r="U2203" t="str">
            <v>CN-SơCấp</v>
          </cell>
          <cell r="V2203" t="str">
            <v>001169024743</v>
          </cell>
        </row>
        <row r="2204">
          <cell r="B2204" t="str">
            <v/>
          </cell>
          <cell r="C2204" t="str">
            <v>3120205808669</v>
          </cell>
          <cell r="D2204" t="str">
            <v>Đàm Ngọc</v>
          </cell>
          <cell r="E2204" t="str">
            <v>Hiên</v>
          </cell>
          <cell r="F2204">
            <v>41</v>
          </cell>
          <cell r="G2204" t="str">
            <v>Viện Nghiên cứu và Phát triển cây trồng</v>
          </cell>
          <cell r="H2204" t="str">
            <v>Viện Sinh học và Công nghệ nông nghiệp</v>
          </cell>
          <cell r="I2204" t="str">
            <v>Lái xe cơ quan</v>
          </cell>
          <cell r="J2204">
            <v>2.95</v>
          </cell>
          <cell r="K2204">
            <v>0</v>
          </cell>
          <cell r="L2204" t="str">
            <v>01-May-22</v>
          </cell>
          <cell r="M2204" t="str">
            <v>01-Sep-10</v>
          </cell>
          <cell r="N2204">
            <v>8</v>
          </cell>
          <cell r="O2204" t="str">
            <v>4100</v>
          </cell>
          <cell r="P2204" t="str">
            <v>4100</v>
          </cell>
          <cell r="Q2204" t="str">
            <v>01.010</v>
          </cell>
          <cell r="R2204" t="str">
            <v>01.010</v>
          </cell>
          <cell r="S2204" t="str">
            <v/>
          </cell>
          <cell r="T2204">
            <v>0</v>
          </cell>
          <cell r="U2204" t="str">
            <v>KhôngBCấp</v>
          </cell>
          <cell r="V2204" t="str">
            <v>033083017647</v>
          </cell>
        </row>
        <row r="2205">
          <cell r="B2205" t="str">
            <v/>
          </cell>
          <cell r="C2205" t="str">
            <v/>
          </cell>
          <cell r="D2205" t="str">
            <v>Trần Thị</v>
          </cell>
          <cell r="E2205" t="str">
            <v>Yến</v>
          </cell>
          <cell r="F2205">
            <v>41</v>
          </cell>
          <cell r="G2205" t="str">
            <v>Viện Nghiên cứu và Phát triển cây trồng</v>
          </cell>
          <cell r="H2205" t="str">
            <v>Viện Nghiên cứu và Phát triển cây trồng</v>
          </cell>
          <cell r="I2205" t="str">
            <v>Kỹ thuật viên</v>
          </cell>
          <cell r="J2205">
            <v>1.58</v>
          </cell>
          <cell r="K2205">
            <v>0</v>
          </cell>
          <cell r="L2205" t="str">
            <v>01-Jun-14</v>
          </cell>
          <cell r="M2205" t="str">
            <v>01-Jun-14</v>
          </cell>
          <cell r="N2205">
            <v>5</v>
          </cell>
          <cell r="O2205" t="str">
            <v>4100</v>
          </cell>
          <cell r="P2205" t="str">
            <v>4100</v>
          </cell>
          <cell r="Q2205" t="str">
            <v>13.096</v>
          </cell>
          <cell r="R2205" t="str">
            <v>13.096</v>
          </cell>
          <cell r="S2205" t="str">
            <v/>
          </cell>
          <cell r="T2205">
            <v>0</v>
          </cell>
          <cell r="U2205" t="str">
            <v>Cao đẳng</v>
          </cell>
          <cell r="V2205" t="str">
            <v>151896620</v>
          </cell>
        </row>
        <row r="2206">
          <cell r="B2206" t="str">
            <v/>
          </cell>
          <cell r="C2206" t="str">
            <v>3120205852409</v>
          </cell>
          <cell r="D2206" t="str">
            <v>Trần Thị</v>
          </cell>
          <cell r="E2206" t="str">
            <v>Thu</v>
          </cell>
          <cell r="F2206">
            <v>41</v>
          </cell>
          <cell r="G2206" t="str">
            <v>Viện Nghiên cứu và Phát triển cây trồng</v>
          </cell>
          <cell r="H2206" t="str">
            <v>Viện Nghiên cứu và Phát triển cây trồng</v>
          </cell>
          <cell r="I2206" t="str">
            <v>Kỹ thuật viên</v>
          </cell>
          <cell r="J2206">
            <v>1.86</v>
          </cell>
          <cell r="K2206">
            <v>0</v>
          </cell>
          <cell r="L2206" t="str">
            <v>01-Aug-16</v>
          </cell>
          <cell r="M2206" t="str">
            <v>01-Aug-16</v>
          </cell>
          <cell r="N2206">
            <v>5</v>
          </cell>
          <cell r="O2206" t="str">
            <v>4100</v>
          </cell>
          <cell r="P2206" t="str">
            <v>4100</v>
          </cell>
          <cell r="Q2206" t="str">
            <v>13.096</v>
          </cell>
          <cell r="R2206" t="str">
            <v>13.096</v>
          </cell>
          <cell r="S2206" t="str">
            <v/>
          </cell>
          <cell r="T2206">
            <v>0</v>
          </cell>
          <cell r="U2206" t="str">
            <v>Cao đẳng</v>
          </cell>
          <cell r="V2206" t="str">
            <v>163229424</v>
          </cell>
        </row>
        <row r="2207">
          <cell r="B2207" t="str">
            <v>MG250</v>
          </cell>
          <cell r="C2207" t="str">
            <v>3120205259723</v>
          </cell>
          <cell r="D2207" t="str">
            <v>Nguyễn Văn</v>
          </cell>
          <cell r="E2207" t="str">
            <v>Mười</v>
          </cell>
          <cell r="F2207">
            <v>41</v>
          </cell>
          <cell r="G2207" t="str">
            <v>Viện Nghiên cứu và Phát triển cây trồng</v>
          </cell>
          <cell r="H2207" t="str">
            <v>Viện Sinh học và Công nghệ nông nghiệp</v>
          </cell>
          <cell r="I2207" t="str">
            <v>Tiến sĩ, Nghiên cứu viên, Phó Viện trưởng, Bảo lưu PCCV</v>
          </cell>
          <cell r="J2207">
            <v>4.6500000000000004</v>
          </cell>
          <cell r="K2207">
            <v>0</v>
          </cell>
          <cell r="L2207" t="str">
            <v>01-Jun-25</v>
          </cell>
          <cell r="M2207" t="str">
            <v>01-Jan-02</v>
          </cell>
          <cell r="N2207">
            <v>2</v>
          </cell>
          <cell r="O2207" t="str">
            <v>4100</v>
          </cell>
          <cell r="P2207" t="str">
            <v>4100</v>
          </cell>
          <cell r="Q2207" t="str">
            <v>13.092</v>
          </cell>
          <cell r="R2207" t="str">
            <v>V.05.01.03</v>
          </cell>
          <cell r="S2207" t="str">
            <v>MG250</v>
          </cell>
          <cell r="T2207">
            <v>0</v>
          </cell>
          <cell r="U2207" t="str">
            <v>Tiến sĩ</v>
          </cell>
          <cell r="V2207" t="str">
            <v>030076005955</v>
          </cell>
        </row>
        <row r="2208">
          <cell r="B2208" t="str">
            <v/>
          </cell>
          <cell r="C2208" t="str">
            <v>3120205251830</v>
          </cell>
          <cell r="D2208" t="str">
            <v>Phạm Thị Ngọc</v>
          </cell>
          <cell r="E2208" t="str">
            <v>Yến</v>
          </cell>
          <cell r="F2208">
            <v>41</v>
          </cell>
          <cell r="G2208" t="str">
            <v>Viện Nghiên cứu và Phát triển cây trồng</v>
          </cell>
          <cell r="H2208" t="str">
            <v>Viện Sinh học và Công nghệ nông nghiệp</v>
          </cell>
          <cell r="I2208" t="str">
            <v>Thạc sĩ, Nghiên cứu viên</v>
          </cell>
          <cell r="J2208">
            <v>4.6500000000000004</v>
          </cell>
          <cell r="K2208">
            <v>0</v>
          </cell>
          <cell r="L2208" t="str">
            <v>01-Jan-24</v>
          </cell>
          <cell r="M2208" t="str">
            <v>01-Jan-94</v>
          </cell>
          <cell r="N2208">
            <v>3</v>
          </cell>
          <cell r="O2208" t="str">
            <v>4100</v>
          </cell>
          <cell r="P2208" t="str">
            <v>4100</v>
          </cell>
          <cell r="Q2208" t="str">
            <v>13.092</v>
          </cell>
          <cell r="R2208" t="str">
            <v>V.05.01.03</v>
          </cell>
          <cell r="S2208" t="str">
            <v/>
          </cell>
          <cell r="T2208">
            <v>0</v>
          </cell>
          <cell r="U2208" t="str">
            <v>Thạc sĩ</v>
          </cell>
          <cell r="V2208" t="str">
            <v>033172002053</v>
          </cell>
        </row>
        <row r="2209">
          <cell r="B2209" t="str">
            <v/>
          </cell>
          <cell r="C2209" t="str">
            <v>3120205251881</v>
          </cell>
          <cell r="D2209" t="str">
            <v>Nguyễn Trọng</v>
          </cell>
          <cell r="E2209" t="str">
            <v>Tú</v>
          </cell>
          <cell r="F2209">
            <v>41</v>
          </cell>
          <cell r="G2209" t="str">
            <v>Viện Nghiên cứu và Phát triển cây trồng</v>
          </cell>
          <cell r="H2209" t="str">
            <v>Viện Nghiên cứu và Phát triển cây trồng</v>
          </cell>
          <cell r="I2209" t="str">
            <v>Thạc sĩ, Nghiên cứu viên</v>
          </cell>
          <cell r="J2209">
            <v>3</v>
          </cell>
          <cell r="K2209">
            <v>0</v>
          </cell>
          <cell r="L2209" t="str">
            <v>01-Jan-11</v>
          </cell>
          <cell r="M2209" t="str">
            <v>01-Jan-04</v>
          </cell>
          <cell r="N2209">
            <v>3</v>
          </cell>
          <cell r="O2209" t="str">
            <v>4100</v>
          </cell>
          <cell r="P2209" t="str">
            <v>4100</v>
          </cell>
          <cell r="Q2209" t="str">
            <v>13.092</v>
          </cell>
          <cell r="R2209" t="str">
            <v>13.092</v>
          </cell>
          <cell r="S2209" t="str">
            <v/>
          </cell>
          <cell r="T2209">
            <v>0</v>
          </cell>
          <cell r="U2209" t="str">
            <v>Thạc sĩ</v>
          </cell>
          <cell r="V2209" t="str">
            <v>151215942</v>
          </cell>
        </row>
        <row r="2210">
          <cell r="B2210" t="str">
            <v/>
          </cell>
          <cell r="C2210" t="str">
            <v>3120205041733</v>
          </cell>
          <cell r="D2210" t="str">
            <v>Vũ Thị Bích</v>
          </cell>
          <cell r="E2210" t="str">
            <v>Ngọc</v>
          </cell>
          <cell r="F2210">
            <v>41</v>
          </cell>
          <cell r="G2210" t="str">
            <v>Viện Nghiên cứu và Phát triển cây trồng</v>
          </cell>
          <cell r="H2210" t="str">
            <v>Viện Sinh học và Công nghệ nông nghiệp</v>
          </cell>
          <cell r="I2210" t="str">
            <v>Thạc sĩ, Nghiên cứu viên</v>
          </cell>
          <cell r="J2210">
            <v>3.99</v>
          </cell>
          <cell r="K2210">
            <v>0</v>
          </cell>
          <cell r="L2210" t="str">
            <v>01-Jun-25</v>
          </cell>
          <cell r="M2210" t="str">
            <v>01-Oct-04</v>
          </cell>
          <cell r="N2210">
            <v>3</v>
          </cell>
          <cell r="O2210" t="str">
            <v>4100</v>
          </cell>
          <cell r="P2210" t="str">
            <v>4100</v>
          </cell>
          <cell r="Q2210" t="str">
            <v>13.092</v>
          </cell>
          <cell r="R2210" t="str">
            <v>V.05.01.03</v>
          </cell>
          <cell r="S2210" t="str">
            <v/>
          </cell>
          <cell r="T2210">
            <v>0</v>
          </cell>
          <cell r="U2210" t="str">
            <v>Thạc sĩ</v>
          </cell>
          <cell r="V2210" t="str">
            <v>001180018129</v>
          </cell>
        </row>
        <row r="2211">
          <cell r="B2211" t="str">
            <v>MG251</v>
          </cell>
          <cell r="C2211" t="str">
            <v>3120205004250</v>
          </cell>
          <cell r="D2211" t="str">
            <v>Nguyễn Văn</v>
          </cell>
          <cell r="E2211" t="str">
            <v>Hà</v>
          </cell>
          <cell r="F2211">
            <v>41</v>
          </cell>
          <cell r="G2211" t="str">
            <v>Viện Nghiên cứu và Phát triển cây trồng</v>
          </cell>
          <cell r="H2211" t="str">
            <v>Viện Sinh học và Công nghệ nông nghiệp</v>
          </cell>
          <cell r="I2211" t="str">
            <v>Thạc sĩ, Nghiên cứu viên</v>
          </cell>
          <cell r="J2211">
            <v>3.66</v>
          </cell>
          <cell r="K2211">
            <v>0</v>
          </cell>
          <cell r="L2211" t="str">
            <v>01-Aug-23</v>
          </cell>
          <cell r="M2211" t="str">
            <v>01-Oct-10</v>
          </cell>
          <cell r="N2211">
            <v>3</v>
          </cell>
          <cell r="O2211" t="str">
            <v>4100</v>
          </cell>
          <cell r="P2211" t="str">
            <v>4100</v>
          </cell>
          <cell r="Q2211" t="str">
            <v>13.092</v>
          </cell>
          <cell r="R2211" t="str">
            <v>V.05.01.03</v>
          </cell>
          <cell r="S2211" t="str">
            <v>MG251</v>
          </cell>
          <cell r="T2211">
            <v>0</v>
          </cell>
          <cell r="U2211" t="str">
            <v>Thạc sĩ</v>
          </cell>
          <cell r="V2211" t="str">
            <v>035081004083</v>
          </cell>
        </row>
        <row r="2212">
          <cell r="B2212" t="str">
            <v>MG249</v>
          </cell>
          <cell r="C2212" t="str">
            <v>3120205577750</v>
          </cell>
          <cell r="D2212" t="str">
            <v>Vũ Thị Bích</v>
          </cell>
          <cell r="E2212" t="str">
            <v>Hạnh</v>
          </cell>
          <cell r="F2212">
            <v>41</v>
          </cell>
          <cell r="G2212" t="str">
            <v>Viện Nghiên cứu và Phát triển cây trồng</v>
          </cell>
          <cell r="H2212" t="str">
            <v>Viện Sinh học và Công nghệ nông nghiệp</v>
          </cell>
          <cell r="I2212" t="str">
            <v>Thạc sĩ, Nghiên cứu viên</v>
          </cell>
          <cell r="J2212">
            <v>4.32</v>
          </cell>
          <cell r="K2212">
            <v>0</v>
          </cell>
          <cell r="L2212" t="str">
            <v>01-Oct-25</v>
          </cell>
          <cell r="M2212" t="str">
            <v>01-Jan-05</v>
          </cell>
          <cell r="N2212">
            <v>3</v>
          </cell>
          <cell r="O2212" t="str">
            <v>4100</v>
          </cell>
          <cell r="P2212" t="str">
            <v>4100</v>
          </cell>
          <cell r="Q2212" t="str">
            <v>13.092</v>
          </cell>
          <cell r="R2212" t="str">
            <v>V.05.01.03</v>
          </cell>
          <cell r="S2212" t="str">
            <v>MG249</v>
          </cell>
          <cell r="T2212">
            <v>0</v>
          </cell>
          <cell r="U2212" t="str">
            <v>Thạc sĩ</v>
          </cell>
          <cell r="V2212" t="str">
            <v>001177024344</v>
          </cell>
        </row>
        <row r="2213">
          <cell r="B2213" t="str">
            <v/>
          </cell>
          <cell r="C2213" t="str">
            <v/>
          </cell>
          <cell r="D2213" t="str">
            <v>Lê Thị Khải</v>
          </cell>
          <cell r="E2213" t="str">
            <v>Hoàn</v>
          </cell>
          <cell r="F2213">
            <v>41</v>
          </cell>
          <cell r="G2213" t="str">
            <v>Viện Nghiên cứu và Phát triển cây trồng</v>
          </cell>
          <cell r="H2213" t="str">
            <v>Viện Nghiên cứu và Phát triển cây trồng</v>
          </cell>
          <cell r="I2213" t="str">
            <v/>
          </cell>
          <cell r="J2213">
            <v>2.67</v>
          </cell>
          <cell r="K2213">
            <v>0</v>
          </cell>
          <cell r="L2213" t="str">
            <v>01-Jan-09</v>
          </cell>
          <cell r="M2213" t="str">
            <v>01-Jan-05</v>
          </cell>
          <cell r="N2213">
            <v>4</v>
          </cell>
          <cell r="O2213" t="str">
            <v>4100</v>
          </cell>
          <cell r="P2213" t="str">
            <v>4100</v>
          </cell>
          <cell r="Q2213" t="str">
            <v>13.092</v>
          </cell>
          <cell r="R2213" t="str">
            <v>13.092</v>
          </cell>
          <cell r="S2213" t="str">
            <v/>
          </cell>
          <cell r="T2213">
            <v>0</v>
          </cell>
          <cell r="U2213" t="str">
            <v>Đại học</v>
          </cell>
          <cell r="V2213" t="str">
            <v>162333091</v>
          </cell>
        </row>
        <row r="2214">
          <cell r="B2214" t="str">
            <v>TG938</v>
          </cell>
          <cell r="C2214" t="str">
            <v>3120215006457</v>
          </cell>
          <cell r="D2214" t="str">
            <v>Vũ Hồng</v>
          </cell>
          <cell r="E2214" t="str">
            <v>Quảng</v>
          </cell>
          <cell r="F2214">
            <v>41</v>
          </cell>
          <cell r="G2214" t="str">
            <v>Viện Nghiên cứu và Phát triển cây trồng</v>
          </cell>
          <cell r="H2214" t="str">
            <v>Viện Sinh học và Công nghệ nông nghiệp</v>
          </cell>
          <cell r="I2214" t="str">
            <v>Tiến sĩ, Nghiên cứu viên</v>
          </cell>
          <cell r="J2214">
            <v>3.66</v>
          </cell>
          <cell r="K2214">
            <v>0</v>
          </cell>
          <cell r="L2214" t="str">
            <v>01-Jan-16</v>
          </cell>
          <cell r="M2214" t="str">
            <v>01-Jan-06</v>
          </cell>
          <cell r="N2214">
            <v>2</v>
          </cell>
          <cell r="O2214" t="str">
            <v>4100</v>
          </cell>
          <cell r="P2214" t="str">
            <v>4100</v>
          </cell>
          <cell r="Q2214" t="str">
            <v>13.092</v>
          </cell>
          <cell r="R2214" t="str">
            <v>V.05.01.03</v>
          </cell>
          <cell r="S2214" t="str">
            <v>TG938</v>
          </cell>
          <cell r="T2214">
            <v>0</v>
          </cell>
          <cell r="U2214" t="str">
            <v>Tiến sĩ</v>
          </cell>
          <cell r="V2214" t="str">
            <v>001076016692</v>
          </cell>
        </row>
        <row r="2215">
          <cell r="B2215" t="str">
            <v/>
          </cell>
          <cell r="C2215" t="str">
            <v/>
          </cell>
          <cell r="D2215" t="str">
            <v>Mai Văn</v>
          </cell>
          <cell r="E2215" t="str">
            <v>Tân</v>
          </cell>
          <cell r="F2215">
            <v>41</v>
          </cell>
          <cell r="G2215" t="str">
            <v>Viện Nghiên cứu và Phát triển cây trồng</v>
          </cell>
          <cell r="H2215" t="str">
            <v>Viện Nghiên cứu và Phát triển cây trồng</v>
          </cell>
          <cell r="I2215" t="str">
            <v>Tiến sĩ, Nghiên cứu viên</v>
          </cell>
          <cell r="J2215">
            <v>3.33</v>
          </cell>
          <cell r="K2215">
            <v>0</v>
          </cell>
          <cell r="L2215" t="str">
            <v>01-Jan-16</v>
          </cell>
          <cell r="M2215" t="str">
            <v>01-Jan-07</v>
          </cell>
          <cell r="N2215">
            <v>2</v>
          </cell>
          <cell r="O2215" t="str">
            <v>4100</v>
          </cell>
          <cell r="P2215" t="str">
            <v>4100</v>
          </cell>
          <cell r="Q2215" t="str">
            <v>13.092</v>
          </cell>
          <cell r="R2215" t="str">
            <v>13.092</v>
          </cell>
          <cell r="S2215" t="str">
            <v/>
          </cell>
          <cell r="T2215">
            <v>0</v>
          </cell>
          <cell r="U2215" t="str">
            <v>Tiến sĩ</v>
          </cell>
          <cell r="V2215" t="str">
            <v>038080000873</v>
          </cell>
        </row>
        <row r="2216">
          <cell r="B2216" t="str">
            <v/>
          </cell>
          <cell r="C2216" t="str">
            <v/>
          </cell>
          <cell r="D2216" t="str">
            <v>Đàm Văn</v>
          </cell>
          <cell r="E2216" t="str">
            <v>Hưng</v>
          </cell>
          <cell r="F2216">
            <v>41</v>
          </cell>
          <cell r="G2216" t="str">
            <v>Viện Nghiên cứu và Phát triển cây trồng</v>
          </cell>
          <cell r="H2216" t="str">
            <v>Viện Nghiên cứu và Phát triển cây trồng</v>
          </cell>
          <cell r="I2216" t="str">
            <v>Thạc sĩ, Nghiên cứu viên</v>
          </cell>
          <cell r="J2216">
            <v>3</v>
          </cell>
          <cell r="K2216">
            <v>0</v>
          </cell>
          <cell r="L2216" t="str">
            <v>01-Jan-13</v>
          </cell>
          <cell r="M2216" t="str">
            <v>01-Jan-07</v>
          </cell>
          <cell r="N2216">
            <v>3</v>
          </cell>
          <cell r="O2216" t="str">
            <v>4100</v>
          </cell>
          <cell r="P2216" t="str">
            <v>4100</v>
          </cell>
          <cell r="Q2216" t="str">
            <v>13.092</v>
          </cell>
          <cell r="R2216" t="str">
            <v>13.092</v>
          </cell>
          <cell r="S2216" t="str">
            <v/>
          </cell>
          <cell r="T2216">
            <v>0</v>
          </cell>
          <cell r="U2216" t="str">
            <v>Thạc sĩ</v>
          </cell>
          <cell r="V2216" t="str">
            <v>145156030</v>
          </cell>
        </row>
        <row r="2217">
          <cell r="B2217" t="str">
            <v/>
          </cell>
          <cell r="C2217" t="str">
            <v/>
          </cell>
          <cell r="D2217" t="str">
            <v>Phạm Thị</v>
          </cell>
          <cell r="E2217" t="str">
            <v>Ngọc</v>
          </cell>
          <cell r="F2217">
            <v>41</v>
          </cell>
          <cell r="G2217" t="str">
            <v>Viện Nghiên cứu và Phát triển cây trồng</v>
          </cell>
          <cell r="H2217" t="str">
            <v>Viện Nghiên cứu và Phát triển cây trồng</v>
          </cell>
          <cell r="I2217" t="str">
            <v/>
          </cell>
          <cell r="J2217">
            <v>1.99</v>
          </cell>
          <cell r="K2217">
            <v>0</v>
          </cell>
          <cell r="L2217" t="str">
            <v>01-Jan-07</v>
          </cell>
          <cell r="M2217" t="str">
            <v>01-Jan-07</v>
          </cell>
          <cell r="N2217">
            <v>4</v>
          </cell>
          <cell r="O2217" t="str">
            <v>4100</v>
          </cell>
          <cell r="P2217" t="str">
            <v>4100</v>
          </cell>
          <cell r="Q2217" t="str">
            <v>13.092</v>
          </cell>
          <cell r="R2217" t="str">
            <v>13.092</v>
          </cell>
          <cell r="S2217" t="str">
            <v/>
          </cell>
          <cell r="T2217">
            <v>0</v>
          </cell>
          <cell r="U2217" t="str">
            <v>Đại học</v>
          </cell>
          <cell r="V2217" t="str">
            <v>143005612</v>
          </cell>
        </row>
        <row r="2218">
          <cell r="B2218" t="str">
            <v>MG252</v>
          </cell>
          <cell r="C2218" t="str">
            <v>3120205060251</v>
          </cell>
          <cell r="D2218" t="str">
            <v>Trần Thị Thanh</v>
          </cell>
          <cell r="E2218" t="str">
            <v>Hà</v>
          </cell>
          <cell r="F2218">
            <v>41</v>
          </cell>
          <cell r="G2218" t="str">
            <v>Viện Nghiên cứu và Phát triển cây trồng</v>
          </cell>
          <cell r="H2218" t="str">
            <v>Viện Sinh học và Công nghệ nông nghiệp</v>
          </cell>
          <cell r="I2218" t="str">
            <v>Thạc sĩ, Nghiên cứu viên</v>
          </cell>
          <cell r="J2218">
            <v>3.99</v>
          </cell>
          <cell r="K2218">
            <v>0</v>
          </cell>
          <cell r="L2218" t="str">
            <v>01-Apr-23</v>
          </cell>
          <cell r="M2218" t="str">
            <v>01-Mar-07</v>
          </cell>
          <cell r="N2218">
            <v>3</v>
          </cell>
          <cell r="O2218" t="str">
            <v>4100</v>
          </cell>
          <cell r="P2218" t="str">
            <v>4100</v>
          </cell>
          <cell r="Q2218" t="str">
            <v>13.092</v>
          </cell>
          <cell r="R2218" t="str">
            <v>V.05.01.03</v>
          </cell>
          <cell r="S2218" t="str">
            <v>MG252</v>
          </cell>
          <cell r="T2218">
            <v>0</v>
          </cell>
          <cell r="U2218" t="str">
            <v>Thạc sĩ</v>
          </cell>
          <cell r="V2218" t="str">
            <v>024180000735</v>
          </cell>
        </row>
        <row r="2219">
          <cell r="B2219" t="str">
            <v/>
          </cell>
          <cell r="C2219" t="str">
            <v>3120205042004</v>
          </cell>
          <cell r="D2219" t="str">
            <v>Phùng Danh</v>
          </cell>
          <cell r="E2219" t="str">
            <v>Huân</v>
          </cell>
          <cell r="F2219">
            <v>41</v>
          </cell>
          <cell r="G2219" t="str">
            <v>Viện Nghiên cứu và Phát triển cây trồng</v>
          </cell>
          <cell r="H2219" t="str">
            <v>Viện Nghiên cứu và Phát triển cây trồng</v>
          </cell>
          <cell r="I2219" t="str">
            <v>Tiến sĩ, Nghiên cứu viên</v>
          </cell>
          <cell r="J2219">
            <v>3.66</v>
          </cell>
          <cell r="K2219">
            <v>0</v>
          </cell>
          <cell r="L2219" t="str">
            <v>01-Jan-21</v>
          </cell>
          <cell r="M2219" t="str">
            <v>01-Apr-07</v>
          </cell>
          <cell r="N2219">
            <v>2</v>
          </cell>
          <cell r="O2219" t="str">
            <v>4100</v>
          </cell>
          <cell r="P2219" t="str">
            <v>4100</v>
          </cell>
          <cell r="Q2219" t="str">
            <v>13.092</v>
          </cell>
          <cell r="R2219" t="str">
            <v>13.092</v>
          </cell>
          <cell r="S2219" t="str">
            <v/>
          </cell>
          <cell r="T2219">
            <v>0</v>
          </cell>
          <cell r="U2219" t="str">
            <v>Tiến sĩ</v>
          </cell>
          <cell r="V2219" t="str">
            <v>142178825</v>
          </cell>
        </row>
        <row r="2220">
          <cell r="B2220" t="str">
            <v/>
          </cell>
          <cell r="C2220" t="str">
            <v/>
          </cell>
          <cell r="D2220" t="str">
            <v>Vũ Bình</v>
          </cell>
          <cell r="E2220" t="str">
            <v>Hải</v>
          </cell>
          <cell r="F2220">
            <v>41</v>
          </cell>
          <cell r="G2220" t="str">
            <v>Viện Nghiên cứu và Phát triển cây trồng</v>
          </cell>
          <cell r="H2220" t="str">
            <v>Viện Nghiên cứu và Phát triển cây trồng</v>
          </cell>
          <cell r="I2220" t="str">
            <v>Thạc sĩ, Nghiên cứu viên</v>
          </cell>
          <cell r="J2220">
            <v>3</v>
          </cell>
          <cell r="K2220">
            <v>0</v>
          </cell>
          <cell r="L2220" t="str">
            <v>01-Apr-11</v>
          </cell>
          <cell r="M2220" t="str">
            <v>01-Apr-07</v>
          </cell>
          <cell r="N2220">
            <v>3</v>
          </cell>
          <cell r="O2220" t="str">
            <v>4100</v>
          </cell>
          <cell r="P2220" t="str">
            <v>4100</v>
          </cell>
          <cell r="Q2220" t="str">
            <v>13.092</v>
          </cell>
          <cell r="R2220" t="str">
            <v>13.092</v>
          </cell>
          <cell r="S2220" t="str">
            <v/>
          </cell>
          <cell r="T2220">
            <v>0</v>
          </cell>
          <cell r="U2220" t="str">
            <v>Thạc sĩ</v>
          </cell>
          <cell r="V2220" t="str">
            <v>012438794</v>
          </cell>
        </row>
        <row r="2221">
          <cell r="B2221" t="str">
            <v>TG408</v>
          </cell>
          <cell r="C2221" t="str">
            <v>3120205252543</v>
          </cell>
          <cell r="D2221" t="str">
            <v>Vũ Văn</v>
          </cell>
          <cell r="E2221" t="str">
            <v>Quang</v>
          </cell>
          <cell r="F2221">
            <v>41</v>
          </cell>
          <cell r="G2221" t="str">
            <v>Viện Nghiên cứu và Phát triển cây trồng</v>
          </cell>
          <cell r="H2221" t="str">
            <v>Viện Sinh học và Công nghệ nông nghiệp</v>
          </cell>
          <cell r="I2221" t="str">
            <v>Thạc sĩ, Nghiên cứu viên</v>
          </cell>
          <cell r="J2221">
            <v>3.99</v>
          </cell>
          <cell r="K2221">
            <v>0</v>
          </cell>
          <cell r="L2221" t="str">
            <v>01-Oct-23</v>
          </cell>
          <cell r="M2221" t="str">
            <v>01-Apr-07</v>
          </cell>
          <cell r="N2221">
            <v>3</v>
          </cell>
          <cell r="O2221" t="str">
            <v>4100</v>
          </cell>
          <cell r="P2221" t="str">
            <v>4100</v>
          </cell>
          <cell r="Q2221" t="str">
            <v>13.092</v>
          </cell>
          <cell r="R2221" t="str">
            <v>V.05.01.03</v>
          </cell>
          <cell r="S2221" t="str">
            <v>TG408</v>
          </cell>
          <cell r="T2221">
            <v>0</v>
          </cell>
          <cell r="U2221" t="str">
            <v>Thạc sĩ</v>
          </cell>
          <cell r="V2221" t="str">
            <v>036083001793</v>
          </cell>
        </row>
        <row r="2222">
          <cell r="B2222" t="str">
            <v/>
          </cell>
          <cell r="C2222" t="str">
            <v/>
          </cell>
          <cell r="D2222" t="str">
            <v>Nhâm Xuân</v>
          </cell>
          <cell r="E2222" t="str">
            <v>Tùng</v>
          </cell>
          <cell r="F2222">
            <v>41</v>
          </cell>
          <cell r="G2222" t="str">
            <v>Viện Nghiên cứu và Phát triển cây trồng</v>
          </cell>
          <cell r="H2222" t="str">
            <v>Viện Nghiên cứu và Phát triển cây trồng</v>
          </cell>
          <cell r="I2222" t="str">
            <v/>
          </cell>
          <cell r="J2222">
            <v>2.67</v>
          </cell>
          <cell r="K2222">
            <v>0</v>
          </cell>
          <cell r="L2222" t="str">
            <v>01-Jan-11</v>
          </cell>
          <cell r="M2222" t="str">
            <v>01-Sep-07</v>
          </cell>
          <cell r="N2222">
            <v>3</v>
          </cell>
          <cell r="O2222" t="str">
            <v>4100</v>
          </cell>
          <cell r="P2222" t="str">
            <v>4100</v>
          </cell>
          <cell r="Q2222" t="str">
            <v>13.092</v>
          </cell>
          <cell r="R2222" t="str">
            <v>13.092</v>
          </cell>
          <cell r="S2222" t="str">
            <v/>
          </cell>
          <cell r="T2222">
            <v>0</v>
          </cell>
          <cell r="U2222" t="str">
            <v>Thạc sĩ</v>
          </cell>
          <cell r="V2222" t="str">
            <v>151388758</v>
          </cell>
        </row>
        <row r="2223">
          <cell r="B2223" t="str">
            <v/>
          </cell>
          <cell r="C2223" t="str">
            <v/>
          </cell>
          <cell r="D2223" t="str">
            <v>Nguyễn Thị</v>
          </cell>
          <cell r="E2223" t="str">
            <v>Lệ</v>
          </cell>
          <cell r="F2223">
            <v>41</v>
          </cell>
          <cell r="G2223" t="str">
            <v>Viện Nghiên cứu và Phát triển cây trồng</v>
          </cell>
          <cell r="H2223" t="str">
            <v>Viện Nghiên cứu và Phát triển cây trồng</v>
          </cell>
          <cell r="I2223" t="str">
            <v>Thạc sĩ, Nghiên cứu viên</v>
          </cell>
          <cell r="J2223">
            <v>3.33</v>
          </cell>
          <cell r="K2223">
            <v>0</v>
          </cell>
          <cell r="L2223" t="str">
            <v>01-Jun-14</v>
          </cell>
          <cell r="M2223" t="str">
            <v>01-Jan-99</v>
          </cell>
          <cell r="N2223">
            <v>3</v>
          </cell>
          <cell r="O2223" t="str">
            <v>4100</v>
          </cell>
          <cell r="P2223" t="str">
            <v>4100</v>
          </cell>
          <cell r="Q2223" t="str">
            <v>13.092</v>
          </cell>
          <cell r="R2223" t="str">
            <v>13.092</v>
          </cell>
          <cell r="S2223" t="str">
            <v/>
          </cell>
          <cell r="T2223">
            <v>0</v>
          </cell>
          <cell r="U2223" t="str">
            <v>Thạc sĩ</v>
          </cell>
          <cell r="V2223" t="str">
            <v>012416062</v>
          </cell>
        </row>
        <row r="2224">
          <cell r="B2224" t="str">
            <v/>
          </cell>
          <cell r="C2224" t="str">
            <v/>
          </cell>
          <cell r="D2224" t="str">
            <v>Phan Đức</v>
          </cell>
          <cell r="E2224" t="str">
            <v>Thịnh</v>
          </cell>
          <cell r="F2224">
            <v>41</v>
          </cell>
          <cell r="G2224" t="str">
            <v>Viện Nghiên cứu và Phát triển cây trồng</v>
          </cell>
          <cell r="H2224" t="str">
            <v>Viện Nghiên cứu và Phát triển cây trồng</v>
          </cell>
          <cell r="I2224" t="str">
            <v/>
          </cell>
          <cell r="J2224">
            <v>2.67</v>
          </cell>
          <cell r="K2224">
            <v>0</v>
          </cell>
          <cell r="L2224" t="str">
            <v>01-Jan-12</v>
          </cell>
          <cell r="M2224" t="str">
            <v>01-Jan-08</v>
          </cell>
          <cell r="N2224">
            <v>3</v>
          </cell>
          <cell r="O2224" t="str">
            <v>4100</v>
          </cell>
          <cell r="P2224" t="str">
            <v>4100</v>
          </cell>
          <cell r="Q2224" t="str">
            <v>13.092</v>
          </cell>
          <cell r="R2224" t="str">
            <v>13.092</v>
          </cell>
          <cell r="S2224" t="str">
            <v/>
          </cell>
          <cell r="T2224">
            <v>0</v>
          </cell>
          <cell r="U2224" t="str">
            <v>Thạc sĩ</v>
          </cell>
          <cell r="V2224" t="str">
            <v/>
          </cell>
        </row>
        <row r="2225">
          <cell r="B2225" t="str">
            <v>TG381</v>
          </cell>
          <cell r="C2225" t="str">
            <v>3120215011440</v>
          </cell>
          <cell r="D2225" t="str">
            <v>Phạm Quang</v>
          </cell>
          <cell r="E2225" t="str">
            <v>Tuân</v>
          </cell>
          <cell r="F2225">
            <v>41</v>
          </cell>
          <cell r="G2225" t="str">
            <v>Viện Nghiên cứu và Phát triển cây trồng</v>
          </cell>
          <cell r="H2225" t="str">
            <v>Viện Sinh học và Công nghệ nông nghiệp</v>
          </cell>
          <cell r="I2225" t="str">
            <v>Tiến sĩ, Nghiên cứu viên, Phó Viện trưởng</v>
          </cell>
          <cell r="J2225">
            <v>3.66</v>
          </cell>
          <cell r="K2225">
            <v>0</v>
          </cell>
          <cell r="L2225" t="str">
            <v>01-Oct-25</v>
          </cell>
          <cell r="M2225" t="str">
            <v>01-Jan-08</v>
          </cell>
          <cell r="N2225">
            <v>2</v>
          </cell>
          <cell r="O2225" t="str">
            <v>4100</v>
          </cell>
          <cell r="P2225" t="str">
            <v>4100</v>
          </cell>
          <cell r="Q2225" t="str">
            <v>13.092</v>
          </cell>
          <cell r="R2225" t="str">
            <v>V.05.01.03</v>
          </cell>
          <cell r="S2225" t="str">
            <v>TG381</v>
          </cell>
          <cell r="T2225">
            <v>0</v>
          </cell>
          <cell r="U2225" t="str">
            <v>Tiến sĩ</v>
          </cell>
          <cell r="V2225" t="str">
            <v>035080004745</v>
          </cell>
        </row>
        <row r="2226">
          <cell r="B2226" t="str">
            <v/>
          </cell>
          <cell r="C2226" t="str">
            <v>3120205251869</v>
          </cell>
          <cell r="D2226" t="str">
            <v>Trần Thị</v>
          </cell>
          <cell r="E2226" t="str">
            <v>Huyền</v>
          </cell>
          <cell r="F2226">
            <v>41</v>
          </cell>
          <cell r="G2226" t="str">
            <v>Viện Nghiên cứu và Phát triển cây trồng</v>
          </cell>
          <cell r="H2226" t="str">
            <v>Viện Sinh học và Công nghệ nông nghiệp</v>
          </cell>
          <cell r="I2226" t="str">
            <v>Thạc sĩ, Nghiên cứu viên</v>
          </cell>
          <cell r="J2226">
            <v>3.99</v>
          </cell>
          <cell r="K2226">
            <v>0</v>
          </cell>
          <cell r="L2226" t="str">
            <v>01-May-25</v>
          </cell>
          <cell r="M2226" t="str">
            <v>01-Apr-08</v>
          </cell>
          <cell r="N2226">
            <v>3</v>
          </cell>
          <cell r="O2226" t="str">
            <v>4100</v>
          </cell>
          <cell r="P2226" t="str">
            <v>4100</v>
          </cell>
          <cell r="Q2226" t="str">
            <v>13.092</v>
          </cell>
          <cell r="R2226" t="str">
            <v>V.05.01.03</v>
          </cell>
          <cell r="S2226" t="str">
            <v/>
          </cell>
          <cell r="T2226">
            <v>0</v>
          </cell>
          <cell r="U2226" t="str">
            <v>Thạc sĩ</v>
          </cell>
          <cell r="V2226" t="str">
            <v>036185030007</v>
          </cell>
        </row>
        <row r="2227">
          <cell r="B2227" t="str">
            <v/>
          </cell>
          <cell r="C2227" t="str">
            <v>3120205251919</v>
          </cell>
          <cell r="D2227" t="str">
            <v>Lê Văn</v>
          </cell>
          <cell r="E2227" t="str">
            <v>Thành</v>
          </cell>
          <cell r="F2227">
            <v>41</v>
          </cell>
          <cell r="G2227" t="str">
            <v>Viện Nghiên cứu và Phát triển cây trồng</v>
          </cell>
          <cell r="H2227" t="str">
            <v>Viện Nghiên cứu và Phát triển cây trồng</v>
          </cell>
          <cell r="I2227" t="str">
            <v>Thạc sĩ, Nghiên cứu viên</v>
          </cell>
          <cell r="J2227">
            <v>3</v>
          </cell>
          <cell r="K2227">
            <v>0</v>
          </cell>
          <cell r="L2227" t="str">
            <v>01-Dec-19</v>
          </cell>
          <cell r="M2227" t="str">
            <v>01-Apr-08</v>
          </cell>
          <cell r="N2227">
            <v>3</v>
          </cell>
          <cell r="O2227" t="str">
            <v>4100</v>
          </cell>
          <cell r="P2227" t="str">
            <v>4100</v>
          </cell>
          <cell r="Q2227" t="str">
            <v>13.092</v>
          </cell>
          <cell r="R2227" t="str">
            <v>13.092</v>
          </cell>
          <cell r="S2227" t="str">
            <v/>
          </cell>
          <cell r="T2227">
            <v>0</v>
          </cell>
          <cell r="U2227" t="str">
            <v>Thạc sĩ</v>
          </cell>
          <cell r="V2227" t="str">
            <v>038085000698</v>
          </cell>
        </row>
        <row r="2228">
          <cell r="B2228" t="str">
            <v/>
          </cell>
          <cell r="C2228" t="str">
            <v/>
          </cell>
          <cell r="D2228" t="str">
            <v>Nguyễn Thị</v>
          </cell>
          <cell r="E2228" t="str">
            <v>Hảo</v>
          </cell>
          <cell r="F2228">
            <v>41</v>
          </cell>
          <cell r="G2228" t="str">
            <v>Viện Nghiên cứu và Phát triển cây trồng</v>
          </cell>
          <cell r="H2228" t="str">
            <v>Viện Nghiên cứu và Phát triển cây trồng</v>
          </cell>
          <cell r="I2228" t="str">
            <v>Thạc sĩ, Nghiên cứu viên</v>
          </cell>
          <cell r="J2228">
            <v>3</v>
          </cell>
          <cell r="K2228">
            <v>0</v>
          </cell>
          <cell r="L2228" t="str">
            <v>01-Jan-15</v>
          </cell>
          <cell r="M2228" t="str">
            <v>01-Apr-08</v>
          </cell>
          <cell r="N2228">
            <v>3</v>
          </cell>
          <cell r="O2228" t="str">
            <v>4100</v>
          </cell>
          <cell r="P2228" t="str">
            <v>4100</v>
          </cell>
          <cell r="Q2228" t="str">
            <v>13.092</v>
          </cell>
          <cell r="R2228" t="str">
            <v>13.092</v>
          </cell>
          <cell r="S2228" t="str">
            <v/>
          </cell>
          <cell r="T2228">
            <v>0</v>
          </cell>
          <cell r="U2228" t="str">
            <v>Thạc sĩ</v>
          </cell>
          <cell r="V2228" t="str">
            <v>024183000190</v>
          </cell>
        </row>
        <row r="2229">
          <cell r="B2229" t="str">
            <v/>
          </cell>
          <cell r="C2229" t="str">
            <v/>
          </cell>
          <cell r="D2229" t="str">
            <v>Đào Thị Hải</v>
          </cell>
          <cell r="E2229" t="str">
            <v>Yến</v>
          </cell>
          <cell r="F2229">
            <v>41</v>
          </cell>
          <cell r="G2229" t="str">
            <v>Viện Nghiên cứu và Phát triển cây trồng</v>
          </cell>
          <cell r="H2229" t="str">
            <v>Viện Nghiên cứu và Phát triển cây trồng</v>
          </cell>
          <cell r="I2229" t="str">
            <v>Chuyên viên</v>
          </cell>
          <cell r="J2229">
            <v>2.67</v>
          </cell>
          <cell r="K2229">
            <v>0</v>
          </cell>
          <cell r="L2229" t="str">
            <v>01-Mar-13</v>
          </cell>
          <cell r="M2229" t="str">
            <v>01-Mar-09</v>
          </cell>
          <cell r="N2229">
            <v>4</v>
          </cell>
          <cell r="O2229" t="str">
            <v>4100</v>
          </cell>
          <cell r="P2229" t="str">
            <v>4100</v>
          </cell>
          <cell r="Q2229" t="str">
            <v>01.003</v>
          </cell>
          <cell r="R2229" t="str">
            <v>01.003</v>
          </cell>
          <cell r="S2229" t="str">
            <v/>
          </cell>
          <cell r="T2229">
            <v>0</v>
          </cell>
          <cell r="U2229" t="str">
            <v>Đại học</v>
          </cell>
          <cell r="V2229" t="str">
            <v>125140469</v>
          </cell>
        </row>
        <row r="2230">
          <cell r="B2230" t="str">
            <v/>
          </cell>
          <cell r="C2230" t="str">
            <v/>
          </cell>
          <cell r="D2230" t="str">
            <v>Vũ Quốc</v>
          </cell>
          <cell r="E2230" t="str">
            <v>Đại</v>
          </cell>
          <cell r="F2230">
            <v>41</v>
          </cell>
          <cell r="G2230" t="str">
            <v>Viện Nghiên cứu và Phát triển cây trồng</v>
          </cell>
          <cell r="H2230" t="str">
            <v>Viện Nghiên cứu và Phát triển cây trồng</v>
          </cell>
          <cell r="I2230" t="str">
            <v>Nghiên cứu viên</v>
          </cell>
          <cell r="J2230">
            <v>2.34</v>
          </cell>
          <cell r="K2230">
            <v>0</v>
          </cell>
          <cell r="L2230" t="str">
            <v>01-Jan-11</v>
          </cell>
          <cell r="M2230" t="str">
            <v>01-Mar-09</v>
          </cell>
          <cell r="N2230">
            <v>3</v>
          </cell>
          <cell r="O2230" t="str">
            <v>4100</v>
          </cell>
          <cell r="P2230" t="str">
            <v>4100</v>
          </cell>
          <cell r="Q2230" t="str">
            <v>13.092</v>
          </cell>
          <cell r="R2230" t="str">
            <v>13.092</v>
          </cell>
          <cell r="S2230" t="str">
            <v/>
          </cell>
          <cell r="T2230">
            <v>0</v>
          </cell>
          <cell r="U2230" t="str">
            <v>Thạc sĩ</v>
          </cell>
          <cell r="V2230" t="str">
            <v>162719559</v>
          </cell>
        </row>
        <row r="2231">
          <cell r="B2231" t="str">
            <v/>
          </cell>
          <cell r="C2231" t="str">
            <v/>
          </cell>
          <cell r="D2231" t="str">
            <v>Phạm Mỹ</v>
          </cell>
          <cell r="E2231" t="str">
            <v>Linh</v>
          </cell>
          <cell r="F2231">
            <v>41</v>
          </cell>
          <cell r="G2231" t="str">
            <v>Viện Nghiên cứu và Phát triển cây trồng</v>
          </cell>
          <cell r="H2231" t="str">
            <v>Viện Nghiên cứu và Phát triển cây trồng</v>
          </cell>
          <cell r="I2231" t="str">
            <v>Chuyên viên</v>
          </cell>
          <cell r="J2231">
            <v>2.67</v>
          </cell>
          <cell r="K2231">
            <v>0</v>
          </cell>
          <cell r="L2231" t="str">
            <v>01-Mar-13</v>
          </cell>
          <cell r="M2231" t="str">
            <v>01-Mar-09</v>
          </cell>
          <cell r="N2231">
            <v>4</v>
          </cell>
          <cell r="O2231" t="str">
            <v>4100</v>
          </cell>
          <cell r="P2231" t="str">
            <v>4100</v>
          </cell>
          <cell r="Q2231" t="str">
            <v>01.003</v>
          </cell>
          <cell r="R2231" t="str">
            <v>01.003</v>
          </cell>
          <cell r="S2231" t="str">
            <v/>
          </cell>
          <cell r="T2231">
            <v>0</v>
          </cell>
          <cell r="U2231" t="str">
            <v>Đại học</v>
          </cell>
          <cell r="V2231" t="str">
            <v>013111929</v>
          </cell>
        </row>
        <row r="2232">
          <cell r="B2232" t="str">
            <v/>
          </cell>
          <cell r="C2232" t="str">
            <v/>
          </cell>
          <cell r="D2232" t="str">
            <v>Lê Bá</v>
          </cell>
          <cell r="E2232" t="str">
            <v>Quỳnh</v>
          </cell>
          <cell r="F2232">
            <v>41</v>
          </cell>
          <cell r="G2232" t="str">
            <v>Viện Nghiên cứu và Phát triển cây trồng</v>
          </cell>
          <cell r="H2232" t="str">
            <v>Viện Nghiên cứu và Phát triển cây trồng</v>
          </cell>
          <cell r="I2232" t="str">
            <v/>
          </cell>
          <cell r="J2232">
            <v>1.99</v>
          </cell>
          <cell r="K2232">
            <v>0</v>
          </cell>
          <cell r="L2232" t="str">
            <v>01-Mar-09</v>
          </cell>
          <cell r="M2232" t="str">
            <v>01-Mar-09</v>
          </cell>
          <cell r="N2232">
            <v>4</v>
          </cell>
          <cell r="O2232" t="str">
            <v>4100</v>
          </cell>
          <cell r="P2232" t="str">
            <v>4100</v>
          </cell>
          <cell r="Q2232" t="str">
            <v>13.092</v>
          </cell>
          <cell r="R2232" t="str">
            <v>13.092</v>
          </cell>
          <cell r="S2232" t="str">
            <v/>
          </cell>
          <cell r="T2232">
            <v>0</v>
          </cell>
          <cell r="U2232" t="str">
            <v>Đại học</v>
          </cell>
          <cell r="V2232" t="str">
            <v>172201503</v>
          </cell>
        </row>
        <row r="2233">
          <cell r="B2233" t="str">
            <v/>
          </cell>
          <cell r="C2233" t="str">
            <v>3120205354538</v>
          </cell>
          <cell r="D2233" t="str">
            <v>Đỗ Thị</v>
          </cell>
          <cell r="E2233" t="str">
            <v>Thi</v>
          </cell>
          <cell r="F2233">
            <v>41</v>
          </cell>
          <cell r="G2233" t="str">
            <v>Viện Nghiên cứu và Phát triển cây trồng</v>
          </cell>
          <cell r="H2233" t="str">
            <v>Viện Sinh học và Công nghệ nông nghiệp</v>
          </cell>
          <cell r="I2233" t="str">
            <v>Kế toán viên</v>
          </cell>
          <cell r="J2233">
            <v>3.99</v>
          </cell>
          <cell r="K2233">
            <v>0</v>
          </cell>
          <cell r="L2233" t="str">
            <v>01-Sep-25</v>
          </cell>
          <cell r="M2233" t="str">
            <v>01-Sep-09</v>
          </cell>
          <cell r="N2233">
            <v>4</v>
          </cell>
          <cell r="O2233" t="str">
            <v>4100</v>
          </cell>
          <cell r="P2233" t="str">
            <v>4100</v>
          </cell>
          <cell r="Q2233" t="str">
            <v>06.031</v>
          </cell>
          <cell r="R2233" t="str">
            <v>06.031</v>
          </cell>
          <cell r="S2233" t="str">
            <v/>
          </cell>
          <cell r="T2233">
            <v>0</v>
          </cell>
          <cell r="U2233" t="str">
            <v>Đại học</v>
          </cell>
          <cell r="V2233" t="str">
            <v>033185001073</v>
          </cell>
        </row>
        <row r="2234">
          <cell r="B2234" t="str">
            <v>TG286</v>
          </cell>
          <cell r="C2234" t="str">
            <v>3120215031398</v>
          </cell>
          <cell r="D2234" t="str">
            <v>Nguyễn Thị</v>
          </cell>
          <cell r="E2234" t="str">
            <v>Thu</v>
          </cell>
          <cell r="F2234">
            <v>41</v>
          </cell>
          <cell r="G2234" t="str">
            <v>Viện Nghiên cứu và Phát triển cây trồng</v>
          </cell>
          <cell r="H2234" t="str">
            <v>Viện Sinh học và Công nghệ nông nghiệp</v>
          </cell>
          <cell r="I2234" t="str">
            <v>Thạc sĩ, Nghiên cứu viên</v>
          </cell>
          <cell r="J2234">
            <v>3.66</v>
          </cell>
          <cell r="K2234">
            <v>0</v>
          </cell>
          <cell r="L2234" t="str">
            <v>01-Mar-25</v>
          </cell>
          <cell r="M2234" t="str">
            <v>01-Sep-09</v>
          </cell>
          <cell r="N2234">
            <v>3</v>
          </cell>
          <cell r="O2234" t="str">
            <v>4100</v>
          </cell>
          <cell r="P2234" t="str">
            <v>4100</v>
          </cell>
          <cell r="Q2234" t="str">
            <v>13.092</v>
          </cell>
          <cell r="R2234" t="str">
            <v>V.05.01.03</v>
          </cell>
          <cell r="S2234" t="str">
            <v>TG286</v>
          </cell>
          <cell r="T2234">
            <v>0</v>
          </cell>
          <cell r="U2234" t="str">
            <v>Thạc sĩ</v>
          </cell>
          <cell r="V2234" t="str">
            <v>034182024314</v>
          </cell>
        </row>
        <row r="2235">
          <cell r="B2235" t="str">
            <v/>
          </cell>
          <cell r="C2235" t="str">
            <v/>
          </cell>
          <cell r="D2235" t="str">
            <v>Sa Như</v>
          </cell>
          <cell r="E2235" t="str">
            <v>Hải</v>
          </cell>
          <cell r="F2235">
            <v>41</v>
          </cell>
          <cell r="G2235" t="str">
            <v>Viện Nghiên cứu và Phát triển cây trồng</v>
          </cell>
          <cell r="H2235" t="str">
            <v>Viện Nghiên cứu và Phát triển cây trồng</v>
          </cell>
          <cell r="I2235" t="str">
            <v/>
          </cell>
          <cell r="J2235">
            <v>2.34</v>
          </cell>
          <cell r="K2235">
            <v>0</v>
          </cell>
          <cell r="L2235" t="str">
            <v>01-Jun-11</v>
          </cell>
          <cell r="M2235" t="str">
            <v>01-Jan-08</v>
          </cell>
          <cell r="N2235">
            <v>4</v>
          </cell>
          <cell r="O2235" t="str">
            <v>4100</v>
          </cell>
          <cell r="P2235" t="str">
            <v>4100</v>
          </cell>
          <cell r="Q2235" t="str">
            <v>13.092</v>
          </cell>
          <cell r="R2235" t="str">
            <v>13.092</v>
          </cell>
          <cell r="S2235" t="str">
            <v/>
          </cell>
          <cell r="T2235">
            <v>0</v>
          </cell>
          <cell r="U2235" t="str">
            <v>Đại học</v>
          </cell>
          <cell r="V2235" t="str">
            <v>013376537</v>
          </cell>
        </row>
        <row r="2236">
          <cell r="B2236" t="str">
            <v/>
          </cell>
          <cell r="C2236" t="str">
            <v>3120205720471</v>
          </cell>
          <cell r="D2236" t="str">
            <v>Vũ Hằng</v>
          </cell>
          <cell r="E2236" t="str">
            <v>Nga</v>
          </cell>
          <cell r="F2236">
            <v>41</v>
          </cell>
          <cell r="G2236" t="str">
            <v>Viện Nghiên cứu và Phát triển cây trồng</v>
          </cell>
          <cell r="H2236" t="str">
            <v>Viện Nghiên cứu và Phát triển cây trồng</v>
          </cell>
          <cell r="I2236" t="str">
            <v>Thạc sĩ, Nghiên cứu viên</v>
          </cell>
          <cell r="J2236">
            <v>2.34</v>
          </cell>
          <cell r="K2236">
            <v>0</v>
          </cell>
          <cell r="L2236" t="str">
            <v>01-Mar-12</v>
          </cell>
          <cell r="M2236" t="str">
            <v>01-Mar-12</v>
          </cell>
          <cell r="N2236">
            <v>3</v>
          </cell>
          <cell r="O2236" t="str">
            <v>4100</v>
          </cell>
          <cell r="P2236" t="str">
            <v>4100</v>
          </cell>
          <cell r="Q2236" t="str">
            <v>13.092</v>
          </cell>
          <cell r="R2236" t="str">
            <v>13.092</v>
          </cell>
          <cell r="S2236" t="str">
            <v/>
          </cell>
          <cell r="T2236">
            <v>0</v>
          </cell>
          <cell r="U2236" t="str">
            <v>Thạc sĩ</v>
          </cell>
          <cell r="V2236" t="str">
            <v>012819397</v>
          </cell>
        </row>
        <row r="2237">
          <cell r="B2237" t="str">
            <v/>
          </cell>
          <cell r="C2237" t="str">
            <v>3120205666402</v>
          </cell>
          <cell r="D2237" t="str">
            <v>Lê Văn</v>
          </cell>
          <cell r="E2237" t="str">
            <v>Thành</v>
          </cell>
          <cell r="F2237">
            <v>41</v>
          </cell>
          <cell r="G2237" t="str">
            <v>Viện Nghiên cứu và Phát triển cây trồng</v>
          </cell>
          <cell r="H2237" t="str">
            <v>Viện Sinh học và Công nghệ nông nghiệp</v>
          </cell>
          <cell r="I2237" t="str">
            <v>Thạc sĩ, Nghiên cứu viên</v>
          </cell>
          <cell r="J2237">
            <v>3.33</v>
          </cell>
          <cell r="K2237">
            <v>0</v>
          </cell>
          <cell r="L2237" t="str">
            <v>01-Jun-25</v>
          </cell>
          <cell r="M2237" t="str">
            <v>01-Mar-12</v>
          </cell>
          <cell r="N2237">
            <v>3</v>
          </cell>
          <cell r="O2237" t="str">
            <v>4100</v>
          </cell>
          <cell r="P2237" t="str">
            <v>4100</v>
          </cell>
          <cell r="Q2237" t="str">
            <v>13.092</v>
          </cell>
          <cell r="R2237" t="str">
            <v>V.05.01.03</v>
          </cell>
          <cell r="S2237" t="str">
            <v/>
          </cell>
          <cell r="T2237">
            <v>0</v>
          </cell>
          <cell r="U2237" t="str">
            <v>Thạc sĩ</v>
          </cell>
          <cell r="V2237" t="str">
            <v>034086004554</v>
          </cell>
        </row>
        <row r="2238">
          <cell r="B2238" t="str">
            <v/>
          </cell>
          <cell r="C2238" t="str">
            <v/>
          </cell>
          <cell r="D2238" t="str">
            <v>Nguyễn Giáo</v>
          </cell>
          <cell r="E2238" t="str">
            <v>Hổ</v>
          </cell>
          <cell r="F2238">
            <v>41</v>
          </cell>
          <cell r="G2238" t="str">
            <v>Viện Nghiên cứu và Phát triển cây trồng</v>
          </cell>
          <cell r="H2238" t="str">
            <v>Viện Nghiên cứu và Phát triển cây trồng</v>
          </cell>
          <cell r="I2238" t="str">
            <v>Nghiên cứu viên</v>
          </cell>
          <cell r="J2238">
            <v>1.99</v>
          </cell>
          <cell r="K2238">
            <v>0</v>
          </cell>
          <cell r="L2238" t="str">
            <v>01-Sep-12</v>
          </cell>
          <cell r="M2238" t="str">
            <v>01-Sep-12</v>
          </cell>
          <cell r="N2238">
            <v>4</v>
          </cell>
          <cell r="O2238" t="str">
            <v>4100</v>
          </cell>
          <cell r="P2238" t="str">
            <v>4100</v>
          </cell>
          <cell r="Q2238" t="str">
            <v>13.092</v>
          </cell>
          <cell r="R2238" t="str">
            <v>13.092</v>
          </cell>
          <cell r="S2238" t="str">
            <v/>
          </cell>
          <cell r="T2238">
            <v>0</v>
          </cell>
          <cell r="U2238" t="str">
            <v>Đại học</v>
          </cell>
          <cell r="V2238" t="str">
            <v>186375371</v>
          </cell>
        </row>
        <row r="2239">
          <cell r="B2239" t="str">
            <v/>
          </cell>
          <cell r="C2239" t="str">
            <v>3120205798036</v>
          </cell>
          <cell r="D2239" t="str">
            <v>Hoàng Thị</v>
          </cell>
          <cell r="E2239" t="str">
            <v>Thùy</v>
          </cell>
          <cell r="F2239">
            <v>41</v>
          </cell>
          <cell r="G2239" t="str">
            <v>Viện Nghiên cứu và Phát triển cây trồng</v>
          </cell>
          <cell r="H2239" t="str">
            <v>Viện Nghiên cứu và Phát triển cây trồng</v>
          </cell>
          <cell r="I2239" t="str">
            <v>Thạc sĩ, Nghiên cứu viên</v>
          </cell>
          <cell r="J2239">
            <v>2.67</v>
          </cell>
          <cell r="K2239">
            <v>0</v>
          </cell>
          <cell r="L2239" t="str">
            <v>01-Mar-18</v>
          </cell>
          <cell r="M2239" t="str">
            <v>01-Mar-14</v>
          </cell>
          <cell r="N2239">
            <v>3</v>
          </cell>
          <cell r="O2239" t="str">
            <v>4100</v>
          </cell>
          <cell r="P2239" t="str">
            <v>4100</v>
          </cell>
          <cell r="Q2239" t="str">
            <v>13.092</v>
          </cell>
          <cell r="R2239" t="str">
            <v>13.092</v>
          </cell>
          <cell r="S2239" t="str">
            <v/>
          </cell>
          <cell r="T2239">
            <v>0</v>
          </cell>
          <cell r="U2239" t="str">
            <v>Thạc sĩ</v>
          </cell>
          <cell r="V2239" t="str">
            <v>013144939</v>
          </cell>
        </row>
        <row r="2240">
          <cell r="B2240" t="str">
            <v/>
          </cell>
          <cell r="C2240" t="str">
            <v/>
          </cell>
          <cell r="D2240" t="str">
            <v>Đào Thị</v>
          </cell>
          <cell r="E2240" t="str">
            <v>Oanh</v>
          </cell>
          <cell r="F2240">
            <v>41</v>
          </cell>
          <cell r="G2240" t="str">
            <v>Viện Nghiên cứu và Phát triển cây trồng</v>
          </cell>
          <cell r="H2240" t="str">
            <v>Viện Nghiên cứu và Phát triển cây trồng</v>
          </cell>
          <cell r="I2240" t="str">
            <v>Chuyên viên</v>
          </cell>
          <cell r="J2240">
            <v>2.34</v>
          </cell>
          <cell r="K2240">
            <v>0</v>
          </cell>
          <cell r="L2240" t="str">
            <v>01-Jul-14</v>
          </cell>
          <cell r="M2240" t="str">
            <v>01-Jul-14</v>
          </cell>
          <cell r="N2240">
            <v>4</v>
          </cell>
          <cell r="O2240" t="str">
            <v>4100</v>
          </cell>
          <cell r="P2240" t="str">
            <v>4100</v>
          </cell>
          <cell r="Q2240" t="str">
            <v>01.003</v>
          </cell>
          <cell r="R2240" t="str">
            <v>01.003</v>
          </cell>
          <cell r="S2240" t="str">
            <v/>
          </cell>
          <cell r="T2240">
            <v>0</v>
          </cell>
          <cell r="U2240" t="str">
            <v>Đại học</v>
          </cell>
          <cell r="V2240" t="str">
            <v>125278684</v>
          </cell>
        </row>
        <row r="2241">
          <cell r="B2241" t="str">
            <v/>
          </cell>
          <cell r="C2241" t="str">
            <v/>
          </cell>
          <cell r="D2241" t="str">
            <v>Vũ Đức</v>
          </cell>
          <cell r="E2241" t="str">
            <v>Lâm</v>
          </cell>
          <cell r="F2241">
            <v>41</v>
          </cell>
          <cell r="G2241" t="str">
            <v>Viện Nghiên cứu và Phát triển cây trồng</v>
          </cell>
          <cell r="H2241" t="str">
            <v>Viện Nghiên cứu và Phát triển cây trồng</v>
          </cell>
          <cell r="I2241" t="str">
            <v>Nghiên cứu viên</v>
          </cell>
          <cell r="J2241">
            <v>2.34</v>
          </cell>
          <cell r="K2241">
            <v>0</v>
          </cell>
          <cell r="L2241" t="str">
            <v>01-Jan-16</v>
          </cell>
          <cell r="M2241" t="str">
            <v>01-Aug-14</v>
          </cell>
          <cell r="N2241">
            <v>4</v>
          </cell>
          <cell r="O2241" t="str">
            <v>4100</v>
          </cell>
          <cell r="P2241" t="str">
            <v>4100</v>
          </cell>
          <cell r="Q2241" t="str">
            <v>13.092</v>
          </cell>
          <cell r="R2241" t="str">
            <v>13.092</v>
          </cell>
          <cell r="S2241" t="str">
            <v/>
          </cell>
          <cell r="T2241">
            <v>0</v>
          </cell>
          <cell r="U2241" t="str">
            <v>Đại học</v>
          </cell>
          <cell r="V2241" t="str">
            <v>091656583</v>
          </cell>
        </row>
        <row r="2242">
          <cell r="B2242" t="str">
            <v/>
          </cell>
          <cell r="C2242" t="str">
            <v/>
          </cell>
          <cell r="D2242" t="str">
            <v>Trương Thị</v>
          </cell>
          <cell r="E2242" t="str">
            <v>Lành</v>
          </cell>
          <cell r="F2242">
            <v>41</v>
          </cell>
          <cell r="G2242" t="str">
            <v>Viện Nghiên cứu và Phát triển cây trồng</v>
          </cell>
          <cell r="H2242" t="str">
            <v>Viện Nghiên cứu và Phát triển cây trồng</v>
          </cell>
          <cell r="I2242" t="str">
            <v>Thạc sĩ, Nghiên cứu viên</v>
          </cell>
          <cell r="J2242">
            <v>2.67</v>
          </cell>
          <cell r="K2242">
            <v>0</v>
          </cell>
          <cell r="L2242" t="str">
            <v>01-Jul-15</v>
          </cell>
          <cell r="M2242" t="str">
            <v>01-May-06</v>
          </cell>
          <cell r="N2242">
            <v>3</v>
          </cell>
          <cell r="O2242" t="str">
            <v>4100</v>
          </cell>
          <cell r="P2242" t="str">
            <v>4100</v>
          </cell>
          <cell r="Q2242" t="str">
            <v>13.092</v>
          </cell>
          <cell r="R2242" t="str">
            <v>13.092</v>
          </cell>
          <cell r="S2242" t="str">
            <v/>
          </cell>
          <cell r="T2242">
            <v>0</v>
          </cell>
          <cell r="U2242" t="str">
            <v>Thạc sĩ</v>
          </cell>
          <cell r="V2242" t="str">
            <v>162383226</v>
          </cell>
        </row>
        <row r="2243">
          <cell r="B2243" t="str">
            <v/>
          </cell>
          <cell r="C2243" t="str">
            <v>3120205872861</v>
          </cell>
          <cell r="D2243" t="str">
            <v>Nguyễn Thanh</v>
          </cell>
          <cell r="E2243" t="str">
            <v>Tùng</v>
          </cell>
          <cell r="F2243">
            <v>41</v>
          </cell>
          <cell r="G2243" t="str">
            <v>Viện Nghiên cứu và Phát triển cây trồng</v>
          </cell>
          <cell r="H2243" t="str">
            <v>Viện Nghiên cứu và Phát triển cây trồng</v>
          </cell>
          <cell r="I2243" t="str">
            <v>Thạc sĩ, Nghiên cứu viên</v>
          </cell>
          <cell r="J2243">
            <v>3.66</v>
          </cell>
          <cell r="K2243">
            <v>0</v>
          </cell>
          <cell r="L2243" t="str">
            <v>01-Mar-25</v>
          </cell>
          <cell r="M2243" t="str">
            <v>01-Jan-09</v>
          </cell>
          <cell r="N2243">
            <v>3</v>
          </cell>
          <cell r="O2243" t="str">
            <v>4100</v>
          </cell>
          <cell r="P2243" t="str">
            <v>4100</v>
          </cell>
          <cell r="Q2243" t="str">
            <v>13.092</v>
          </cell>
          <cell r="R2243" t="str">
            <v>V.05.01.03</v>
          </cell>
          <cell r="S2243" t="str">
            <v/>
          </cell>
          <cell r="T2243">
            <v>0</v>
          </cell>
          <cell r="U2243" t="str">
            <v>Thạc sĩ</v>
          </cell>
          <cell r="V2243" t="str">
            <v>036083016329</v>
          </cell>
        </row>
        <row r="2244">
          <cell r="B2244" t="str">
            <v/>
          </cell>
          <cell r="C2244" t="str">
            <v>3120205608310</v>
          </cell>
          <cell r="D2244" t="str">
            <v>Lê Văn</v>
          </cell>
          <cell r="E2244" t="str">
            <v>Huy</v>
          </cell>
          <cell r="F2244">
            <v>41</v>
          </cell>
          <cell r="G2244" t="str">
            <v>Viện Nghiên cứu và Phát triển cây trồng</v>
          </cell>
          <cell r="H2244" t="str">
            <v>Viện Nghiên cứu và Phát triển cây trồng</v>
          </cell>
          <cell r="I2244" t="str">
            <v>Nghiên cứu viên</v>
          </cell>
          <cell r="J2244">
            <v>2.67</v>
          </cell>
          <cell r="K2244">
            <v>0</v>
          </cell>
          <cell r="L2244" t="str">
            <v>01-Jun-19</v>
          </cell>
          <cell r="M2244" t="str">
            <v>01-Jun-16</v>
          </cell>
          <cell r="N2244">
            <v>4</v>
          </cell>
          <cell r="O2244" t="str">
            <v>4100</v>
          </cell>
          <cell r="P2244" t="str">
            <v>4100</v>
          </cell>
          <cell r="Q2244" t="str">
            <v>13.092</v>
          </cell>
          <cell r="R2244" t="str">
            <v>13.092</v>
          </cell>
          <cell r="S2244" t="str">
            <v/>
          </cell>
          <cell r="T2244">
            <v>0</v>
          </cell>
          <cell r="U2244" t="str">
            <v>Đại học</v>
          </cell>
          <cell r="V2244" t="str">
            <v>163212059</v>
          </cell>
        </row>
        <row r="2245">
          <cell r="B2245" t="str">
            <v/>
          </cell>
          <cell r="C2245" t="str">
            <v/>
          </cell>
          <cell r="D2245" t="str">
            <v>Nguyễn Thị</v>
          </cell>
          <cell r="E2245" t="str">
            <v>Đông</v>
          </cell>
          <cell r="F2245">
            <v>41</v>
          </cell>
          <cell r="G2245" t="str">
            <v>Viện Nghiên cứu và Phát triển cây trồng</v>
          </cell>
          <cell r="H2245" t="str">
            <v>Viện Nghiên cứu và Phát triển cây trồng</v>
          </cell>
          <cell r="I2245" t="str">
            <v>Thạc sĩ, Nghiên cứu viên</v>
          </cell>
          <cell r="J2245">
            <v>2.67</v>
          </cell>
          <cell r="K2245">
            <v>0</v>
          </cell>
          <cell r="L2245" t="str">
            <v>01-Jun-19</v>
          </cell>
          <cell r="M2245" t="str">
            <v>01-Jun-16</v>
          </cell>
          <cell r="N2245">
            <v>3</v>
          </cell>
          <cell r="O2245" t="str">
            <v>4100</v>
          </cell>
          <cell r="P2245" t="str">
            <v>4100</v>
          </cell>
          <cell r="Q2245" t="str">
            <v>13.092</v>
          </cell>
          <cell r="R2245" t="str">
            <v>13.092</v>
          </cell>
          <cell r="S2245" t="str">
            <v/>
          </cell>
          <cell r="T2245">
            <v>0</v>
          </cell>
          <cell r="U2245" t="str">
            <v>Thạc sĩ</v>
          </cell>
          <cell r="V2245" t="str">
            <v>101113251</v>
          </cell>
        </row>
        <row r="2246">
          <cell r="B2246" t="str">
            <v/>
          </cell>
          <cell r="C2246" t="str">
            <v>3120205891640</v>
          </cell>
          <cell r="D2246" t="str">
            <v>Nguyễn Thị Nguyệt</v>
          </cell>
          <cell r="E2246" t="str">
            <v>Anh</v>
          </cell>
          <cell r="F2246">
            <v>41</v>
          </cell>
          <cell r="G2246" t="str">
            <v>Viện Nghiên cứu và Phát triển cây trồng</v>
          </cell>
          <cell r="H2246" t="str">
            <v>Viện Sinh học và Công nghệ nông nghiệp</v>
          </cell>
          <cell r="I2246" t="str">
            <v>Nghiên cứu viên</v>
          </cell>
          <cell r="J2246">
            <v>3</v>
          </cell>
          <cell r="K2246">
            <v>0</v>
          </cell>
          <cell r="L2246" t="str">
            <v>01-Jan-23</v>
          </cell>
          <cell r="M2246" t="str">
            <v>01-Jan-17</v>
          </cell>
          <cell r="N2246">
            <v>4</v>
          </cell>
          <cell r="O2246" t="str">
            <v>4100</v>
          </cell>
          <cell r="P2246" t="str">
            <v>4100</v>
          </cell>
          <cell r="Q2246" t="str">
            <v>13.092</v>
          </cell>
          <cell r="R2246" t="str">
            <v>V.05.01.03</v>
          </cell>
          <cell r="S2246" t="str">
            <v/>
          </cell>
          <cell r="T2246">
            <v>0</v>
          </cell>
          <cell r="U2246" t="str">
            <v>Đại học</v>
          </cell>
          <cell r="V2246" t="str">
            <v>014193007229</v>
          </cell>
        </row>
        <row r="2247">
          <cell r="B2247" t="str">
            <v/>
          </cell>
          <cell r="C2247" t="str">
            <v>3120205849036</v>
          </cell>
          <cell r="D2247" t="str">
            <v>Nguyễn Thị Kim</v>
          </cell>
          <cell r="E2247" t="str">
            <v>Dung</v>
          </cell>
          <cell r="F2247">
            <v>41</v>
          </cell>
          <cell r="G2247" t="str">
            <v>Viện Nghiên cứu và Phát triển cây trồng</v>
          </cell>
          <cell r="H2247" t="str">
            <v>Viện Sinh học và Công nghệ nông nghiệp</v>
          </cell>
          <cell r="I2247" t="str">
            <v>Thạc sĩ, Nghiên cứu viên</v>
          </cell>
          <cell r="J2247">
            <v>3</v>
          </cell>
          <cell r="K2247">
            <v>0</v>
          </cell>
          <cell r="L2247" t="str">
            <v>01-Sep-22</v>
          </cell>
          <cell r="M2247" t="str">
            <v>01-Sep-16</v>
          </cell>
          <cell r="N2247">
            <v>3</v>
          </cell>
          <cell r="O2247" t="str">
            <v>4100</v>
          </cell>
          <cell r="P2247" t="str">
            <v>4100</v>
          </cell>
          <cell r="Q2247" t="str">
            <v>13.092</v>
          </cell>
          <cell r="R2247" t="str">
            <v>V.05.01.03</v>
          </cell>
          <cell r="S2247" t="str">
            <v/>
          </cell>
          <cell r="T2247">
            <v>0</v>
          </cell>
          <cell r="U2247" t="str">
            <v>Thạc sĩ</v>
          </cell>
          <cell r="V2247" t="str">
            <v>034193019631</v>
          </cell>
        </row>
        <row r="2248">
          <cell r="B2248" t="str">
            <v/>
          </cell>
          <cell r="C2248" t="str">
            <v/>
          </cell>
          <cell r="D2248" t="str">
            <v>Lê Thị</v>
          </cell>
          <cell r="E2248" t="str">
            <v>Dung</v>
          </cell>
          <cell r="F2248">
            <v>41</v>
          </cell>
          <cell r="G2248" t="str">
            <v>Viện Nghiên cứu và Phát triển cây trồng</v>
          </cell>
          <cell r="H2248" t="str">
            <v>Viện Nghiên cứu và Phát triển cây trồng</v>
          </cell>
          <cell r="I2248" t="str">
            <v>Nghiên cứu viên</v>
          </cell>
          <cell r="J2248">
            <v>1.9890000000000001</v>
          </cell>
          <cell r="K2248">
            <v>0</v>
          </cell>
          <cell r="L2248" t="str">
            <v>01-Nov-15</v>
          </cell>
          <cell r="M2248" t="str">
            <v>01-Nov-15</v>
          </cell>
          <cell r="N2248">
            <v>4</v>
          </cell>
          <cell r="O2248" t="str">
            <v>4100</v>
          </cell>
          <cell r="P2248" t="str">
            <v>4100</v>
          </cell>
          <cell r="Q2248" t="str">
            <v>13.092</v>
          </cell>
          <cell r="R2248" t="str">
            <v>13.092</v>
          </cell>
          <cell r="S2248" t="str">
            <v/>
          </cell>
          <cell r="T2248">
            <v>0</v>
          </cell>
          <cell r="U2248" t="str">
            <v>Đại học</v>
          </cell>
          <cell r="V2248" t="str">
            <v>174104634</v>
          </cell>
        </row>
        <row r="2249">
          <cell r="B2249" t="str">
            <v/>
          </cell>
          <cell r="C2249" t="str">
            <v>3120205470018</v>
          </cell>
          <cell r="D2249" t="str">
            <v>Nguyễn Trung</v>
          </cell>
          <cell r="E2249" t="str">
            <v>Đức</v>
          </cell>
          <cell r="F2249">
            <v>41</v>
          </cell>
          <cell r="G2249" t="str">
            <v>Viện Nghiên cứu và Phát triển cây trồng</v>
          </cell>
          <cell r="H2249" t="str">
            <v>Viện Sinh học và Công nghệ nông nghiệp</v>
          </cell>
          <cell r="I2249" t="str">
            <v>Thạc sĩ, Nghiên cứu viên</v>
          </cell>
          <cell r="J2249">
            <v>3</v>
          </cell>
          <cell r="K2249">
            <v>0</v>
          </cell>
          <cell r="L2249" t="str">
            <v>01-Aug-23</v>
          </cell>
          <cell r="M2249" t="str">
            <v>01-Mar-17</v>
          </cell>
          <cell r="N2249">
            <v>3</v>
          </cell>
          <cell r="O2249" t="str">
            <v>4100</v>
          </cell>
          <cell r="P2249" t="str">
            <v>4100</v>
          </cell>
          <cell r="Q2249" t="str">
            <v>13.092</v>
          </cell>
          <cell r="R2249" t="str">
            <v>V.05.01.03</v>
          </cell>
          <cell r="S2249" t="str">
            <v/>
          </cell>
          <cell r="T2249">
            <v>0</v>
          </cell>
          <cell r="U2249" t="str">
            <v>Thạc sĩ</v>
          </cell>
          <cell r="V2249" t="str">
            <v>034092000193</v>
          </cell>
        </row>
        <row r="2250">
          <cell r="B2250" t="str">
            <v/>
          </cell>
          <cell r="C2250" t="str">
            <v>1903068460101</v>
          </cell>
          <cell r="D2250" t="str">
            <v>Trần Thị Thu</v>
          </cell>
          <cell r="E2250" t="str">
            <v>Dung</v>
          </cell>
          <cell r="F2250">
            <v>41</v>
          </cell>
          <cell r="G2250" t="str">
            <v>Viện Nghiên cứu và Phát triển cây trồng</v>
          </cell>
          <cell r="H2250" t="str">
            <v>Viện Nghiên cứu và Phát triển cây trồng</v>
          </cell>
          <cell r="I2250" t="str">
            <v>Nghiên cứu viên</v>
          </cell>
          <cell r="J2250">
            <v>2.34</v>
          </cell>
          <cell r="K2250">
            <v>0</v>
          </cell>
          <cell r="L2250" t="str">
            <v>01-Apr-16</v>
          </cell>
          <cell r="M2250" t="str">
            <v>01-Apr-16</v>
          </cell>
          <cell r="N2250">
            <v>4</v>
          </cell>
          <cell r="O2250" t="str">
            <v>4100</v>
          </cell>
          <cell r="P2250" t="str">
            <v>4100</v>
          </cell>
          <cell r="Q2250" t="str">
            <v>13.092</v>
          </cell>
          <cell r="R2250" t="str">
            <v>13.092</v>
          </cell>
          <cell r="S2250" t="str">
            <v/>
          </cell>
          <cell r="T2250">
            <v>0</v>
          </cell>
          <cell r="U2250" t="str">
            <v>Đại học</v>
          </cell>
          <cell r="V2250" t="str">
            <v>011818713</v>
          </cell>
        </row>
        <row r="2251">
          <cell r="B2251" t="str">
            <v/>
          </cell>
          <cell r="C2251" t="str">
            <v/>
          </cell>
          <cell r="D2251" t="str">
            <v>Nguyễn Văn</v>
          </cell>
          <cell r="E2251" t="str">
            <v>Việt</v>
          </cell>
          <cell r="F2251">
            <v>41</v>
          </cell>
          <cell r="G2251" t="str">
            <v>Viện Nghiên cứu và Phát triển cây trồng</v>
          </cell>
          <cell r="H2251" t="str">
            <v>Viện Nghiên cứu và Phát triển cây trồng</v>
          </cell>
          <cell r="I2251" t="str">
            <v>Nghiên cứu viên</v>
          </cell>
          <cell r="J2251">
            <v>2.34</v>
          </cell>
          <cell r="K2251">
            <v>0</v>
          </cell>
          <cell r="L2251" t="str">
            <v>01-Apr-17</v>
          </cell>
          <cell r="M2251" t="str">
            <v>01-Apr-17</v>
          </cell>
          <cell r="N2251">
            <v>4</v>
          </cell>
          <cell r="O2251" t="str">
            <v>4100</v>
          </cell>
          <cell r="P2251" t="str">
            <v>4100</v>
          </cell>
          <cell r="Q2251" t="str">
            <v>13.092</v>
          </cell>
          <cell r="R2251" t="str">
            <v>13.092</v>
          </cell>
          <cell r="S2251" t="str">
            <v/>
          </cell>
          <cell r="T2251">
            <v>0</v>
          </cell>
          <cell r="U2251" t="str">
            <v>Đại học</v>
          </cell>
          <cell r="V2251" t="str">
            <v>135648489</v>
          </cell>
        </row>
        <row r="2252">
          <cell r="B2252" t="str">
            <v/>
          </cell>
          <cell r="C2252" t="str">
            <v/>
          </cell>
          <cell r="D2252" t="str">
            <v>Nguyễn Thị</v>
          </cell>
          <cell r="E2252" t="str">
            <v>Hương</v>
          </cell>
          <cell r="F2252">
            <v>41</v>
          </cell>
          <cell r="G2252" t="str">
            <v>Viện Nghiên cứu và Phát triển cây trồng</v>
          </cell>
          <cell r="H2252" t="str">
            <v>Viện Nghiên cứu và Phát triển cây trồng</v>
          </cell>
          <cell r="I2252" t="str">
            <v>Nghiên cứu viên</v>
          </cell>
          <cell r="J2252">
            <v>2.34</v>
          </cell>
          <cell r="K2252">
            <v>0</v>
          </cell>
          <cell r="L2252" t="str">
            <v>01-May-16</v>
          </cell>
          <cell r="M2252" t="str">
            <v>01-May-16</v>
          </cell>
          <cell r="N2252">
            <v>4</v>
          </cell>
          <cell r="O2252" t="str">
            <v>4100</v>
          </cell>
          <cell r="P2252" t="str">
            <v>4100</v>
          </cell>
          <cell r="Q2252" t="str">
            <v>13.092</v>
          </cell>
          <cell r="R2252" t="str">
            <v>13.092</v>
          </cell>
          <cell r="S2252" t="str">
            <v/>
          </cell>
          <cell r="T2252">
            <v>0</v>
          </cell>
          <cell r="U2252" t="str">
            <v>Đại học</v>
          </cell>
          <cell r="V2252" t="str">
            <v>013236527</v>
          </cell>
        </row>
        <row r="2253">
          <cell r="B2253" t="str">
            <v/>
          </cell>
          <cell r="C2253" t="str">
            <v/>
          </cell>
          <cell r="D2253" t="str">
            <v>Hoàng Thị</v>
          </cell>
          <cell r="E2253" t="str">
            <v>Loan</v>
          </cell>
          <cell r="F2253">
            <v>41</v>
          </cell>
          <cell r="G2253" t="str">
            <v>Viện Nghiên cứu và Phát triển cây trồng</v>
          </cell>
          <cell r="H2253" t="str">
            <v>Viện Nghiên cứu và Phát triển cây trồng</v>
          </cell>
          <cell r="I2253" t="str">
            <v>Nhân viên phục vụ</v>
          </cell>
          <cell r="J2253">
            <v>1</v>
          </cell>
          <cell r="K2253">
            <v>0</v>
          </cell>
          <cell r="L2253" t="str">
            <v>01-Nov-16</v>
          </cell>
          <cell r="M2253" t="str">
            <v>01-Nov-16</v>
          </cell>
          <cell r="N2253">
            <v>8</v>
          </cell>
          <cell r="O2253" t="str">
            <v>4100</v>
          </cell>
          <cell r="P2253" t="str">
            <v>4100</v>
          </cell>
          <cell r="Q2253" t="str">
            <v>01.009</v>
          </cell>
          <cell r="R2253" t="str">
            <v>01.009</v>
          </cell>
          <cell r="S2253" t="str">
            <v/>
          </cell>
          <cell r="T2253">
            <v>0</v>
          </cell>
          <cell r="U2253" t="str">
            <v>KhôngBCấp</v>
          </cell>
          <cell r="V2253" t="str">
            <v>013673401</v>
          </cell>
        </row>
        <row r="2254">
          <cell r="B2254" t="str">
            <v/>
          </cell>
          <cell r="C2254" t="str">
            <v/>
          </cell>
          <cell r="D2254" t="str">
            <v>Nguyễn Xuân Phong</v>
          </cell>
          <cell r="E2254" t="str">
            <v>Phú</v>
          </cell>
          <cell r="F2254">
            <v>41</v>
          </cell>
          <cell r="G2254" t="str">
            <v>Viện Sinh học Nông nghiệp</v>
          </cell>
          <cell r="H2254" t="str">
            <v>Viện Sinh học Nông nghiệp</v>
          </cell>
          <cell r="I2254" t="str">
            <v>Lái xe cơ quan</v>
          </cell>
          <cell r="J2254">
            <v>2.77</v>
          </cell>
          <cell r="K2254">
            <v>0</v>
          </cell>
          <cell r="L2254" t="str">
            <v>01-Oct-16</v>
          </cell>
          <cell r="M2254" t="str">
            <v>01-Apr-06</v>
          </cell>
          <cell r="N2254">
            <v>7</v>
          </cell>
          <cell r="O2254" t="str">
            <v>4100</v>
          </cell>
          <cell r="P2254" t="str">
            <v>4100</v>
          </cell>
          <cell r="Q2254" t="str">
            <v>01.010</v>
          </cell>
          <cell r="R2254" t="str">
            <v>01.010</v>
          </cell>
          <cell r="S2254" t="str">
            <v/>
          </cell>
          <cell r="T2254">
            <v>0</v>
          </cell>
          <cell r="U2254" t="str">
            <v>CN-SơCấp</v>
          </cell>
          <cell r="V2254" t="str">
            <v>012345027</v>
          </cell>
        </row>
        <row r="2255">
          <cell r="B2255" t="str">
            <v/>
          </cell>
          <cell r="C2255" t="str">
            <v/>
          </cell>
          <cell r="D2255" t="str">
            <v>Dương Trọng</v>
          </cell>
          <cell r="E2255" t="str">
            <v>Hảo</v>
          </cell>
          <cell r="F2255">
            <v>41</v>
          </cell>
          <cell r="G2255" t="str">
            <v>Viện Sinh học Nông nghiệp</v>
          </cell>
          <cell r="H2255" t="str">
            <v>Viện Sinh học Nông nghiệp</v>
          </cell>
          <cell r="I2255" t="str">
            <v/>
          </cell>
          <cell r="J2255">
            <v>4.03</v>
          </cell>
          <cell r="K2255">
            <v>0.17</v>
          </cell>
          <cell r="L2255" t="str">
            <v>01-Sep-05</v>
          </cell>
          <cell r="M2255" t="str">
            <v>01-Jul-66</v>
          </cell>
          <cell r="N2255">
            <v>7</v>
          </cell>
          <cell r="O2255" t="str">
            <v>4100</v>
          </cell>
          <cell r="P2255" t="str">
            <v>4100</v>
          </cell>
          <cell r="Q2255" t="str">
            <v>01.010</v>
          </cell>
          <cell r="R2255" t="str">
            <v>01.010</v>
          </cell>
          <cell r="S2255" t="str">
            <v/>
          </cell>
          <cell r="T2255">
            <v>0</v>
          </cell>
          <cell r="U2255" t="str">
            <v>CN-SơCấp</v>
          </cell>
          <cell r="V2255" t="str">
            <v>011319408</v>
          </cell>
        </row>
        <row r="2256">
          <cell r="B2256" t="str">
            <v/>
          </cell>
          <cell r="C2256" t="str">
            <v>3120205966704</v>
          </cell>
          <cell r="D2256" t="str">
            <v>Nguyễn Thị</v>
          </cell>
          <cell r="E2256" t="str">
            <v>Việt</v>
          </cell>
          <cell r="F2256">
            <v>41</v>
          </cell>
          <cell r="G2256" t="str">
            <v>Viện Sinh học Nông nghiệp</v>
          </cell>
          <cell r="H2256" t="str">
            <v>Viện Sinh học và Công nghệ nông nghiệp</v>
          </cell>
          <cell r="I2256" t="str">
            <v>Nhân viên kỹ thuật</v>
          </cell>
          <cell r="J2256">
            <v>3.63</v>
          </cell>
          <cell r="K2256">
            <v>0</v>
          </cell>
          <cell r="L2256" t="str">
            <v>01-Jan-24</v>
          </cell>
          <cell r="M2256" t="str">
            <v>01-Sep-99</v>
          </cell>
          <cell r="N2256">
            <v>7</v>
          </cell>
          <cell r="O2256" t="str">
            <v>4100</v>
          </cell>
          <cell r="P2256" t="str">
            <v>4100</v>
          </cell>
          <cell r="Q2256" t="str">
            <v>01.007</v>
          </cell>
          <cell r="R2256" t="str">
            <v>01.007</v>
          </cell>
          <cell r="S2256" t="str">
            <v/>
          </cell>
          <cell r="T2256">
            <v>0</v>
          </cell>
          <cell r="U2256" t="str">
            <v>CN-SơCấp</v>
          </cell>
          <cell r="V2256" t="str">
            <v>001176007845</v>
          </cell>
        </row>
        <row r="2257">
          <cell r="B2257" t="str">
            <v/>
          </cell>
          <cell r="C2257" t="str">
            <v>3120205349328</v>
          </cell>
          <cell r="D2257" t="str">
            <v>Nguyễn Thị</v>
          </cell>
          <cell r="E2257" t="str">
            <v>Liên</v>
          </cell>
          <cell r="F2257">
            <v>41</v>
          </cell>
          <cell r="G2257" t="str">
            <v>Viện Sinh học Nông nghiệp</v>
          </cell>
          <cell r="H2257" t="str">
            <v>Viện Sinh học và Công nghệ nông nghiệp</v>
          </cell>
          <cell r="I2257" t="str">
            <v>Nhân viên kỹ thuật</v>
          </cell>
          <cell r="J2257">
            <v>3.63</v>
          </cell>
          <cell r="K2257">
            <v>0</v>
          </cell>
          <cell r="L2257" t="str">
            <v>01-Oct-25</v>
          </cell>
          <cell r="M2257" t="str">
            <v>01-Jan-03</v>
          </cell>
          <cell r="N2257">
            <v>8</v>
          </cell>
          <cell r="O2257" t="str">
            <v>4100</v>
          </cell>
          <cell r="P2257" t="str">
            <v>4100</v>
          </cell>
          <cell r="Q2257" t="str">
            <v>01.007</v>
          </cell>
          <cell r="R2257" t="str">
            <v>01.007</v>
          </cell>
          <cell r="S2257" t="str">
            <v/>
          </cell>
          <cell r="T2257">
            <v>0</v>
          </cell>
          <cell r="U2257" t="str">
            <v>KhôngBCấp</v>
          </cell>
          <cell r="V2257" t="str">
            <v>030182013126</v>
          </cell>
        </row>
        <row r="2258">
          <cell r="B2258" t="str">
            <v/>
          </cell>
          <cell r="C2258" t="str">
            <v/>
          </cell>
          <cell r="D2258" t="str">
            <v>Hoàng Thị</v>
          </cell>
          <cell r="E2258" t="str">
            <v>Linh</v>
          </cell>
          <cell r="F2258">
            <v>41</v>
          </cell>
          <cell r="G2258" t="str">
            <v>Viện Sinh học Nông nghiệp</v>
          </cell>
          <cell r="H2258" t="str">
            <v>Viện Sinh học Nông nghiệp</v>
          </cell>
          <cell r="I2258" t="str">
            <v/>
          </cell>
          <cell r="J2258">
            <v>1.65</v>
          </cell>
          <cell r="K2258">
            <v>0</v>
          </cell>
          <cell r="L2258" t="str">
            <v>01-Jul-04</v>
          </cell>
          <cell r="M2258" t="str">
            <v>01-Jan-04</v>
          </cell>
          <cell r="N2258">
            <v>8</v>
          </cell>
          <cell r="O2258" t="str">
            <v>4100</v>
          </cell>
          <cell r="P2258" t="str">
            <v>4100</v>
          </cell>
          <cell r="Q2258" t="str">
            <v>01.007</v>
          </cell>
          <cell r="R2258" t="str">
            <v>01.007</v>
          </cell>
          <cell r="S2258" t="str">
            <v/>
          </cell>
          <cell r="T2258">
            <v>0</v>
          </cell>
          <cell r="U2258" t="str">
            <v>KhôngBCấp</v>
          </cell>
          <cell r="V2258" t="str">
            <v>186105287</v>
          </cell>
        </row>
        <row r="2259">
          <cell r="B2259" t="str">
            <v/>
          </cell>
          <cell r="C2259" t="str">
            <v/>
          </cell>
          <cell r="D2259" t="str">
            <v>Trần Văn</v>
          </cell>
          <cell r="E2259" t="str">
            <v>Ban</v>
          </cell>
          <cell r="F2259">
            <v>41</v>
          </cell>
          <cell r="G2259" t="str">
            <v>Viện Sinh học Nông nghiệp</v>
          </cell>
          <cell r="H2259" t="str">
            <v>Viện Sinh học Nông nghiệp</v>
          </cell>
          <cell r="I2259" t="str">
            <v/>
          </cell>
          <cell r="J2259">
            <v>1.5</v>
          </cell>
          <cell r="K2259">
            <v>0</v>
          </cell>
          <cell r="L2259" t="str">
            <v>01-Jan-04</v>
          </cell>
          <cell r="M2259" t="str">
            <v>01-Jan-04</v>
          </cell>
          <cell r="N2259">
            <v>8</v>
          </cell>
          <cell r="O2259" t="str">
            <v>4100</v>
          </cell>
          <cell r="P2259" t="str">
            <v>4100</v>
          </cell>
          <cell r="Q2259" t="str">
            <v>01.011</v>
          </cell>
          <cell r="R2259" t="str">
            <v>01.011</v>
          </cell>
          <cell r="S2259" t="str">
            <v/>
          </cell>
          <cell r="T2259">
            <v>0</v>
          </cell>
          <cell r="U2259" t="str">
            <v>KhôngBCấp</v>
          </cell>
          <cell r="V2259" t="str">
            <v>012108296</v>
          </cell>
        </row>
        <row r="2260">
          <cell r="B2260" t="str">
            <v/>
          </cell>
          <cell r="C2260" t="str">
            <v>3120205969760</v>
          </cell>
          <cell r="D2260" t="str">
            <v>Đinh Thị Thanh</v>
          </cell>
          <cell r="E2260" t="str">
            <v>Hiếu</v>
          </cell>
          <cell r="F2260">
            <v>41</v>
          </cell>
          <cell r="G2260" t="str">
            <v>Viện Sinh học Nông nghiệp</v>
          </cell>
          <cell r="H2260" t="str">
            <v>Viện Sinh học và Công nghệ nông nghiệp</v>
          </cell>
          <cell r="I2260" t="str">
            <v>Nhân viên kỹ thuật</v>
          </cell>
          <cell r="J2260">
            <v>3.27</v>
          </cell>
          <cell r="K2260">
            <v>0</v>
          </cell>
          <cell r="L2260" t="str">
            <v>01-Oct-25</v>
          </cell>
          <cell r="M2260" t="str">
            <v>01-Oct-06</v>
          </cell>
          <cell r="N2260">
            <v>7</v>
          </cell>
          <cell r="O2260" t="str">
            <v>4100</v>
          </cell>
          <cell r="P2260" t="str">
            <v>4100</v>
          </cell>
          <cell r="Q2260" t="str">
            <v>01.007</v>
          </cell>
          <cell r="R2260" t="str">
            <v>01.007</v>
          </cell>
          <cell r="S2260" t="str">
            <v/>
          </cell>
          <cell r="T2260">
            <v>0</v>
          </cell>
          <cell r="U2260" t="str">
            <v>CN-SơCấp</v>
          </cell>
          <cell r="V2260" t="str">
            <v>001182025784</v>
          </cell>
        </row>
        <row r="2261">
          <cell r="B2261" t="str">
            <v>MOI07</v>
          </cell>
          <cell r="C2261" t="str">
            <v/>
          </cell>
          <cell r="D2261" t="str">
            <v>Nguyễn Quang</v>
          </cell>
          <cell r="E2261" t="str">
            <v>Huy</v>
          </cell>
          <cell r="F2261">
            <v>41</v>
          </cell>
          <cell r="G2261" t="str">
            <v>Viện Sinh học Nông nghiệp</v>
          </cell>
          <cell r="H2261" t="str">
            <v>Viện Sinh học Nông nghiệp</v>
          </cell>
          <cell r="I2261" t="str">
            <v/>
          </cell>
          <cell r="J2261">
            <v>2.34</v>
          </cell>
          <cell r="K2261">
            <v>0</v>
          </cell>
          <cell r="L2261" t="str">
            <v xml:space="preserve">  -   -</v>
          </cell>
          <cell r="M2261" t="str">
            <v xml:space="preserve">  -   -</v>
          </cell>
          <cell r="N2261">
            <v>4</v>
          </cell>
          <cell r="O2261" t="str">
            <v>4100</v>
          </cell>
          <cell r="P2261" t="str">
            <v>4100</v>
          </cell>
          <cell r="Q2261" t="str">
            <v>13.095</v>
          </cell>
          <cell r="R2261" t="str">
            <v>13.095</v>
          </cell>
          <cell r="S2261" t="str">
            <v>MOI07</v>
          </cell>
          <cell r="T2261">
            <v>0</v>
          </cell>
          <cell r="U2261" t="str">
            <v>Đại học</v>
          </cell>
          <cell r="V2261" t="str">
            <v/>
          </cell>
        </row>
        <row r="2262">
          <cell r="B2262" t="str">
            <v/>
          </cell>
          <cell r="C2262" t="str">
            <v/>
          </cell>
          <cell r="D2262" t="str">
            <v>Trần Văn</v>
          </cell>
          <cell r="E2262" t="str">
            <v>Đích</v>
          </cell>
          <cell r="F2262">
            <v>41</v>
          </cell>
          <cell r="G2262" t="str">
            <v>Sinh học động vật</v>
          </cell>
          <cell r="H2262" t="str">
            <v>Viện Sinh học Nông nghiệp</v>
          </cell>
          <cell r="I2262" t="str">
            <v/>
          </cell>
          <cell r="J2262">
            <v>5.08</v>
          </cell>
          <cell r="K2262">
            <v>0</v>
          </cell>
          <cell r="L2262" t="str">
            <v>01-May-04</v>
          </cell>
          <cell r="M2262" t="str">
            <v>26-Mar-76</v>
          </cell>
          <cell r="N2262">
            <v>2</v>
          </cell>
          <cell r="O2262" t="str">
            <v>4100</v>
          </cell>
          <cell r="P2262" t="str">
            <v>4100</v>
          </cell>
          <cell r="Q2262" t="str">
            <v>15.110</v>
          </cell>
          <cell r="R2262" t="str">
            <v>15.110</v>
          </cell>
          <cell r="S2262" t="str">
            <v/>
          </cell>
          <cell r="T2262">
            <v>0</v>
          </cell>
          <cell r="U2262" t="str">
            <v>Tiến sĩ</v>
          </cell>
          <cell r="V2262" t="str">
            <v>010779883</v>
          </cell>
        </row>
        <row r="2263">
          <cell r="B2263" t="str">
            <v/>
          </cell>
          <cell r="C2263" t="str">
            <v>3120215006434</v>
          </cell>
          <cell r="D2263" t="str">
            <v>Hoàng Thị</v>
          </cell>
          <cell r="E2263" t="str">
            <v>Nga</v>
          </cell>
          <cell r="F2263">
            <v>41</v>
          </cell>
          <cell r="G2263" t="str">
            <v>Viện Sinh học Nông nghiệp</v>
          </cell>
          <cell r="H2263" t="str">
            <v>Viện Sinh học Nông nghiệp</v>
          </cell>
          <cell r="I2263" t="str">
            <v>Tiến sĩ, Nghiên cứu viên</v>
          </cell>
          <cell r="J2263">
            <v>4.9800000000000004</v>
          </cell>
          <cell r="K2263">
            <v>0</v>
          </cell>
          <cell r="L2263" t="str">
            <v>01-Apr-23</v>
          </cell>
          <cell r="M2263" t="str">
            <v>01-Apr-95</v>
          </cell>
          <cell r="N2263">
            <v>2</v>
          </cell>
          <cell r="O2263" t="str">
            <v>4100</v>
          </cell>
          <cell r="P2263" t="str">
            <v>4100</v>
          </cell>
          <cell r="Q2263" t="str">
            <v>13.092</v>
          </cell>
          <cell r="R2263" t="str">
            <v>V.05.01.03</v>
          </cell>
          <cell r="S2263" t="str">
            <v/>
          </cell>
          <cell r="T2263">
            <v>0</v>
          </cell>
          <cell r="U2263" t="str">
            <v>Tiến sĩ</v>
          </cell>
          <cell r="V2263" t="str">
            <v>036171009111</v>
          </cell>
        </row>
        <row r="2264">
          <cell r="B2264" t="str">
            <v>TG348</v>
          </cell>
          <cell r="C2264" t="str">
            <v>3120215006428</v>
          </cell>
          <cell r="D2264" t="str">
            <v>Nguyễn Xuân</v>
          </cell>
          <cell r="E2264" t="str">
            <v>Trường</v>
          </cell>
          <cell r="F2264">
            <v>41</v>
          </cell>
          <cell r="G2264" t="str">
            <v>Viện Sinh học Nông nghiệp</v>
          </cell>
          <cell r="H2264" t="str">
            <v>Viện Sinh học và Công nghệ nông nghiệp</v>
          </cell>
          <cell r="I2264" t="str">
            <v>PGS.TS, Nghiên cứu viên cao cấp, Viện trưởng</v>
          </cell>
          <cell r="J2264">
            <v>6.2</v>
          </cell>
          <cell r="K2264">
            <v>0</v>
          </cell>
          <cell r="L2264" t="str">
            <v>01-Nov-25</v>
          </cell>
          <cell r="M2264" t="str">
            <v>01-Apr-96</v>
          </cell>
          <cell r="N2264">
            <v>2</v>
          </cell>
          <cell r="O2264" t="str">
            <v>4100</v>
          </cell>
          <cell r="P2264" t="str">
            <v>4100</v>
          </cell>
          <cell r="Q2264" t="str">
            <v>13.090</v>
          </cell>
          <cell r="R2264" t="str">
            <v>V.05.01.01</v>
          </cell>
          <cell r="S2264" t="str">
            <v>TG348</v>
          </cell>
          <cell r="T2264">
            <v>1</v>
          </cell>
          <cell r="U2264" t="str">
            <v>Tiến sĩ</v>
          </cell>
          <cell r="V2264" t="str">
            <v>033073007209</v>
          </cell>
        </row>
        <row r="2265">
          <cell r="B2265" t="str">
            <v/>
          </cell>
          <cell r="C2265" t="str">
            <v>100869768536</v>
          </cell>
          <cell r="D2265" t="str">
            <v>Nguyễn Thị</v>
          </cell>
          <cell r="E2265" t="str">
            <v>Hương</v>
          </cell>
          <cell r="F2265">
            <v>41</v>
          </cell>
          <cell r="G2265" t="str">
            <v>Viện Sinh học Nông nghiệp</v>
          </cell>
          <cell r="H2265" t="str">
            <v>Viện Sinh học Nông nghiệp</v>
          </cell>
          <cell r="I2265" t="str">
            <v>Thạc sĩ, Kỹ sư</v>
          </cell>
          <cell r="J2265">
            <v>3.66</v>
          </cell>
          <cell r="K2265">
            <v>0</v>
          </cell>
          <cell r="L2265" t="str">
            <v>01-Oct-14</v>
          </cell>
          <cell r="M2265" t="str">
            <v>01-Oct-01</v>
          </cell>
          <cell r="N2265">
            <v>3</v>
          </cell>
          <cell r="O2265" t="str">
            <v>4100</v>
          </cell>
          <cell r="P2265" t="str">
            <v>4100</v>
          </cell>
          <cell r="Q2265" t="str">
            <v>13.095</v>
          </cell>
          <cell r="R2265" t="str">
            <v>13.095</v>
          </cell>
          <cell r="S2265" t="str">
            <v/>
          </cell>
          <cell r="T2265">
            <v>0</v>
          </cell>
          <cell r="U2265" t="str">
            <v>Thạc sĩ</v>
          </cell>
          <cell r="V2265" t="str">
            <v>151274916</v>
          </cell>
        </row>
        <row r="2266">
          <cell r="B2266" t="str">
            <v>TG353</v>
          </cell>
          <cell r="C2266" t="str">
            <v>3120205123034</v>
          </cell>
          <cell r="D2266" t="str">
            <v>Nguyễn Thị</v>
          </cell>
          <cell r="E2266" t="str">
            <v>Sơn</v>
          </cell>
          <cell r="F2266">
            <v>41</v>
          </cell>
          <cell r="G2266" t="str">
            <v>Viện Sinh học Nông nghiệp</v>
          </cell>
          <cell r="H2266" t="str">
            <v>Viện Sinh học và Công nghệ nông nghiệp</v>
          </cell>
          <cell r="I2266" t="str">
            <v>Thạc sĩ, Kỹ sư, Phó Viện trưởng</v>
          </cell>
          <cell r="J2266">
            <v>4.6500000000000004</v>
          </cell>
          <cell r="K2266">
            <v>0</v>
          </cell>
          <cell r="L2266" t="str">
            <v>01-Apr-23</v>
          </cell>
          <cell r="M2266" t="str">
            <v>01-Apr-01</v>
          </cell>
          <cell r="N2266">
            <v>3</v>
          </cell>
          <cell r="O2266" t="str">
            <v>4100</v>
          </cell>
          <cell r="P2266" t="str">
            <v>4100</v>
          </cell>
          <cell r="Q2266" t="str">
            <v>13.095</v>
          </cell>
          <cell r="R2266" t="str">
            <v>13.095</v>
          </cell>
          <cell r="S2266" t="str">
            <v>TG353</v>
          </cell>
          <cell r="T2266">
            <v>0</v>
          </cell>
          <cell r="U2266" t="str">
            <v>Thạc sĩ</v>
          </cell>
          <cell r="V2266" t="str">
            <v>034177000979</v>
          </cell>
        </row>
        <row r="2267">
          <cell r="B2267" t="str">
            <v/>
          </cell>
          <cell r="C2267" t="str">
            <v/>
          </cell>
          <cell r="D2267" t="str">
            <v>Lê Thị</v>
          </cell>
          <cell r="E2267" t="str">
            <v>Huệ</v>
          </cell>
          <cell r="F2267">
            <v>41</v>
          </cell>
          <cell r="G2267" t="str">
            <v>Viện Sinh học Nông nghiệp</v>
          </cell>
          <cell r="H2267" t="str">
            <v>Viện Sinh học Nông nghiệp</v>
          </cell>
          <cell r="I2267" t="str">
            <v/>
          </cell>
          <cell r="J2267">
            <v>2.34</v>
          </cell>
          <cell r="K2267">
            <v>0</v>
          </cell>
          <cell r="L2267" t="str">
            <v>01-Jan-03</v>
          </cell>
          <cell r="M2267" t="str">
            <v>01-Jan-02</v>
          </cell>
          <cell r="N2267">
            <v>4</v>
          </cell>
          <cell r="O2267" t="str">
            <v>4100</v>
          </cell>
          <cell r="P2267" t="str">
            <v>4100</v>
          </cell>
          <cell r="Q2267" t="str">
            <v>13.095</v>
          </cell>
          <cell r="R2267" t="str">
            <v>13.095</v>
          </cell>
          <cell r="S2267" t="str">
            <v/>
          </cell>
          <cell r="T2267">
            <v>0</v>
          </cell>
          <cell r="U2267" t="str">
            <v>Đại học</v>
          </cell>
          <cell r="V2267" t="str">
            <v>131347296</v>
          </cell>
        </row>
        <row r="2268">
          <cell r="B2268" t="str">
            <v/>
          </cell>
          <cell r="C2268" t="str">
            <v/>
          </cell>
          <cell r="D2268" t="str">
            <v>Phạm ái</v>
          </cell>
          <cell r="E2268" t="str">
            <v>Nhi</v>
          </cell>
          <cell r="F2268">
            <v>41</v>
          </cell>
          <cell r="G2268" t="str">
            <v>Viện Sinh học Nông nghiệp</v>
          </cell>
          <cell r="H2268" t="str">
            <v>Viện Sinh học Nông nghiệp</v>
          </cell>
          <cell r="I2268" t="str">
            <v/>
          </cell>
          <cell r="J2268">
            <v>2.34</v>
          </cell>
          <cell r="K2268">
            <v>0</v>
          </cell>
          <cell r="L2268" t="str">
            <v>01-Jan-03</v>
          </cell>
          <cell r="M2268" t="str">
            <v>01-Jan-02</v>
          </cell>
          <cell r="N2268">
            <v>4</v>
          </cell>
          <cell r="O2268" t="str">
            <v>4100</v>
          </cell>
          <cell r="P2268" t="str">
            <v>4100</v>
          </cell>
          <cell r="Q2268" t="str">
            <v>13.095</v>
          </cell>
          <cell r="R2268" t="str">
            <v>13.095</v>
          </cell>
          <cell r="S2268" t="str">
            <v/>
          </cell>
          <cell r="T2268">
            <v>0</v>
          </cell>
          <cell r="U2268" t="str">
            <v>Đại học</v>
          </cell>
          <cell r="V2268" t="str">
            <v>011939335</v>
          </cell>
        </row>
        <row r="2269">
          <cell r="B2269" t="str">
            <v/>
          </cell>
          <cell r="C2269" t="str">
            <v/>
          </cell>
          <cell r="D2269" t="str">
            <v>Phạm Thị Hồng</v>
          </cell>
          <cell r="E2269" t="str">
            <v>Nga</v>
          </cell>
          <cell r="F2269">
            <v>41</v>
          </cell>
          <cell r="G2269" t="str">
            <v>Viện Sinh học Nông nghiệp</v>
          </cell>
          <cell r="H2269" t="str">
            <v>Viện Sinh học Nông nghiệp</v>
          </cell>
          <cell r="I2269" t="str">
            <v/>
          </cell>
          <cell r="J2269">
            <v>2.67</v>
          </cell>
          <cell r="K2269">
            <v>0</v>
          </cell>
          <cell r="L2269" t="str">
            <v>01-Jan-06</v>
          </cell>
          <cell r="M2269" t="str">
            <v>01-Jan-02</v>
          </cell>
          <cell r="N2269">
            <v>4</v>
          </cell>
          <cell r="O2269" t="str">
            <v>4100</v>
          </cell>
          <cell r="P2269" t="str">
            <v>4100</v>
          </cell>
          <cell r="Q2269" t="str">
            <v>13.095</v>
          </cell>
          <cell r="R2269" t="str">
            <v>13.095</v>
          </cell>
          <cell r="S2269" t="str">
            <v/>
          </cell>
          <cell r="T2269">
            <v>0</v>
          </cell>
          <cell r="U2269" t="str">
            <v>Đại học</v>
          </cell>
          <cell r="V2269" t="str">
            <v>131131819</v>
          </cell>
        </row>
        <row r="2270">
          <cell r="B2270" t="str">
            <v/>
          </cell>
          <cell r="C2270" t="str">
            <v/>
          </cell>
          <cell r="D2270" t="str">
            <v>Nguyễn Thị Phương</v>
          </cell>
          <cell r="E2270" t="str">
            <v>Hoa</v>
          </cell>
          <cell r="F2270">
            <v>41</v>
          </cell>
          <cell r="G2270" t="str">
            <v>Viện Sinh học Nông nghiệp</v>
          </cell>
          <cell r="H2270" t="str">
            <v>Viện Sinh học Nông nghiệp</v>
          </cell>
          <cell r="I2270" t="str">
            <v/>
          </cell>
          <cell r="J2270">
            <v>2.67</v>
          </cell>
          <cell r="K2270">
            <v>0</v>
          </cell>
          <cell r="L2270" t="str">
            <v>01-Apr-06</v>
          </cell>
          <cell r="M2270" t="str">
            <v>01-Apr-02</v>
          </cell>
          <cell r="N2270">
            <v>4</v>
          </cell>
          <cell r="O2270" t="str">
            <v>4100</v>
          </cell>
          <cell r="P2270" t="str">
            <v>4100</v>
          </cell>
          <cell r="Q2270" t="str">
            <v>13.095</v>
          </cell>
          <cell r="R2270" t="str">
            <v>13.095</v>
          </cell>
          <cell r="S2270" t="str">
            <v/>
          </cell>
          <cell r="T2270">
            <v>0</v>
          </cell>
          <cell r="U2270" t="str">
            <v>Đại học</v>
          </cell>
          <cell r="V2270" t="str">
            <v>162112073</v>
          </cell>
        </row>
        <row r="2271">
          <cell r="B2271" t="str">
            <v/>
          </cell>
          <cell r="C2271" t="str">
            <v/>
          </cell>
          <cell r="D2271" t="str">
            <v>Trần Thị Thanh</v>
          </cell>
          <cell r="E2271" t="str">
            <v>Minh</v>
          </cell>
          <cell r="F2271">
            <v>41</v>
          </cell>
          <cell r="G2271" t="str">
            <v>Viện Sinh học Nông nghiệp</v>
          </cell>
          <cell r="H2271" t="str">
            <v>Viện Sinh học Nông nghiệp</v>
          </cell>
          <cell r="I2271" t="str">
            <v/>
          </cell>
          <cell r="J2271">
            <v>2.67</v>
          </cell>
          <cell r="K2271">
            <v>0</v>
          </cell>
          <cell r="L2271" t="str">
            <v>01-Apr-06</v>
          </cell>
          <cell r="M2271" t="str">
            <v>01-Apr-02</v>
          </cell>
          <cell r="N2271">
            <v>4</v>
          </cell>
          <cell r="O2271" t="str">
            <v>4100</v>
          </cell>
          <cell r="P2271" t="str">
            <v>4100</v>
          </cell>
          <cell r="Q2271" t="str">
            <v>13.095</v>
          </cell>
          <cell r="R2271" t="str">
            <v>13.095</v>
          </cell>
          <cell r="S2271" t="str">
            <v/>
          </cell>
          <cell r="T2271">
            <v>0</v>
          </cell>
          <cell r="U2271" t="str">
            <v>Đại học</v>
          </cell>
          <cell r="V2271" t="str">
            <v>011959734</v>
          </cell>
        </row>
        <row r="2272">
          <cell r="B2272" t="str">
            <v/>
          </cell>
          <cell r="C2272" t="str">
            <v/>
          </cell>
          <cell r="D2272" t="str">
            <v>Đặng Văn</v>
          </cell>
          <cell r="E2272" t="str">
            <v>Cung</v>
          </cell>
          <cell r="F2272">
            <v>41</v>
          </cell>
          <cell r="G2272" t="str">
            <v>Viện Sinh học Nông nghiệp</v>
          </cell>
          <cell r="H2272" t="str">
            <v>Viện Sinh học Nông nghiệp</v>
          </cell>
          <cell r="I2272" t="str">
            <v/>
          </cell>
          <cell r="J2272">
            <v>2.34</v>
          </cell>
          <cell r="K2272">
            <v>0</v>
          </cell>
          <cell r="L2272" t="str">
            <v>01-Apr-03</v>
          </cell>
          <cell r="M2272" t="str">
            <v>01-Apr-02</v>
          </cell>
          <cell r="N2272">
            <v>4</v>
          </cell>
          <cell r="O2272" t="str">
            <v>4100</v>
          </cell>
          <cell r="P2272" t="str">
            <v>4100</v>
          </cell>
          <cell r="Q2272" t="str">
            <v>13.095</v>
          </cell>
          <cell r="R2272" t="str">
            <v>13.095</v>
          </cell>
          <cell r="S2272" t="str">
            <v/>
          </cell>
          <cell r="T2272">
            <v>0</v>
          </cell>
          <cell r="U2272" t="str">
            <v>Đại học</v>
          </cell>
          <cell r="V2272" t="str">
            <v/>
          </cell>
        </row>
        <row r="2273">
          <cell r="B2273" t="str">
            <v/>
          </cell>
          <cell r="C2273" t="str">
            <v/>
          </cell>
          <cell r="D2273" t="str">
            <v>Nguyễn Công</v>
          </cell>
          <cell r="E2273" t="str">
            <v>Hoan</v>
          </cell>
          <cell r="F2273">
            <v>41</v>
          </cell>
          <cell r="G2273" t="str">
            <v>Viện Sinh học Nông nghiệp</v>
          </cell>
          <cell r="H2273" t="str">
            <v>Viện Sinh học Nông nghiệp</v>
          </cell>
          <cell r="I2273" t="str">
            <v/>
          </cell>
          <cell r="J2273">
            <v>2.34</v>
          </cell>
          <cell r="K2273">
            <v>0</v>
          </cell>
          <cell r="L2273" t="str">
            <v>01-Apr-03</v>
          </cell>
          <cell r="M2273" t="str">
            <v>01-Apr-02</v>
          </cell>
          <cell r="N2273">
            <v>4</v>
          </cell>
          <cell r="O2273" t="str">
            <v>4100</v>
          </cell>
          <cell r="P2273" t="str">
            <v>4100</v>
          </cell>
          <cell r="Q2273" t="str">
            <v>13.095</v>
          </cell>
          <cell r="R2273" t="str">
            <v>13.095</v>
          </cell>
          <cell r="S2273" t="str">
            <v/>
          </cell>
          <cell r="T2273">
            <v>0</v>
          </cell>
          <cell r="U2273" t="str">
            <v>Đại học</v>
          </cell>
          <cell r="V2273" t="str">
            <v>100727870</v>
          </cell>
        </row>
        <row r="2274">
          <cell r="B2274" t="str">
            <v/>
          </cell>
          <cell r="C2274" t="str">
            <v/>
          </cell>
          <cell r="D2274" t="str">
            <v>Trương Tuấn</v>
          </cell>
          <cell r="E2274" t="str">
            <v>Phong</v>
          </cell>
          <cell r="F2274">
            <v>41</v>
          </cell>
          <cell r="G2274" t="str">
            <v>Viện Sinh học Nông nghiệp</v>
          </cell>
          <cell r="H2274" t="str">
            <v>Viện Sinh học Nông nghiệp</v>
          </cell>
          <cell r="I2274" t="str">
            <v/>
          </cell>
          <cell r="J2274">
            <v>2.34</v>
          </cell>
          <cell r="K2274">
            <v>0</v>
          </cell>
          <cell r="L2274" t="str">
            <v>01-Jan-01</v>
          </cell>
          <cell r="M2274" t="str">
            <v>01-Oct-00</v>
          </cell>
          <cell r="N2274">
            <v>4</v>
          </cell>
          <cell r="O2274" t="str">
            <v>4100</v>
          </cell>
          <cell r="P2274" t="str">
            <v>4100</v>
          </cell>
          <cell r="Q2274" t="str">
            <v>13.092</v>
          </cell>
          <cell r="R2274" t="str">
            <v>13.092</v>
          </cell>
          <cell r="S2274" t="str">
            <v/>
          </cell>
          <cell r="T2274">
            <v>0</v>
          </cell>
          <cell r="U2274" t="str">
            <v>Đại học</v>
          </cell>
          <cell r="V2274" t="str">
            <v>012019478</v>
          </cell>
        </row>
        <row r="2275">
          <cell r="B2275" t="str">
            <v/>
          </cell>
          <cell r="C2275" t="str">
            <v/>
          </cell>
          <cell r="D2275" t="str">
            <v>Phạm Thị</v>
          </cell>
          <cell r="E2275" t="str">
            <v>Huyền</v>
          </cell>
          <cell r="F2275">
            <v>41</v>
          </cell>
          <cell r="G2275" t="str">
            <v>Viện Sinh học Nông nghiệp</v>
          </cell>
          <cell r="H2275" t="str">
            <v>Viện Sinh học Nông nghiệp</v>
          </cell>
          <cell r="I2275" t="str">
            <v/>
          </cell>
          <cell r="J2275">
            <v>2.34</v>
          </cell>
          <cell r="K2275">
            <v>0</v>
          </cell>
          <cell r="L2275" t="str">
            <v>01-Jan-03</v>
          </cell>
          <cell r="M2275" t="str">
            <v>01-Jan-03</v>
          </cell>
          <cell r="N2275">
            <v>4</v>
          </cell>
          <cell r="O2275" t="str">
            <v>4100</v>
          </cell>
          <cell r="P2275" t="str">
            <v>4100</v>
          </cell>
          <cell r="Q2275" t="str">
            <v>13.095</v>
          </cell>
          <cell r="R2275" t="str">
            <v>13.095</v>
          </cell>
          <cell r="S2275" t="str">
            <v/>
          </cell>
          <cell r="T2275">
            <v>0</v>
          </cell>
          <cell r="U2275" t="str">
            <v>Đại học</v>
          </cell>
          <cell r="V2275" t="str">
            <v>141890077</v>
          </cell>
        </row>
        <row r="2276">
          <cell r="B2276" t="str">
            <v/>
          </cell>
          <cell r="C2276" t="str">
            <v/>
          </cell>
          <cell r="D2276" t="str">
            <v>Ngô Trung</v>
          </cell>
          <cell r="E2276" t="str">
            <v>Kiên</v>
          </cell>
          <cell r="F2276">
            <v>41</v>
          </cell>
          <cell r="G2276" t="str">
            <v>Viện Sinh học Nông nghiệp</v>
          </cell>
          <cell r="H2276" t="str">
            <v>Viện Sinh học Nông nghiệp</v>
          </cell>
          <cell r="I2276" t="str">
            <v/>
          </cell>
          <cell r="J2276">
            <v>2.34</v>
          </cell>
          <cell r="K2276">
            <v>0</v>
          </cell>
          <cell r="L2276" t="str">
            <v>01-Jan-03</v>
          </cell>
          <cell r="M2276" t="str">
            <v>01-Jan-03</v>
          </cell>
          <cell r="N2276">
            <v>4</v>
          </cell>
          <cell r="O2276" t="str">
            <v>4100</v>
          </cell>
          <cell r="P2276" t="str">
            <v>4100</v>
          </cell>
          <cell r="Q2276" t="str">
            <v>13.095</v>
          </cell>
          <cell r="R2276" t="str">
            <v>13.095</v>
          </cell>
          <cell r="S2276" t="str">
            <v/>
          </cell>
          <cell r="T2276">
            <v>0</v>
          </cell>
          <cell r="U2276" t="str">
            <v>Đại học</v>
          </cell>
          <cell r="V2276" t="str">
            <v>162239036</v>
          </cell>
        </row>
        <row r="2277">
          <cell r="B2277" t="str">
            <v/>
          </cell>
          <cell r="C2277" t="str">
            <v/>
          </cell>
          <cell r="D2277" t="str">
            <v>Nguyễn Thị</v>
          </cell>
          <cell r="E2277" t="str">
            <v>Hương</v>
          </cell>
          <cell r="F2277">
            <v>41</v>
          </cell>
          <cell r="G2277" t="str">
            <v>Viện Sinh học Nông nghiệp</v>
          </cell>
          <cell r="H2277" t="str">
            <v>Viện Sinh học Nông nghiệp</v>
          </cell>
          <cell r="I2277" t="str">
            <v/>
          </cell>
          <cell r="J2277">
            <v>2.67</v>
          </cell>
          <cell r="K2277">
            <v>0</v>
          </cell>
          <cell r="L2277" t="str">
            <v>01-Apr-07</v>
          </cell>
          <cell r="M2277" t="str">
            <v>01-Jan-03</v>
          </cell>
          <cell r="N2277">
            <v>4</v>
          </cell>
          <cell r="O2277" t="str">
            <v>4100</v>
          </cell>
          <cell r="P2277" t="str">
            <v>4100</v>
          </cell>
          <cell r="Q2277" t="str">
            <v>13.095</v>
          </cell>
          <cell r="R2277" t="str">
            <v>13.095</v>
          </cell>
          <cell r="S2277" t="str">
            <v/>
          </cell>
          <cell r="T2277">
            <v>0</v>
          </cell>
          <cell r="U2277" t="str">
            <v>Đại học</v>
          </cell>
          <cell r="V2277" t="str">
            <v>031054108</v>
          </cell>
        </row>
        <row r="2278">
          <cell r="B2278" t="str">
            <v/>
          </cell>
          <cell r="C2278" t="str">
            <v/>
          </cell>
          <cell r="D2278" t="str">
            <v>Vũ Viết</v>
          </cell>
          <cell r="E2278" t="str">
            <v>Thiện</v>
          </cell>
          <cell r="F2278">
            <v>41</v>
          </cell>
          <cell r="G2278" t="str">
            <v>Viện Sinh học Nông nghiệp</v>
          </cell>
          <cell r="H2278" t="str">
            <v>Viện Sinh học Nông nghiệp</v>
          </cell>
          <cell r="I2278" t="str">
            <v/>
          </cell>
          <cell r="J2278">
            <v>2.67</v>
          </cell>
          <cell r="K2278">
            <v>0</v>
          </cell>
          <cell r="L2278" t="str">
            <v>01-Jan-08</v>
          </cell>
          <cell r="M2278" t="str">
            <v>01-Jan-04</v>
          </cell>
          <cell r="N2278">
            <v>4</v>
          </cell>
          <cell r="O2278" t="str">
            <v>4100</v>
          </cell>
          <cell r="P2278" t="str">
            <v>4100</v>
          </cell>
          <cell r="Q2278" t="str">
            <v>13.095</v>
          </cell>
          <cell r="R2278" t="str">
            <v>13.095</v>
          </cell>
          <cell r="S2278" t="str">
            <v/>
          </cell>
          <cell r="T2278">
            <v>0</v>
          </cell>
          <cell r="U2278" t="str">
            <v>Đại học</v>
          </cell>
          <cell r="V2278" t="str">
            <v>162130805</v>
          </cell>
        </row>
        <row r="2279">
          <cell r="B2279" t="str">
            <v/>
          </cell>
          <cell r="C2279" t="str">
            <v>3120205210458</v>
          </cell>
          <cell r="D2279" t="str">
            <v>Phạm Văn</v>
          </cell>
          <cell r="E2279" t="str">
            <v>Tuân</v>
          </cell>
          <cell r="F2279">
            <v>41</v>
          </cell>
          <cell r="G2279" t="str">
            <v>Viện Sinh học Nông nghiệp</v>
          </cell>
          <cell r="H2279" t="str">
            <v>Viện Sinh học và Công nghệ nông nghiệp</v>
          </cell>
          <cell r="I2279" t="str">
            <v>Thạc sĩ, Nghiên cứu viên</v>
          </cell>
          <cell r="J2279">
            <v>4.32</v>
          </cell>
          <cell r="K2279">
            <v>0</v>
          </cell>
          <cell r="L2279" t="str">
            <v>01-Jan-24</v>
          </cell>
          <cell r="M2279" t="str">
            <v>01-Jan-04</v>
          </cell>
          <cell r="N2279">
            <v>3</v>
          </cell>
          <cell r="O2279" t="str">
            <v>4100</v>
          </cell>
          <cell r="P2279" t="str">
            <v>4100</v>
          </cell>
          <cell r="Q2279" t="str">
            <v>13.092</v>
          </cell>
          <cell r="R2279" t="str">
            <v>V.05.01.03</v>
          </cell>
          <cell r="S2279" t="str">
            <v/>
          </cell>
          <cell r="T2279">
            <v>0</v>
          </cell>
          <cell r="U2279" t="str">
            <v>Thạc sĩ</v>
          </cell>
          <cell r="V2279" t="str">
            <v>033081002676</v>
          </cell>
        </row>
        <row r="2280">
          <cell r="B2280" t="str">
            <v/>
          </cell>
          <cell r="C2280" t="str">
            <v/>
          </cell>
          <cell r="D2280" t="str">
            <v>Nguyễn Thị Thu</v>
          </cell>
          <cell r="E2280" t="str">
            <v>Hằng</v>
          </cell>
          <cell r="F2280">
            <v>41</v>
          </cell>
          <cell r="G2280" t="str">
            <v>Viện Sinh học Nông nghiệp</v>
          </cell>
          <cell r="H2280" t="str">
            <v>Viện Sinh học Nông nghiệp</v>
          </cell>
          <cell r="I2280" t="str">
            <v/>
          </cell>
          <cell r="J2280">
            <v>2.34</v>
          </cell>
          <cell r="K2280">
            <v>0</v>
          </cell>
          <cell r="L2280" t="str">
            <v>01-Jan-08</v>
          </cell>
          <cell r="M2280" t="str">
            <v>01-Jan-04</v>
          </cell>
          <cell r="N2280">
            <v>4</v>
          </cell>
          <cell r="O2280" t="str">
            <v>4100</v>
          </cell>
          <cell r="P2280" t="str">
            <v>4100</v>
          </cell>
          <cell r="Q2280" t="str">
            <v>13.095</v>
          </cell>
          <cell r="R2280" t="str">
            <v>13.095</v>
          </cell>
          <cell r="S2280" t="str">
            <v/>
          </cell>
          <cell r="T2280">
            <v>0</v>
          </cell>
          <cell r="U2280" t="str">
            <v>Đại học</v>
          </cell>
          <cell r="V2280" t="str">
            <v>151198965</v>
          </cell>
        </row>
        <row r="2281">
          <cell r="B2281" t="str">
            <v/>
          </cell>
          <cell r="C2281" t="str">
            <v/>
          </cell>
          <cell r="D2281" t="str">
            <v>Lại Đức</v>
          </cell>
          <cell r="E2281" t="str">
            <v>Lưu</v>
          </cell>
          <cell r="F2281">
            <v>41</v>
          </cell>
          <cell r="G2281" t="str">
            <v>Viện Sinh học Nông nghiệp</v>
          </cell>
          <cell r="H2281" t="str">
            <v>Viện Sinh học Nông nghiệp</v>
          </cell>
          <cell r="I2281" t="str">
            <v>Thạc sĩ, Nghiên cứu viên</v>
          </cell>
          <cell r="J2281">
            <v>3.33</v>
          </cell>
          <cell r="K2281">
            <v>0</v>
          </cell>
          <cell r="L2281" t="str">
            <v>01-Jan-15</v>
          </cell>
          <cell r="M2281" t="str">
            <v>01-Jan-05</v>
          </cell>
          <cell r="N2281">
            <v>3</v>
          </cell>
          <cell r="O2281" t="str">
            <v>4100</v>
          </cell>
          <cell r="P2281" t="str">
            <v>4100</v>
          </cell>
          <cell r="Q2281" t="str">
            <v>13.092</v>
          </cell>
          <cell r="R2281" t="str">
            <v>13.092</v>
          </cell>
          <cell r="S2281" t="str">
            <v/>
          </cell>
          <cell r="T2281">
            <v>0</v>
          </cell>
          <cell r="U2281" t="str">
            <v>Thạc sĩ</v>
          </cell>
          <cell r="V2281" t="str">
            <v>151353052</v>
          </cell>
        </row>
        <row r="2282">
          <cell r="B2282" t="str">
            <v/>
          </cell>
          <cell r="C2282" t="str">
            <v/>
          </cell>
          <cell r="D2282" t="str">
            <v>Đỗ Thị Kim</v>
          </cell>
          <cell r="E2282" t="str">
            <v>Anh</v>
          </cell>
          <cell r="F2282">
            <v>41</v>
          </cell>
          <cell r="G2282" t="str">
            <v>Viện Sinh học Nông nghiệp</v>
          </cell>
          <cell r="H2282" t="str">
            <v>Viện Sinh học Nông nghiệp</v>
          </cell>
          <cell r="I2282" t="str">
            <v/>
          </cell>
          <cell r="J2282">
            <v>2.67</v>
          </cell>
          <cell r="K2282">
            <v>0</v>
          </cell>
          <cell r="L2282" t="str">
            <v>01-Oct-05</v>
          </cell>
          <cell r="M2282" t="str">
            <v>01-Jan-05</v>
          </cell>
          <cell r="N2282">
            <v>4</v>
          </cell>
          <cell r="O2282" t="str">
            <v>4100</v>
          </cell>
          <cell r="P2282" t="str">
            <v>4100</v>
          </cell>
          <cell r="Q2282" t="str">
            <v>13.092</v>
          </cell>
          <cell r="R2282" t="str">
            <v>13.092</v>
          </cell>
          <cell r="S2282" t="str">
            <v/>
          </cell>
          <cell r="T2282">
            <v>0</v>
          </cell>
          <cell r="U2282" t="str">
            <v>Đại học</v>
          </cell>
          <cell r="V2282" t="str">
            <v>030960498</v>
          </cell>
        </row>
        <row r="2283">
          <cell r="B2283" t="str">
            <v/>
          </cell>
          <cell r="C2283" t="str">
            <v/>
          </cell>
          <cell r="D2283" t="str">
            <v>Hoàng Minh</v>
          </cell>
          <cell r="E2283" t="str">
            <v>Tú</v>
          </cell>
          <cell r="F2283">
            <v>41</v>
          </cell>
          <cell r="G2283" t="str">
            <v>Viện Sinh học Nông nghiệp</v>
          </cell>
          <cell r="H2283" t="str">
            <v>Viện Sinh học Nông nghiệp</v>
          </cell>
          <cell r="I2283" t="str">
            <v/>
          </cell>
          <cell r="J2283">
            <v>2.34</v>
          </cell>
          <cell r="K2283">
            <v>0</v>
          </cell>
          <cell r="L2283" t="str">
            <v>01-Oct-07</v>
          </cell>
          <cell r="M2283" t="str">
            <v>01-Oct-06</v>
          </cell>
          <cell r="N2283">
            <v>3</v>
          </cell>
          <cell r="O2283" t="str">
            <v>4100</v>
          </cell>
          <cell r="P2283" t="str">
            <v>4100</v>
          </cell>
          <cell r="Q2283" t="str">
            <v>13.092</v>
          </cell>
          <cell r="R2283" t="str">
            <v>13.092</v>
          </cell>
          <cell r="S2283" t="str">
            <v/>
          </cell>
          <cell r="T2283">
            <v>0</v>
          </cell>
          <cell r="U2283" t="str">
            <v>Thạc sĩ</v>
          </cell>
          <cell r="V2283" t="str">
            <v>168129398</v>
          </cell>
        </row>
        <row r="2284">
          <cell r="B2284" t="str">
            <v/>
          </cell>
          <cell r="C2284" t="str">
            <v/>
          </cell>
          <cell r="D2284" t="str">
            <v>Đỗ Sinh</v>
          </cell>
          <cell r="E2284" t="str">
            <v>Liêm</v>
          </cell>
          <cell r="F2284">
            <v>41</v>
          </cell>
          <cell r="G2284" t="str">
            <v>Viện Sinh học Nông nghiệp</v>
          </cell>
          <cell r="H2284" t="str">
            <v>Viện Sinh học Nông nghiệp</v>
          </cell>
          <cell r="I2284" t="str">
            <v>Nghiên cứu viên</v>
          </cell>
          <cell r="J2284">
            <v>3</v>
          </cell>
          <cell r="K2284">
            <v>0</v>
          </cell>
          <cell r="L2284" t="str">
            <v>01-Jan-14</v>
          </cell>
          <cell r="M2284" t="str">
            <v>01-Jan-11</v>
          </cell>
          <cell r="N2284">
            <v>4</v>
          </cell>
          <cell r="O2284" t="str">
            <v>4100</v>
          </cell>
          <cell r="P2284" t="str">
            <v>4100</v>
          </cell>
          <cell r="Q2284" t="str">
            <v>13.092</v>
          </cell>
          <cell r="R2284" t="str">
            <v>13.092</v>
          </cell>
          <cell r="S2284" t="str">
            <v/>
          </cell>
          <cell r="T2284">
            <v>0</v>
          </cell>
          <cell r="U2284" t="str">
            <v>Đại học</v>
          </cell>
          <cell r="V2284" t="str">
            <v>011853022</v>
          </cell>
        </row>
        <row r="2285">
          <cell r="B2285" t="str">
            <v/>
          </cell>
          <cell r="C2285" t="str">
            <v>3120205066133</v>
          </cell>
          <cell r="D2285" t="str">
            <v>Vi Quốc</v>
          </cell>
          <cell r="E2285" t="str">
            <v>Hiền</v>
          </cell>
          <cell r="F2285">
            <v>41</v>
          </cell>
          <cell r="G2285" t="str">
            <v>Viện Sinh học Nông nghiệp</v>
          </cell>
          <cell r="H2285" t="str">
            <v>Viện Sinh học và Công nghệ nông nghiệp</v>
          </cell>
          <cell r="I2285" t="str">
            <v>Thạc sĩ, Nghiên cứu viên</v>
          </cell>
          <cell r="J2285">
            <v>4.32</v>
          </cell>
          <cell r="K2285">
            <v>0</v>
          </cell>
          <cell r="L2285" t="str">
            <v>01-Jan-25</v>
          </cell>
          <cell r="M2285" t="str">
            <v>01-Jan-11</v>
          </cell>
          <cell r="N2285">
            <v>3</v>
          </cell>
          <cell r="O2285" t="str">
            <v>4100</v>
          </cell>
          <cell r="P2285" t="str">
            <v>4100</v>
          </cell>
          <cell r="Q2285" t="str">
            <v>13.092</v>
          </cell>
          <cell r="R2285" t="str">
            <v>V.05.01.03</v>
          </cell>
          <cell r="S2285" t="str">
            <v/>
          </cell>
          <cell r="T2285">
            <v>0</v>
          </cell>
          <cell r="U2285" t="str">
            <v>Thạc sĩ</v>
          </cell>
          <cell r="V2285" t="str">
            <v>025079011803</v>
          </cell>
        </row>
        <row r="2286">
          <cell r="B2286" t="str">
            <v/>
          </cell>
          <cell r="C2286" t="str">
            <v/>
          </cell>
          <cell r="D2286" t="str">
            <v>Trương Thị Minh</v>
          </cell>
          <cell r="E2286" t="str">
            <v>Tâm</v>
          </cell>
          <cell r="F2286">
            <v>41</v>
          </cell>
          <cell r="G2286" t="str">
            <v>Viện Sinh học Nông nghiệp</v>
          </cell>
          <cell r="H2286" t="str">
            <v>Viện Sinh học Nông nghiệp</v>
          </cell>
          <cell r="I2286" t="str">
            <v/>
          </cell>
          <cell r="J2286">
            <v>1.99</v>
          </cell>
          <cell r="K2286">
            <v>0</v>
          </cell>
          <cell r="L2286" t="str">
            <v>01-Apr-07</v>
          </cell>
          <cell r="M2286" t="str">
            <v>01-Apr-07</v>
          </cell>
          <cell r="N2286">
            <v>4</v>
          </cell>
          <cell r="O2286" t="str">
            <v>4100</v>
          </cell>
          <cell r="P2286" t="str">
            <v>4100</v>
          </cell>
          <cell r="Q2286" t="str">
            <v>13.092</v>
          </cell>
          <cell r="R2286" t="str">
            <v>13.092</v>
          </cell>
          <cell r="S2286" t="str">
            <v/>
          </cell>
          <cell r="T2286">
            <v>0</v>
          </cell>
          <cell r="U2286" t="str">
            <v>Đại học</v>
          </cell>
          <cell r="V2286" t="str">
            <v>111745427</v>
          </cell>
        </row>
        <row r="2287">
          <cell r="B2287" t="str">
            <v/>
          </cell>
          <cell r="C2287" t="str">
            <v/>
          </cell>
          <cell r="D2287" t="str">
            <v>Tạ Thị</v>
          </cell>
          <cell r="E2287" t="str">
            <v>Mai</v>
          </cell>
          <cell r="F2287">
            <v>41</v>
          </cell>
          <cell r="G2287" t="str">
            <v>Viện Sinh học Nông nghiệp</v>
          </cell>
          <cell r="H2287" t="str">
            <v>Viện Sinh học Nông nghiệp</v>
          </cell>
          <cell r="I2287" t="str">
            <v/>
          </cell>
          <cell r="J2287">
            <v>2.34</v>
          </cell>
          <cell r="K2287">
            <v>0</v>
          </cell>
          <cell r="L2287" t="str">
            <v>01-Apr-08</v>
          </cell>
          <cell r="M2287" t="str">
            <v>01-Apr-07</v>
          </cell>
          <cell r="N2287">
            <v>4</v>
          </cell>
          <cell r="O2287" t="str">
            <v>4100</v>
          </cell>
          <cell r="P2287" t="str">
            <v>4100</v>
          </cell>
          <cell r="Q2287" t="str">
            <v>13.095</v>
          </cell>
          <cell r="R2287" t="str">
            <v>13.095</v>
          </cell>
          <cell r="S2287" t="str">
            <v/>
          </cell>
          <cell r="T2287">
            <v>0</v>
          </cell>
          <cell r="U2287" t="str">
            <v>Đại học</v>
          </cell>
          <cell r="V2287" t="str">
            <v>186002288</v>
          </cell>
        </row>
        <row r="2288">
          <cell r="B2288" t="str">
            <v/>
          </cell>
          <cell r="C2288" t="str">
            <v>3120215044780</v>
          </cell>
          <cell r="D2288" t="str">
            <v>Đỗ Thị Hương</v>
          </cell>
          <cell r="E2288" t="str">
            <v>Loan</v>
          </cell>
          <cell r="F2288">
            <v>41</v>
          </cell>
          <cell r="G2288" t="str">
            <v>Viện Sinh học Nông nghiệp</v>
          </cell>
          <cell r="H2288" t="str">
            <v>Viện Sinh học và Công nghệ nông nghiệp</v>
          </cell>
          <cell r="I2288" t="str">
            <v>Thạc sĩ, Kế toán viên</v>
          </cell>
          <cell r="J2288">
            <v>3.99</v>
          </cell>
          <cell r="K2288">
            <v>0</v>
          </cell>
          <cell r="L2288" t="str">
            <v>01-Jan-25</v>
          </cell>
          <cell r="M2288" t="str">
            <v>01-Apr-08</v>
          </cell>
          <cell r="N2288">
            <v>3</v>
          </cell>
          <cell r="O2288" t="str">
            <v>4100</v>
          </cell>
          <cell r="P2288" t="str">
            <v>4100</v>
          </cell>
          <cell r="Q2288" t="str">
            <v>06.031</v>
          </cell>
          <cell r="R2288" t="str">
            <v>06.031</v>
          </cell>
          <cell r="S2288" t="str">
            <v/>
          </cell>
          <cell r="T2288">
            <v>0</v>
          </cell>
          <cell r="U2288" t="str">
            <v>Thạc sĩ</v>
          </cell>
          <cell r="V2288" t="str">
            <v>033187016585</v>
          </cell>
        </row>
        <row r="2289">
          <cell r="B2289" t="str">
            <v/>
          </cell>
          <cell r="C2289" t="str">
            <v/>
          </cell>
          <cell r="D2289" t="str">
            <v>Lê Hải</v>
          </cell>
          <cell r="E2289" t="str">
            <v>Hà</v>
          </cell>
          <cell r="F2289">
            <v>41</v>
          </cell>
          <cell r="G2289" t="str">
            <v>Viện Sinh học Nông nghiệp</v>
          </cell>
          <cell r="H2289" t="str">
            <v>Viện Sinh học Nông nghiệp</v>
          </cell>
          <cell r="I2289" t="str">
            <v/>
          </cell>
          <cell r="J2289">
            <v>2.34</v>
          </cell>
          <cell r="K2289">
            <v>0</v>
          </cell>
          <cell r="L2289" t="str">
            <v>01-Jan-08</v>
          </cell>
          <cell r="M2289" t="str">
            <v>01-Apr-08</v>
          </cell>
          <cell r="N2289">
            <v>4</v>
          </cell>
          <cell r="O2289" t="str">
            <v>4100</v>
          </cell>
          <cell r="P2289" t="str">
            <v>4100</v>
          </cell>
          <cell r="Q2289" t="str">
            <v>13.092</v>
          </cell>
          <cell r="R2289" t="str">
            <v>13.092</v>
          </cell>
          <cell r="S2289" t="str">
            <v/>
          </cell>
          <cell r="T2289">
            <v>0</v>
          </cell>
          <cell r="U2289" t="str">
            <v>Đại học</v>
          </cell>
          <cell r="V2289" t="str">
            <v>060687634</v>
          </cell>
        </row>
        <row r="2290">
          <cell r="B2290" t="str">
            <v>TG382</v>
          </cell>
          <cell r="C2290" t="str">
            <v>22010000420054</v>
          </cell>
          <cell r="D2290" t="str">
            <v>Hoàng Thị</v>
          </cell>
          <cell r="E2290" t="str">
            <v>Giang</v>
          </cell>
          <cell r="F2290">
            <v>41</v>
          </cell>
          <cell r="G2290" t="str">
            <v>Viện Sinh học Nông nghiệp</v>
          </cell>
          <cell r="H2290" t="str">
            <v>Viện Sinh học Nông nghiệp</v>
          </cell>
          <cell r="I2290" t="str">
            <v>Tiến sĩ, Nghiên cứu viên</v>
          </cell>
          <cell r="J2290">
            <v>3</v>
          </cell>
          <cell r="K2290">
            <v>0</v>
          </cell>
          <cell r="L2290" t="str">
            <v>01-Jan-15</v>
          </cell>
          <cell r="M2290" t="str">
            <v>01-Apr-08</v>
          </cell>
          <cell r="N2290">
            <v>2</v>
          </cell>
          <cell r="O2290" t="str">
            <v>4100</v>
          </cell>
          <cell r="P2290" t="str">
            <v>4100</v>
          </cell>
          <cell r="Q2290" t="str">
            <v>13.092</v>
          </cell>
          <cell r="R2290" t="str">
            <v>13.092</v>
          </cell>
          <cell r="S2290" t="str">
            <v>TG382</v>
          </cell>
          <cell r="T2290">
            <v>0</v>
          </cell>
          <cell r="U2290" t="str">
            <v>Tiến sĩ</v>
          </cell>
          <cell r="V2290" t="str">
            <v>031182000857</v>
          </cell>
        </row>
        <row r="2291">
          <cell r="B2291" t="str">
            <v/>
          </cell>
          <cell r="C2291" t="str">
            <v/>
          </cell>
          <cell r="D2291" t="str">
            <v>Đỗ Minh</v>
          </cell>
          <cell r="E2291" t="str">
            <v>Cương</v>
          </cell>
          <cell r="F2291">
            <v>41</v>
          </cell>
          <cell r="G2291" t="str">
            <v>Viện Sinh học Nông nghiệp</v>
          </cell>
          <cell r="H2291" t="str">
            <v>Viện Sinh học Nông nghiệp</v>
          </cell>
          <cell r="I2291" t="str">
            <v/>
          </cell>
          <cell r="J2291">
            <v>2.34</v>
          </cell>
          <cell r="K2291">
            <v>0</v>
          </cell>
          <cell r="L2291" t="str">
            <v>01-Jan-08</v>
          </cell>
          <cell r="M2291" t="str">
            <v>01-Apr-08</v>
          </cell>
          <cell r="N2291">
            <v>4</v>
          </cell>
          <cell r="O2291" t="str">
            <v>4100</v>
          </cell>
          <cell r="P2291" t="str">
            <v>4100</v>
          </cell>
          <cell r="Q2291" t="str">
            <v>13.092</v>
          </cell>
          <cell r="R2291" t="str">
            <v>13.092</v>
          </cell>
          <cell r="S2291" t="str">
            <v/>
          </cell>
          <cell r="T2291">
            <v>0</v>
          </cell>
          <cell r="U2291" t="str">
            <v>Đại học</v>
          </cell>
          <cell r="V2291" t="str">
            <v>031229773</v>
          </cell>
        </row>
        <row r="2292">
          <cell r="B2292" t="str">
            <v/>
          </cell>
          <cell r="C2292" t="str">
            <v/>
          </cell>
          <cell r="D2292" t="str">
            <v>Trần Ngọc</v>
          </cell>
          <cell r="E2292" t="str">
            <v>Anh</v>
          </cell>
          <cell r="F2292">
            <v>41</v>
          </cell>
          <cell r="G2292" t="str">
            <v>Viện Sinh học Nông nghiệp</v>
          </cell>
          <cell r="H2292" t="str">
            <v>Viện Sinh học Nông nghiệp</v>
          </cell>
          <cell r="I2292" t="str">
            <v>Thạc sĩ, Nghiên cứu viên</v>
          </cell>
          <cell r="J2292">
            <v>3</v>
          </cell>
          <cell r="K2292">
            <v>0</v>
          </cell>
          <cell r="L2292" t="str">
            <v>01-Jan-15</v>
          </cell>
          <cell r="M2292" t="str">
            <v>01-Jan-09</v>
          </cell>
          <cell r="N2292">
            <v>3</v>
          </cell>
          <cell r="O2292" t="str">
            <v>4100</v>
          </cell>
          <cell r="P2292" t="str">
            <v>4100</v>
          </cell>
          <cell r="Q2292" t="str">
            <v>13.092</v>
          </cell>
          <cell r="R2292" t="str">
            <v>13.092</v>
          </cell>
          <cell r="S2292" t="str">
            <v/>
          </cell>
          <cell r="T2292">
            <v>0</v>
          </cell>
          <cell r="U2292" t="str">
            <v>Thạc sĩ</v>
          </cell>
          <cell r="V2292" t="str">
            <v>111707156</v>
          </cell>
        </row>
        <row r="2293">
          <cell r="B2293" t="str">
            <v/>
          </cell>
          <cell r="C2293" t="str">
            <v>3120215041724</v>
          </cell>
          <cell r="D2293" t="str">
            <v>Lương Văn</v>
          </cell>
          <cell r="E2293" t="str">
            <v>Hưng</v>
          </cell>
          <cell r="F2293">
            <v>41</v>
          </cell>
          <cell r="G2293" t="str">
            <v>Viện Sinh học Nông nghiệp</v>
          </cell>
          <cell r="H2293" t="str">
            <v>Viện Sinh học và Công nghệ nông nghiệp</v>
          </cell>
          <cell r="I2293" t="str">
            <v>Thạc sĩ, Nghiên cứu viên</v>
          </cell>
          <cell r="J2293">
            <v>3.99</v>
          </cell>
          <cell r="K2293">
            <v>0</v>
          </cell>
          <cell r="L2293" t="str">
            <v>01-Oct-25</v>
          </cell>
          <cell r="M2293" t="str">
            <v>01-Oct-09</v>
          </cell>
          <cell r="N2293">
            <v>3</v>
          </cell>
          <cell r="O2293" t="str">
            <v>4100</v>
          </cell>
          <cell r="P2293" t="str">
            <v>4100</v>
          </cell>
          <cell r="Q2293" t="str">
            <v>13.092</v>
          </cell>
          <cell r="R2293" t="str">
            <v>V.05.01.03</v>
          </cell>
          <cell r="S2293" t="str">
            <v/>
          </cell>
          <cell r="T2293">
            <v>0</v>
          </cell>
          <cell r="U2293" t="str">
            <v>Thạc sĩ</v>
          </cell>
          <cell r="V2293" t="str">
            <v>031079008930</v>
          </cell>
        </row>
        <row r="2294">
          <cell r="B2294" t="str">
            <v/>
          </cell>
          <cell r="C2294" t="str">
            <v/>
          </cell>
          <cell r="D2294" t="str">
            <v>Đỗ Thị Thu</v>
          </cell>
          <cell r="E2294" t="str">
            <v>Hà</v>
          </cell>
          <cell r="F2294">
            <v>41</v>
          </cell>
          <cell r="G2294" t="str">
            <v>Viện Sinh học Nông nghiệp</v>
          </cell>
          <cell r="H2294" t="str">
            <v>Viện Sinh học Nông nghiệp</v>
          </cell>
          <cell r="I2294" t="str">
            <v>Nghiên cứu viên</v>
          </cell>
          <cell r="J2294">
            <v>3</v>
          </cell>
          <cell r="K2294">
            <v>0</v>
          </cell>
          <cell r="L2294" t="str">
            <v>01-Oct-16</v>
          </cell>
          <cell r="M2294" t="str">
            <v>01-Oct-09</v>
          </cell>
          <cell r="N2294">
            <v>4</v>
          </cell>
          <cell r="O2294" t="str">
            <v>4100</v>
          </cell>
          <cell r="P2294" t="str">
            <v>4100</v>
          </cell>
          <cell r="Q2294" t="str">
            <v>13.092</v>
          </cell>
          <cell r="R2294" t="str">
            <v>13.092</v>
          </cell>
          <cell r="S2294" t="str">
            <v/>
          </cell>
          <cell r="T2294">
            <v>0</v>
          </cell>
          <cell r="U2294" t="str">
            <v>Đại học</v>
          </cell>
          <cell r="V2294" t="str">
            <v>034185000002</v>
          </cell>
        </row>
        <row r="2295">
          <cell r="B2295" t="str">
            <v>TG354</v>
          </cell>
          <cell r="C2295" t="str">
            <v>3120205338729</v>
          </cell>
          <cell r="D2295" t="str">
            <v>Hồ Thị Thu</v>
          </cell>
          <cell r="E2295" t="str">
            <v>Thanh</v>
          </cell>
          <cell r="F2295">
            <v>41</v>
          </cell>
          <cell r="G2295" t="str">
            <v>Viện Sinh học Nông nghiệp</v>
          </cell>
          <cell r="H2295" t="str">
            <v>Viện Sinh học Nông nghiệp</v>
          </cell>
          <cell r="I2295" t="str">
            <v>Thạc sĩ, Nghiên cứu viên</v>
          </cell>
          <cell r="J2295">
            <v>3.66</v>
          </cell>
          <cell r="K2295">
            <v>0</v>
          </cell>
          <cell r="L2295" t="str">
            <v>01-Apr-23</v>
          </cell>
          <cell r="M2295" t="str">
            <v>01-Oct-09</v>
          </cell>
          <cell r="N2295">
            <v>3</v>
          </cell>
          <cell r="O2295" t="str">
            <v>4100</v>
          </cell>
          <cell r="P2295" t="str">
            <v>4100</v>
          </cell>
          <cell r="Q2295" t="str">
            <v>13.092</v>
          </cell>
          <cell r="R2295" t="str">
            <v>V.05.01.03</v>
          </cell>
          <cell r="S2295" t="str">
            <v>TG354</v>
          </cell>
          <cell r="T2295">
            <v>0</v>
          </cell>
          <cell r="U2295" t="str">
            <v>Thạc sĩ</v>
          </cell>
          <cell r="V2295" t="str">
            <v>030186000266</v>
          </cell>
        </row>
        <row r="2296">
          <cell r="B2296" t="str">
            <v/>
          </cell>
          <cell r="C2296" t="str">
            <v/>
          </cell>
          <cell r="D2296" t="str">
            <v>Trần Thế</v>
          </cell>
          <cell r="E2296" t="str">
            <v>Mai</v>
          </cell>
          <cell r="F2296">
            <v>41</v>
          </cell>
          <cell r="G2296" t="str">
            <v>Viện Sinh học Nông nghiệp</v>
          </cell>
          <cell r="H2296" t="str">
            <v>Viện Sinh học Nông nghiệp</v>
          </cell>
          <cell r="I2296" t="str">
            <v>Thạc sĩ, Kỹ sư</v>
          </cell>
          <cell r="J2296">
            <v>2.34</v>
          </cell>
          <cell r="K2296">
            <v>0</v>
          </cell>
          <cell r="L2296" t="str">
            <v>01-Oct-11</v>
          </cell>
          <cell r="M2296" t="str">
            <v>01-Oct-10</v>
          </cell>
          <cell r="N2296">
            <v>3</v>
          </cell>
          <cell r="O2296" t="str">
            <v>4100</v>
          </cell>
          <cell r="P2296" t="str">
            <v>4100</v>
          </cell>
          <cell r="Q2296" t="str">
            <v>13.095</v>
          </cell>
          <cell r="R2296" t="str">
            <v>13.095</v>
          </cell>
          <cell r="S2296" t="str">
            <v/>
          </cell>
          <cell r="T2296">
            <v>0</v>
          </cell>
          <cell r="U2296" t="str">
            <v>Thạc sĩ</v>
          </cell>
          <cell r="V2296" t="str">
            <v>162765622</v>
          </cell>
        </row>
        <row r="2297">
          <cell r="B2297" t="str">
            <v/>
          </cell>
          <cell r="C2297" t="str">
            <v/>
          </cell>
          <cell r="D2297" t="str">
            <v>Hoàng Việt</v>
          </cell>
          <cell r="E2297" t="str">
            <v>Dũng</v>
          </cell>
          <cell r="F2297">
            <v>41</v>
          </cell>
          <cell r="G2297" t="str">
            <v>Viện Sinh học Nông nghiệp</v>
          </cell>
          <cell r="H2297" t="str">
            <v>Viện Sinh học Nông nghiệp</v>
          </cell>
          <cell r="I2297" t="str">
            <v/>
          </cell>
          <cell r="J2297">
            <v>1.99</v>
          </cell>
          <cell r="K2297">
            <v>0</v>
          </cell>
          <cell r="L2297" t="str">
            <v>01-Jul-10</v>
          </cell>
          <cell r="M2297" t="str">
            <v>01-Jul-10</v>
          </cell>
          <cell r="N2297">
            <v>4</v>
          </cell>
          <cell r="O2297" t="str">
            <v>4100</v>
          </cell>
          <cell r="P2297" t="str">
            <v>4100</v>
          </cell>
          <cell r="Q2297" t="str">
            <v>13.095</v>
          </cell>
          <cell r="R2297" t="str">
            <v>13.095</v>
          </cell>
          <cell r="S2297" t="str">
            <v/>
          </cell>
          <cell r="T2297">
            <v>0</v>
          </cell>
          <cell r="U2297" t="str">
            <v>Đại học</v>
          </cell>
          <cell r="V2297" t="str">
            <v>031391666</v>
          </cell>
        </row>
        <row r="2298">
          <cell r="B2298" t="str">
            <v>TG352</v>
          </cell>
          <cell r="C2298" t="str">
            <v>3120205280634</v>
          </cell>
          <cell r="D2298" t="str">
            <v>Nguyễn Thị</v>
          </cell>
          <cell r="E2298" t="str">
            <v>Thủy</v>
          </cell>
          <cell r="F2298">
            <v>41</v>
          </cell>
          <cell r="G2298" t="str">
            <v>Viện Sinh học Nông nghiệp</v>
          </cell>
          <cell r="H2298" t="str">
            <v>Viện Sinh học và Công nghệ nông nghiệp</v>
          </cell>
          <cell r="I2298" t="str">
            <v>Thạc sĩ, Nghiên cứu viên</v>
          </cell>
          <cell r="J2298">
            <v>3.66</v>
          </cell>
          <cell r="K2298">
            <v>0</v>
          </cell>
          <cell r="L2298" t="str">
            <v>01-Aug-23</v>
          </cell>
          <cell r="M2298" t="str">
            <v>01-Sep-10</v>
          </cell>
          <cell r="N2298">
            <v>3</v>
          </cell>
          <cell r="O2298" t="str">
            <v>4100</v>
          </cell>
          <cell r="P2298" t="str">
            <v>4100</v>
          </cell>
          <cell r="Q2298" t="str">
            <v>13.092</v>
          </cell>
          <cell r="R2298" t="str">
            <v>V.05.01.03</v>
          </cell>
          <cell r="S2298" t="str">
            <v>TG352</v>
          </cell>
          <cell r="T2298">
            <v>0</v>
          </cell>
          <cell r="U2298" t="str">
            <v>Thạc sĩ</v>
          </cell>
          <cell r="V2298" t="str">
            <v>017187000947</v>
          </cell>
        </row>
        <row r="2299">
          <cell r="B2299" t="str">
            <v/>
          </cell>
          <cell r="C2299" t="str">
            <v/>
          </cell>
          <cell r="D2299" t="str">
            <v>Nguyễn Văn</v>
          </cell>
          <cell r="E2299" t="str">
            <v>Đức</v>
          </cell>
          <cell r="F2299">
            <v>41</v>
          </cell>
          <cell r="G2299" t="str">
            <v>Viện Sinh học Nông nghiệp</v>
          </cell>
          <cell r="H2299" t="str">
            <v>Viện Sinh học Nông nghiệp</v>
          </cell>
          <cell r="I2299" t="str">
            <v>Kỹ sư</v>
          </cell>
          <cell r="J2299">
            <v>2.67</v>
          </cell>
          <cell r="K2299">
            <v>0</v>
          </cell>
          <cell r="L2299" t="str">
            <v>01-Aug-14</v>
          </cell>
          <cell r="M2299" t="str">
            <v>01-Jul-10</v>
          </cell>
          <cell r="N2299">
            <v>4</v>
          </cell>
          <cell r="O2299" t="str">
            <v>4100</v>
          </cell>
          <cell r="P2299" t="str">
            <v>4100</v>
          </cell>
          <cell r="Q2299" t="str">
            <v>13.095</v>
          </cell>
          <cell r="R2299" t="str">
            <v>13.095</v>
          </cell>
          <cell r="S2299" t="str">
            <v/>
          </cell>
          <cell r="T2299">
            <v>0</v>
          </cell>
          <cell r="U2299" t="str">
            <v>Đại học</v>
          </cell>
          <cell r="V2299" t="str">
            <v>142122040</v>
          </cell>
        </row>
        <row r="2300">
          <cell r="B2300" t="str">
            <v/>
          </cell>
          <cell r="C2300" t="str">
            <v/>
          </cell>
          <cell r="D2300" t="str">
            <v>Nguyễn Thị</v>
          </cell>
          <cell r="E2300" t="str">
            <v>Hân</v>
          </cell>
          <cell r="F2300">
            <v>41</v>
          </cell>
          <cell r="G2300" t="str">
            <v>Viện Sinh học Nông nghiệp</v>
          </cell>
          <cell r="H2300" t="str">
            <v>Viện Sinh học Nông nghiệp</v>
          </cell>
          <cell r="I2300" t="str">
            <v>Thạc sĩ, Kỹ sư</v>
          </cell>
          <cell r="J2300">
            <v>2.67</v>
          </cell>
          <cell r="K2300">
            <v>0</v>
          </cell>
          <cell r="L2300" t="str">
            <v>01-Aug-14</v>
          </cell>
          <cell r="M2300" t="str">
            <v>01-Aug-10</v>
          </cell>
          <cell r="N2300">
            <v>3</v>
          </cell>
          <cell r="O2300" t="str">
            <v>4100</v>
          </cell>
          <cell r="P2300" t="str">
            <v>4100</v>
          </cell>
          <cell r="Q2300" t="str">
            <v>13.095</v>
          </cell>
          <cell r="R2300" t="str">
            <v>13.095</v>
          </cell>
          <cell r="S2300" t="str">
            <v/>
          </cell>
          <cell r="T2300">
            <v>0</v>
          </cell>
          <cell r="U2300" t="str">
            <v>Thạc sĩ</v>
          </cell>
          <cell r="V2300" t="str">
            <v>012267840</v>
          </cell>
        </row>
        <row r="2301">
          <cell r="B2301" t="str">
            <v>TG410</v>
          </cell>
          <cell r="C2301" t="str">
            <v>3120205496693</v>
          </cell>
          <cell r="D2301" t="str">
            <v>Vũ Thị</v>
          </cell>
          <cell r="E2301" t="str">
            <v>Hằng</v>
          </cell>
          <cell r="F2301">
            <v>41</v>
          </cell>
          <cell r="G2301" t="str">
            <v>Viện Sinh học Nông nghiệp</v>
          </cell>
          <cell r="H2301" t="str">
            <v>Viện Sinh học Nông nghiệp</v>
          </cell>
          <cell r="I2301" t="str">
            <v>Thạc sĩ, Nghiên cứu viên</v>
          </cell>
          <cell r="J2301">
            <v>3.33</v>
          </cell>
          <cell r="K2301">
            <v>0</v>
          </cell>
          <cell r="L2301" t="str">
            <v>01-Aug-20</v>
          </cell>
          <cell r="M2301" t="str">
            <v>01-Aug-10</v>
          </cell>
          <cell r="N2301">
            <v>3</v>
          </cell>
          <cell r="O2301" t="str">
            <v>4100</v>
          </cell>
          <cell r="P2301" t="str">
            <v>4100</v>
          </cell>
          <cell r="Q2301" t="str">
            <v>13.092</v>
          </cell>
          <cell r="R2301" t="str">
            <v>13.092</v>
          </cell>
          <cell r="S2301" t="str">
            <v>TG410</v>
          </cell>
          <cell r="T2301">
            <v>0</v>
          </cell>
          <cell r="U2301" t="str">
            <v>Thạc sĩ</v>
          </cell>
          <cell r="V2301" t="str">
            <v>030187000449</v>
          </cell>
        </row>
        <row r="2302">
          <cell r="B2302" t="str">
            <v/>
          </cell>
          <cell r="C2302" t="str">
            <v/>
          </cell>
          <cell r="D2302" t="str">
            <v>Nguyễn Thị Hương</v>
          </cell>
          <cell r="E2302" t="str">
            <v>Giang</v>
          </cell>
          <cell r="F2302">
            <v>41</v>
          </cell>
          <cell r="G2302" t="str">
            <v>Viện Sinh học Nông nghiệp</v>
          </cell>
          <cell r="H2302" t="str">
            <v>Viện Sinh học Nông nghiệp</v>
          </cell>
          <cell r="I2302" t="str">
            <v/>
          </cell>
          <cell r="J2302">
            <v>2.34</v>
          </cell>
          <cell r="K2302">
            <v>0</v>
          </cell>
          <cell r="L2302" t="str">
            <v>01-Aug-11</v>
          </cell>
          <cell r="M2302" t="str">
            <v>01-Sep-10</v>
          </cell>
          <cell r="N2302">
            <v>4</v>
          </cell>
          <cell r="O2302" t="str">
            <v>4100</v>
          </cell>
          <cell r="P2302" t="str">
            <v>4100</v>
          </cell>
          <cell r="Q2302" t="str">
            <v>13.095</v>
          </cell>
          <cell r="R2302" t="str">
            <v>13.095</v>
          </cell>
          <cell r="S2302" t="str">
            <v/>
          </cell>
          <cell r="T2302">
            <v>0</v>
          </cell>
          <cell r="U2302" t="str">
            <v>Đại học</v>
          </cell>
          <cell r="V2302" t="str">
            <v>031533765</v>
          </cell>
        </row>
        <row r="2303">
          <cell r="B2303" t="str">
            <v/>
          </cell>
          <cell r="C2303" t="str">
            <v/>
          </cell>
          <cell r="D2303" t="str">
            <v>Lê Trọng</v>
          </cell>
          <cell r="E2303" t="str">
            <v>Dần</v>
          </cell>
          <cell r="F2303">
            <v>41</v>
          </cell>
          <cell r="G2303" t="str">
            <v>Viện Sinh học Nông nghiệp</v>
          </cell>
          <cell r="H2303" t="str">
            <v>Viện Sinh học Nông nghiệp</v>
          </cell>
          <cell r="I2303" t="str">
            <v/>
          </cell>
          <cell r="J2303">
            <v>2.34</v>
          </cell>
          <cell r="K2303">
            <v>0</v>
          </cell>
          <cell r="L2303" t="str">
            <v>01-Aug-11</v>
          </cell>
          <cell r="M2303" t="str">
            <v>01-Jul-10</v>
          </cell>
          <cell r="N2303">
            <v>4</v>
          </cell>
          <cell r="O2303" t="str">
            <v>4100</v>
          </cell>
          <cell r="P2303" t="str">
            <v>4100</v>
          </cell>
          <cell r="Q2303" t="str">
            <v>13.095</v>
          </cell>
          <cell r="R2303" t="str">
            <v>13.095</v>
          </cell>
          <cell r="S2303" t="str">
            <v/>
          </cell>
          <cell r="T2303">
            <v>0</v>
          </cell>
          <cell r="U2303" t="str">
            <v>Đại học</v>
          </cell>
          <cell r="V2303" t="str">
            <v>172726361</v>
          </cell>
        </row>
        <row r="2304">
          <cell r="B2304" t="str">
            <v/>
          </cell>
          <cell r="C2304" t="str">
            <v/>
          </cell>
          <cell r="D2304" t="str">
            <v>Lê Minh</v>
          </cell>
          <cell r="E2304" t="str">
            <v>Phương</v>
          </cell>
          <cell r="F2304">
            <v>41</v>
          </cell>
          <cell r="G2304" t="str">
            <v>Viện Sinh học Nông nghiệp</v>
          </cell>
          <cell r="H2304" t="str">
            <v>Viện Sinh học Nông nghiệp</v>
          </cell>
          <cell r="I2304" t="str">
            <v/>
          </cell>
          <cell r="J2304">
            <v>1.99</v>
          </cell>
          <cell r="K2304">
            <v>0</v>
          </cell>
          <cell r="L2304" t="str">
            <v>01-May-11</v>
          </cell>
          <cell r="M2304" t="str">
            <v>01-Jan-08</v>
          </cell>
          <cell r="N2304">
            <v>4</v>
          </cell>
          <cell r="O2304" t="str">
            <v>4100</v>
          </cell>
          <cell r="P2304" t="str">
            <v>4100</v>
          </cell>
          <cell r="Q2304" t="str">
            <v>13.095</v>
          </cell>
          <cell r="R2304" t="str">
            <v>13.095</v>
          </cell>
          <cell r="S2304" t="str">
            <v/>
          </cell>
          <cell r="T2304">
            <v>0</v>
          </cell>
          <cell r="U2304" t="str">
            <v>Đại học</v>
          </cell>
          <cell r="V2304" t="str">
            <v>012519257</v>
          </cell>
        </row>
        <row r="2305">
          <cell r="B2305" t="str">
            <v>TG521</v>
          </cell>
          <cell r="C2305" t="str">
            <v>3120205763980</v>
          </cell>
          <cell r="D2305" t="str">
            <v>Phạm Thị</v>
          </cell>
          <cell r="E2305" t="str">
            <v>Hải</v>
          </cell>
          <cell r="F2305">
            <v>41</v>
          </cell>
          <cell r="G2305" t="str">
            <v>Viện Sinh học Nông nghiệp</v>
          </cell>
          <cell r="H2305" t="str">
            <v>Viện Sinh học và Công nghệ nông nghiệp</v>
          </cell>
          <cell r="I2305" t="str">
            <v>Thạc sĩ, Nghiên cứu viên</v>
          </cell>
          <cell r="J2305">
            <v>3.66</v>
          </cell>
          <cell r="K2305">
            <v>0</v>
          </cell>
          <cell r="L2305" t="str">
            <v>01-Jan-25</v>
          </cell>
          <cell r="M2305" t="str">
            <v>01-Jan-12</v>
          </cell>
          <cell r="N2305">
            <v>3</v>
          </cell>
          <cell r="O2305" t="str">
            <v>4100</v>
          </cell>
          <cell r="P2305" t="str">
            <v>4100</v>
          </cell>
          <cell r="Q2305" t="str">
            <v>13.092</v>
          </cell>
          <cell r="R2305" t="str">
            <v>V.05.01.03</v>
          </cell>
          <cell r="S2305" t="str">
            <v>TG521</v>
          </cell>
          <cell r="T2305">
            <v>0</v>
          </cell>
          <cell r="U2305" t="str">
            <v>Thạc sĩ</v>
          </cell>
          <cell r="V2305" t="str">
            <v>036189012059</v>
          </cell>
        </row>
        <row r="2306">
          <cell r="B2306" t="str">
            <v/>
          </cell>
          <cell r="C2306" t="str">
            <v>3120205834278</v>
          </cell>
          <cell r="D2306" t="str">
            <v>Vũ Tiến</v>
          </cell>
          <cell r="E2306" t="str">
            <v>Dũng</v>
          </cell>
          <cell r="F2306">
            <v>41</v>
          </cell>
          <cell r="G2306" t="str">
            <v>Viện Sinh học Nông nghiệp</v>
          </cell>
          <cell r="H2306" t="str">
            <v>Viện Sinh học và Công nghệ nông nghiệp</v>
          </cell>
          <cell r="I2306" t="str">
            <v>Thạc sĩ, Nghiên cứu viên</v>
          </cell>
          <cell r="J2306">
            <v>3.33</v>
          </cell>
          <cell r="K2306">
            <v>0</v>
          </cell>
          <cell r="L2306" t="str">
            <v>01-Jul-23</v>
          </cell>
          <cell r="M2306" t="str">
            <v>01-Jul-14</v>
          </cell>
          <cell r="N2306">
            <v>3</v>
          </cell>
          <cell r="O2306" t="str">
            <v>4100</v>
          </cell>
          <cell r="P2306" t="str">
            <v>4100</v>
          </cell>
          <cell r="Q2306" t="str">
            <v>13.092</v>
          </cell>
          <cell r="R2306" t="str">
            <v>V.05.01.03</v>
          </cell>
          <cell r="S2306" t="str">
            <v/>
          </cell>
          <cell r="T2306">
            <v>0</v>
          </cell>
          <cell r="U2306" t="str">
            <v>Thạc sĩ</v>
          </cell>
          <cell r="V2306" t="str">
            <v>025089000116</v>
          </cell>
        </row>
        <row r="2307">
          <cell r="B2307" t="str">
            <v/>
          </cell>
          <cell r="C2307" t="str">
            <v>3120205917426</v>
          </cell>
          <cell r="D2307" t="str">
            <v>Nguyễn Thị Ngọc</v>
          </cell>
          <cell r="E2307" t="str">
            <v>Thúy</v>
          </cell>
          <cell r="F2307">
            <v>41</v>
          </cell>
          <cell r="G2307" t="str">
            <v>Viện Nghiên cứu và Phát triển cây trồng</v>
          </cell>
          <cell r="H2307" t="str">
            <v>Viện Nghiên cứu và Phát triển cây trồng</v>
          </cell>
          <cell r="I2307" t="str">
            <v>Nghiên cứu viên</v>
          </cell>
          <cell r="J2307">
            <v>2.67</v>
          </cell>
          <cell r="K2307">
            <v>0</v>
          </cell>
          <cell r="L2307" t="str">
            <v>01-Jan-21</v>
          </cell>
          <cell r="M2307" t="str">
            <v>01-Jan-18</v>
          </cell>
          <cell r="N2307">
            <v>4</v>
          </cell>
          <cell r="O2307" t="str">
            <v>4100</v>
          </cell>
          <cell r="P2307" t="str">
            <v>4100</v>
          </cell>
          <cell r="Q2307" t="str">
            <v>13.092</v>
          </cell>
          <cell r="R2307" t="str">
            <v>13.092</v>
          </cell>
          <cell r="S2307" t="str">
            <v/>
          </cell>
          <cell r="T2307">
            <v>0</v>
          </cell>
          <cell r="U2307" t="str">
            <v>Đại học</v>
          </cell>
          <cell r="V2307" t="str">
            <v>142606934</v>
          </cell>
        </row>
        <row r="2308">
          <cell r="B2308" t="str">
            <v/>
          </cell>
          <cell r="C2308" t="str">
            <v/>
          </cell>
          <cell r="D2308" t="str">
            <v>Hà Văn</v>
          </cell>
          <cell r="E2308" t="str">
            <v>Đuyền</v>
          </cell>
          <cell r="F2308">
            <v>41</v>
          </cell>
          <cell r="G2308" t="str">
            <v>Viện Nghiên cứu và Phát triển cây trồng</v>
          </cell>
          <cell r="H2308" t="str">
            <v>Viện Nghiên cứu và Phát triển cây trồng</v>
          </cell>
          <cell r="I2308" t="str">
            <v>Nghiên cứu viên</v>
          </cell>
          <cell r="J2308">
            <v>2.34</v>
          </cell>
          <cell r="K2308">
            <v>0</v>
          </cell>
          <cell r="L2308" t="str">
            <v>01-Jun-18</v>
          </cell>
          <cell r="M2308" t="str">
            <v>01-Jun-18</v>
          </cell>
          <cell r="N2308">
            <v>4</v>
          </cell>
          <cell r="O2308" t="str">
            <v>4100</v>
          </cell>
          <cell r="P2308" t="str">
            <v>4100</v>
          </cell>
          <cell r="Q2308" t="str">
            <v>13.092</v>
          </cell>
          <cell r="R2308" t="str">
            <v>13.092</v>
          </cell>
          <cell r="S2308" t="str">
            <v/>
          </cell>
          <cell r="T2308">
            <v>0</v>
          </cell>
          <cell r="U2308" t="str">
            <v>Đại học</v>
          </cell>
          <cell r="V2308" t="str">
            <v>132177135</v>
          </cell>
        </row>
        <row r="2309">
          <cell r="B2309" t="str">
            <v/>
          </cell>
          <cell r="C2309" t="str">
            <v/>
          </cell>
          <cell r="D2309" t="str">
            <v>Nguyễn Mai</v>
          </cell>
          <cell r="E2309" t="str">
            <v>Anh</v>
          </cell>
          <cell r="F2309">
            <v>41</v>
          </cell>
          <cell r="G2309" t="str">
            <v>Viện Nghiên cứu và Phát triển cây trồng</v>
          </cell>
          <cell r="H2309" t="str">
            <v>Viện Nghiên cứu và Phát triển cây trồng</v>
          </cell>
          <cell r="I2309" t="str">
            <v>Thạc sĩ, Nghiên cứu viên</v>
          </cell>
          <cell r="J2309">
            <v>2.34</v>
          </cell>
          <cell r="K2309">
            <v>0</v>
          </cell>
          <cell r="L2309" t="str">
            <v>01-Jun-18</v>
          </cell>
          <cell r="M2309" t="str">
            <v>01-Jun-18</v>
          </cell>
          <cell r="N2309">
            <v>3</v>
          </cell>
          <cell r="O2309" t="str">
            <v>4100</v>
          </cell>
          <cell r="P2309" t="str">
            <v>4100</v>
          </cell>
          <cell r="Q2309" t="str">
            <v>13.092</v>
          </cell>
          <cell r="R2309" t="str">
            <v>13.092</v>
          </cell>
          <cell r="S2309" t="str">
            <v/>
          </cell>
          <cell r="T2309">
            <v>0</v>
          </cell>
          <cell r="U2309" t="str">
            <v>Thạc sĩ</v>
          </cell>
          <cell r="V2309" t="str">
            <v>152010591</v>
          </cell>
        </row>
        <row r="2310">
          <cell r="B2310" t="str">
            <v/>
          </cell>
          <cell r="C2310" t="str">
            <v/>
          </cell>
          <cell r="D2310" t="str">
            <v>Nguyễn Phương</v>
          </cell>
          <cell r="E2310" t="str">
            <v>Thảo</v>
          </cell>
          <cell r="F2310">
            <v>41</v>
          </cell>
          <cell r="G2310" t="str">
            <v>Viện Nghiên cứu và Phát triển cây trồng</v>
          </cell>
          <cell r="H2310" t="str">
            <v>Viện Nghiên cứu và Phát triển cây trồng</v>
          </cell>
          <cell r="I2310" t="str">
            <v>Nghiên cứu viên</v>
          </cell>
          <cell r="J2310">
            <v>2.34</v>
          </cell>
          <cell r="K2310">
            <v>0</v>
          </cell>
          <cell r="L2310" t="str">
            <v>01-Jun-18</v>
          </cell>
          <cell r="M2310" t="str">
            <v>01-Jun-18</v>
          </cell>
          <cell r="N2310">
            <v>4</v>
          </cell>
          <cell r="O2310" t="str">
            <v>4100</v>
          </cell>
          <cell r="P2310" t="str">
            <v>4100</v>
          </cell>
          <cell r="Q2310" t="str">
            <v>13.092</v>
          </cell>
          <cell r="R2310" t="str">
            <v>13.092</v>
          </cell>
          <cell r="S2310" t="str">
            <v/>
          </cell>
          <cell r="T2310">
            <v>0</v>
          </cell>
          <cell r="U2310" t="str">
            <v>Đại học</v>
          </cell>
          <cell r="V2310" t="str">
            <v>001190006180</v>
          </cell>
        </row>
        <row r="2311">
          <cell r="B2311" t="str">
            <v/>
          </cell>
          <cell r="C2311" t="str">
            <v/>
          </cell>
          <cell r="D2311" t="str">
            <v>Nguyễn Trọng</v>
          </cell>
          <cell r="E2311" t="str">
            <v>Thái</v>
          </cell>
          <cell r="F2311">
            <v>41</v>
          </cell>
          <cell r="G2311" t="str">
            <v>Viện Sinh học Nông nghiệp</v>
          </cell>
          <cell r="H2311" t="str">
            <v>Viện Sinh học Nông nghiệp</v>
          </cell>
          <cell r="I2311" t="str">
            <v>Nghiên cứu viên</v>
          </cell>
          <cell r="J2311">
            <v>1.9890000000000001</v>
          </cell>
          <cell r="K2311">
            <v>0</v>
          </cell>
          <cell r="L2311" t="str">
            <v>01-Jan-18</v>
          </cell>
          <cell r="M2311" t="str">
            <v>01-Jan-18</v>
          </cell>
          <cell r="N2311">
            <v>4</v>
          </cell>
          <cell r="O2311" t="str">
            <v>4100</v>
          </cell>
          <cell r="P2311" t="str">
            <v>4100</v>
          </cell>
          <cell r="Q2311" t="str">
            <v>13.092</v>
          </cell>
          <cell r="R2311" t="str">
            <v>13.092</v>
          </cell>
          <cell r="S2311" t="str">
            <v/>
          </cell>
          <cell r="T2311">
            <v>0</v>
          </cell>
          <cell r="U2311" t="str">
            <v>Đại học</v>
          </cell>
          <cell r="V2311" t="str">
            <v>1857547544</v>
          </cell>
        </row>
        <row r="2312">
          <cell r="B2312" t="str">
            <v/>
          </cell>
          <cell r="C2312" t="str">
            <v/>
          </cell>
          <cell r="D2312" t="str">
            <v>Lê Đức</v>
          </cell>
          <cell r="E2312" t="str">
            <v>Danh</v>
          </cell>
          <cell r="F2312">
            <v>41</v>
          </cell>
          <cell r="G2312" t="str">
            <v>Viện Sinh học Nông nghiệp</v>
          </cell>
          <cell r="H2312" t="str">
            <v>Viện Sinh học Nông nghiệp</v>
          </cell>
          <cell r="I2312" t="str">
            <v>Nghiên cứu viên</v>
          </cell>
          <cell r="J2312">
            <v>2.34</v>
          </cell>
          <cell r="K2312">
            <v>0</v>
          </cell>
          <cell r="L2312" t="str">
            <v>01-Jan-19</v>
          </cell>
          <cell r="M2312" t="str">
            <v>01-Jan-19</v>
          </cell>
          <cell r="N2312">
            <v>4</v>
          </cell>
          <cell r="O2312" t="str">
            <v>4100</v>
          </cell>
          <cell r="P2312" t="str">
            <v>4100</v>
          </cell>
          <cell r="Q2312" t="str">
            <v>13.092</v>
          </cell>
          <cell r="R2312" t="str">
            <v>13.092</v>
          </cell>
          <cell r="S2312" t="str">
            <v/>
          </cell>
          <cell r="T2312">
            <v>0</v>
          </cell>
          <cell r="U2312" t="str">
            <v>Đại học</v>
          </cell>
          <cell r="V2312" t="str">
            <v>163212571</v>
          </cell>
        </row>
        <row r="2313">
          <cell r="B2313" t="str">
            <v/>
          </cell>
          <cell r="C2313" t="str">
            <v>3120205969833</v>
          </cell>
          <cell r="D2313" t="str">
            <v>Nguyễn Mạnh</v>
          </cell>
          <cell r="E2313" t="str">
            <v>Tiến</v>
          </cell>
          <cell r="F2313">
            <v>41</v>
          </cell>
          <cell r="G2313" t="str">
            <v>Viện Sinh học Nông nghiệp</v>
          </cell>
          <cell r="H2313" t="str">
            <v>Viện Sinh học Nông nghiệp</v>
          </cell>
          <cell r="I2313" t="str">
            <v>Nghiên cứu viên</v>
          </cell>
          <cell r="J2313">
            <v>2.67</v>
          </cell>
          <cell r="K2313">
            <v>0</v>
          </cell>
          <cell r="L2313" t="str">
            <v>01-Jan-22</v>
          </cell>
          <cell r="M2313" t="str">
            <v>01-Jan-19</v>
          </cell>
          <cell r="N2313">
            <v>4</v>
          </cell>
          <cell r="O2313" t="str">
            <v>4100</v>
          </cell>
          <cell r="P2313" t="str">
            <v>4100</v>
          </cell>
          <cell r="Q2313" t="str">
            <v>13.092</v>
          </cell>
          <cell r="R2313" t="str">
            <v>V.05.01.03</v>
          </cell>
          <cell r="S2313" t="str">
            <v/>
          </cell>
          <cell r="T2313">
            <v>0</v>
          </cell>
          <cell r="U2313" t="str">
            <v>Đại học</v>
          </cell>
          <cell r="V2313" t="str">
            <v>025094002874</v>
          </cell>
        </row>
        <row r="2314">
          <cell r="B2314" t="str">
            <v/>
          </cell>
          <cell r="C2314" t="str">
            <v/>
          </cell>
          <cell r="D2314" t="str">
            <v>Đỗ Văn</v>
          </cell>
          <cell r="E2314" t="str">
            <v>Dũng</v>
          </cell>
          <cell r="F2314">
            <v>41</v>
          </cell>
          <cell r="G2314" t="str">
            <v>Viện Nghiên cứu và Phát triển cây trồng</v>
          </cell>
          <cell r="H2314" t="str">
            <v>Viện Nghiên cứu và Phát triển cây trồng</v>
          </cell>
          <cell r="I2314" t="str">
            <v>Nghiên cứu viên</v>
          </cell>
          <cell r="J2314">
            <v>1.9890000000000001</v>
          </cell>
          <cell r="K2314">
            <v>0</v>
          </cell>
          <cell r="L2314" t="str">
            <v>01-Apr-18</v>
          </cell>
          <cell r="M2314" t="str">
            <v>01-Apr-18</v>
          </cell>
          <cell r="N2314">
            <v>4</v>
          </cell>
          <cell r="O2314" t="str">
            <v>4100</v>
          </cell>
          <cell r="P2314" t="str">
            <v>4100</v>
          </cell>
          <cell r="Q2314" t="str">
            <v>13.092</v>
          </cell>
          <cell r="R2314" t="str">
            <v>13.092</v>
          </cell>
          <cell r="S2314" t="str">
            <v/>
          </cell>
          <cell r="T2314">
            <v>0</v>
          </cell>
          <cell r="U2314" t="str">
            <v>Đại học</v>
          </cell>
          <cell r="V2314" t="str">
            <v>001095013718</v>
          </cell>
        </row>
        <row r="2315">
          <cell r="B2315" t="str">
            <v/>
          </cell>
          <cell r="C2315" t="str">
            <v/>
          </cell>
          <cell r="D2315" t="str">
            <v>Phan Trọng</v>
          </cell>
          <cell r="E2315" t="str">
            <v>Oanh</v>
          </cell>
          <cell r="F2315">
            <v>41</v>
          </cell>
          <cell r="G2315" t="str">
            <v>Viện Sinh học Nông nghiệp</v>
          </cell>
          <cell r="H2315" t="str">
            <v>Viện Sinh học Nông nghiệp</v>
          </cell>
          <cell r="I2315" t="str">
            <v>Nghiên cứu viên</v>
          </cell>
          <cell r="J2315">
            <v>1.9890000000000001</v>
          </cell>
          <cell r="K2315">
            <v>0</v>
          </cell>
          <cell r="L2315" t="str">
            <v>01-Nov-18</v>
          </cell>
          <cell r="M2315" t="str">
            <v>01-Nov-18</v>
          </cell>
          <cell r="N2315">
            <v>4</v>
          </cell>
          <cell r="O2315" t="str">
            <v>4100</v>
          </cell>
          <cell r="P2315" t="str">
            <v>4100</v>
          </cell>
          <cell r="Q2315" t="str">
            <v>13.092</v>
          </cell>
          <cell r="R2315" t="str">
            <v>13.092</v>
          </cell>
          <cell r="S2315" t="str">
            <v/>
          </cell>
          <cell r="T2315">
            <v>0</v>
          </cell>
          <cell r="U2315" t="str">
            <v>Đại học</v>
          </cell>
          <cell r="V2315" t="str">
            <v>164539720</v>
          </cell>
        </row>
        <row r="2316">
          <cell r="B2316" t="str">
            <v/>
          </cell>
          <cell r="C2316" t="str">
            <v>3120205886294</v>
          </cell>
          <cell r="D2316" t="str">
            <v>Nguyễn Thị</v>
          </cell>
          <cell r="E2316" t="str">
            <v>Sen</v>
          </cell>
          <cell r="F2316">
            <v>41</v>
          </cell>
          <cell r="G2316" t="str">
            <v>Viện Sinh học Nông nghiệp</v>
          </cell>
          <cell r="H2316" t="str">
            <v>Viện Sinh học và Công nghệ nông nghiệp</v>
          </cell>
          <cell r="I2316" t="str">
            <v>Nghiên cứu viên</v>
          </cell>
          <cell r="J2316">
            <v>3</v>
          </cell>
          <cell r="K2316">
            <v>0</v>
          </cell>
          <cell r="L2316" t="str">
            <v>01-Nov-25</v>
          </cell>
          <cell r="M2316" t="str">
            <v>01-Nov-19</v>
          </cell>
          <cell r="N2316">
            <v>4</v>
          </cell>
          <cell r="O2316" t="str">
            <v>4100</v>
          </cell>
          <cell r="P2316" t="str">
            <v>4100</v>
          </cell>
          <cell r="Q2316" t="str">
            <v>13.092</v>
          </cell>
          <cell r="R2316" t="str">
            <v>V.05.01.03</v>
          </cell>
          <cell r="S2316" t="str">
            <v/>
          </cell>
          <cell r="T2316">
            <v>0</v>
          </cell>
          <cell r="U2316" t="str">
            <v>Đại học</v>
          </cell>
          <cell r="V2316" t="str">
            <v>033196007023</v>
          </cell>
        </row>
        <row r="2317">
          <cell r="B2317" t="str">
            <v/>
          </cell>
          <cell r="C2317" t="str">
            <v>3120205969719</v>
          </cell>
          <cell r="D2317" t="str">
            <v>Đỗ Thị</v>
          </cell>
          <cell r="E2317" t="str">
            <v>Mai</v>
          </cell>
          <cell r="F2317">
            <v>41</v>
          </cell>
          <cell r="G2317" t="str">
            <v>Viện Sinh học Nông nghiệp</v>
          </cell>
          <cell r="H2317" t="str">
            <v>Viện Sinh học Nông nghiệp</v>
          </cell>
          <cell r="I2317" t="str">
            <v>Nghiên cứu viên</v>
          </cell>
          <cell r="J2317">
            <v>2.34</v>
          </cell>
          <cell r="K2317">
            <v>0</v>
          </cell>
          <cell r="L2317" t="str">
            <v>01-Nov-19</v>
          </cell>
          <cell r="M2317" t="str">
            <v>01-Nov-19</v>
          </cell>
          <cell r="N2317">
            <v>4</v>
          </cell>
          <cell r="O2317" t="str">
            <v>4100</v>
          </cell>
          <cell r="P2317" t="str">
            <v>4100</v>
          </cell>
          <cell r="Q2317" t="str">
            <v>13.092</v>
          </cell>
          <cell r="R2317" t="str">
            <v>V.05.01.03</v>
          </cell>
          <cell r="S2317" t="str">
            <v/>
          </cell>
          <cell r="T2317">
            <v>0</v>
          </cell>
          <cell r="U2317" t="str">
            <v>Đại học</v>
          </cell>
          <cell r="V2317" t="str">
            <v>174812283</v>
          </cell>
        </row>
        <row r="2318">
          <cell r="B2318" t="str">
            <v/>
          </cell>
          <cell r="C2318" t="str">
            <v>3120215057429</v>
          </cell>
          <cell r="D2318" t="str">
            <v>Nguyễn Phi</v>
          </cell>
          <cell r="E2318" t="str">
            <v>Long</v>
          </cell>
          <cell r="F2318">
            <v>41</v>
          </cell>
          <cell r="G2318" t="str">
            <v>Viện Sinh học Nông nghiệp</v>
          </cell>
          <cell r="H2318" t="str">
            <v>Viện Sinh học Nông nghiệp</v>
          </cell>
          <cell r="I2318" t="str">
            <v>Nghiên cứu viên</v>
          </cell>
          <cell r="J2318">
            <v>2.34</v>
          </cell>
          <cell r="K2318">
            <v>0</v>
          </cell>
          <cell r="L2318" t="str">
            <v>01-Apr-20</v>
          </cell>
          <cell r="M2318" t="str">
            <v>01-Apr-20</v>
          </cell>
          <cell r="N2318">
            <v>4</v>
          </cell>
          <cell r="O2318" t="str">
            <v>4100</v>
          </cell>
          <cell r="P2318" t="str">
            <v>4100</v>
          </cell>
          <cell r="Q2318" t="str">
            <v>13.092</v>
          </cell>
          <cell r="R2318" t="str">
            <v>V.05.01.03</v>
          </cell>
          <cell r="S2318" t="str">
            <v/>
          </cell>
          <cell r="T2318">
            <v>0</v>
          </cell>
          <cell r="U2318" t="str">
            <v>Đại học</v>
          </cell>
          <cell r="V2318" t="str">
            <v>001096003556</v>
          </cell>
        </row>
        <row r="2319">
          <cell r="B2319" t="str">
            <v/>
          </cell>
          <cell r="C2319" t="str">
            <v>3120205026537</v>
          </cell>
          <cell r="D2319" t="str">
            <v>Phan Minh</v>
          </cell>
          <cell r="E2319" t="str">
            <v>Thái</v>
          </cell>
          <cell r="F2319">
            <v>41</v>
          </cell>
          <cell r="G2319" t="str">
            <v>Viện Nghiên cứu và Phát triển cây trồng</v>
          </cell>
          <cell r="H2319" t="str">
            <v>Viện Nghiên cứu và Phát triển cây trồng</v>
          </cell>
          <cell r="I2319" t="str">
            <v>Nghiên cứu viên</v>
          </cell>
          <cell r="J2319">
            <v>2.34</v>
          </cell>
          <cell r="K2319">
            <v>0</v>
          </cell>
          <cell r="L2319" t="str">
            <v>01-Jun-22</v>
          </cell>
          <cell r="M2319" t="str">
            <v>01-Jun-22</v>
          </cell>
          <cell r="N2319">
            <v>4</v>
          </cell>
          <cell r="O2319" t="str">
            <v>4100</v>
          </cell>
          <cell r="P2319" t="str">
            <v>4100</v>
          </cell>
          <cell r="Q2319" t="str">
            <v>13.092</v>
          </cell>
          <cell r="R2319" t="str">
            <v>V.05.01.03</v>
          </cell>
          <cell r="S2319" t="str">
            <v/>
          </cell>
          <cell r="T2319">
            <v>0</v>
          </cell>
          <cell r="U2319" t="str">
            <v>Đại học</v>
          </cell>
          <cell r="V2319" t="str">
            <v>026093003290</v>
          </cell>
        </row>
        <row r="2320">
          <cell r="B2320" t="str">
            <v/>
          </cell>
          <cell r="C2320" t="str">
            <v/>
          </cell>
          <cell r="D2320" t="str">
            <v>Doãn Văn</v>
          </cell>
          <cell r="E2320" t="str">
            <v>Huy</v>
          </cell>
          <cell r="F2320">
            <v>41</v>
          </cell>
          <cell r="G2320" t="str">
            <v>Viện Sinh học Nông nghiệp</v>
          </cell>
          <cell r="H2320" t="str">
            <v>Viện Sinh học Nông nghiệp</v>
          </cell>
          <cell r="I2320" t="str">
            <v>Nghiên cứu viên</v>
          </cell>
          <cell r="J2320">
            <v>1.9890000000000001</v>
          </cell>
          <cell r="K2320">
            <v>0</v>
          </cell>
          <cell r="L2320" t="str">
            <v>01-Nov-19</v>
          </cell>
          <cell r="M2320" t="str">
            <v>01-Nov-19</v>
          </cell>
          <cell r="N2320">
            <v>4</v>
          </cell>
          <cell r="O2320" t="str">
            <v>4100</v>
          </cell>
          <cell r="P2320" t="str">
            <v>4100</v>
          </cell>
          <cell r="Q2320" t="str">
            <v>13.092</v>
          </cell>
          <cell r="R2320" t="str">
            <v>V.05.01.03</v>
          </cell>
          <cell r="S2320" t="str">
            <v/>
          </cell>
          <cell r="T2320">
            <v>0</v>
          </cell>
          <cell r="U2320" t="str">
            <v>Đại học</v>
          </cell>
          <cell r="V2320" t="str">
            <v>163323222</v>
          </cell>
        </row>
        <row r="2321">
          <cell r="B2321" t="str">
            <v/>
          </cell>
          <cell r="C2321" t="str">
            <v/>
          </cell>
          <cell r="D2321" t="str">
            <v>Đỗ Mai</v>
          </cell>
          <cell r="E2321" t="str">
            <v>Chi</v>
          </cell>
          <cell r="F2321">
            <v>41</v>
          </cell>
          <cell r="G2321" t="str">
            <v>Viện Nghiên cứu và Phát triển cây trồng</v>
          </cell>
          <cell r="H2321" t="str">
            <v>Viện Nghiên cứu và Phát triển cây trồng</v>
          </cell>
          <cell r="I2321" t="str">
            <v>Tiến sĩ, Nghiên cứu viên</v>
          </cell>
          <cell r="J2321">
            <v>3.66</v>
          </cell>
          <cell r="K2321">
            <v>0</v>
          </cell>
          <cell r="L2321" t="str">
            <v>01-Oct-20</v>
          </cell>
          <cell r="M2321" t="str">
            <v>01-Oct-20</v>
          </cell>
          <cell r="N2321">
            <v>2</v>
          </cell>
          <cell r="O2321" t="str">
            <v>4100</v>
          </cell>
          <cell r="P2321" t="str">
            <v>4100</v>
          </cell>
          <cell r="Q2321" t="str">
            <v>13.092</v>
          </cell>
          <cell r="R2321" t="str">
            <v>13.092</v>
          </cell>
          <cell r="S2321" t="str">
            <v/>
          </cell>
          <cell r="T2321">
            <v>0</v>
          </cell>
          <cell r="U2321" t="str">
            <v>Tiến sĩ</v>
          </cell>
          <cell r="V2321" t="str">
            <v>012005555</v>
          </cell>
        </row>
        <row r="2322">
          <cell r="B2322" t="str">
            <v/>
          </cell>
          <cell r="C2322" t="str">
            <v>3120205098551</v>
          </cell>
          <cell r="D2322" t="str">
            <v>Nguyễn Việt</v>
          </cell>
          <cell r="E2322" t="str">
            <v>Hùng</v>
          </cell>
          <cell r="F2322">
            <v>41</v>
          </cell>
          <cell r="G2322" t="str">
            <v>Viện Sinh học Nông nghiệp</v>
          </cell>
          <cell r="H2322" t="str">
            <v>Viện Sinh học Nông nghiệp</v>
          </cell>
          <cell r="I2322" t="str">
            <v>Nghiên cứu viên</v>
          </cell>
          <cell r="J2322">
            <v>2.34</v>
          </cell>
          <cell r="K2322">
            <v>0</v>
          </cell>
          <cell r="L2322" t="str">
            <v>01-Sep-21</v>
          </cell>
          <cell r="M2322" t="str">
            <v>01-Sep-21</v>
          </cell>
          <cell r="N2322">
            <v>4</v>
          </cell>
          <cell r="O2322" t="str">
            <v>4100</v>
          </cell>
          <cell r="P2322" t="str">
            <v>4100</v>
          </cell>
          <cell r="Q2322" t="str">
            <v>13.092</v>
          </cell>
          <cell r="R2322" t="str">
            <v>V.05.01.03</v>
          </cell>
          <cell r="S2322" t="str">
            <v/>
          </cell>
          <cell r="T2322">
            <v>0</v>
          </cell>
          <cell r="U2322" t="str">
            <v>Đại học</v>
          </cell>
          <cell r="V2322" t="str">
            <v>036097018085</v>
          </cell>
        </row>
        <row r="2323">
          <cell r="B2323" t="str">
            <v/>
          </cell>
          <cell r="C2323" t="str">
            <v/>
          </cell>
          <cell r="D2323" t="str">
            <v>Vũ Hồng</v>
          </cell>
          <cell r="E2323" t="str">
            <v>Tiến</v>
          </cell>
          <cell r="F2323">
            <v>41</v>
          </cell>
          <cell r="G2323" t="str">
            <v>Viện Nghiên cứu và Phát triển cây trồng</v>
          </cell>
          <cell r="H2323" t="str">
            <v>Viện Sinh học và Công nghệ nông nghiệp</v>
          </cell>
          <cell r="I2323" t="str">
            <v>Nghiên cứu viên</v>
          </cell>
          <cell r="J2323">
            <v>2.34</v>
          </cell>
          <cell r="K2323">
            <v>0</v>
          </cell>
          <cell r="L2323" t="str">
            <v>01-Jul-22</v>
          </cell>
          <cell r="M2323" t="str">
            <v>01-Jul-22</v>
          </cell>
          <cell r="N2323">
            <v>4</v>
          </cell>
          <cell r="O2323" t="str">
            <v>4100</v>
          </cell>
          <cell r="P2323" t="str">
            <v>4100</v>
          </cell>
          <cell r="Q2323" t="str">
            <v>13.092</v>
          </cell>
          <cell r="R2323" t="str">
            <v>V.05.01.03</v>
          </cell>
          <cell r="S2323" t="str">
            <v/>
          </cell>
          <cell r="T2323">
            <v>0</v>
          </cell>
          <cell r="U2323" t="str">
            <v>Đại học</v>
          </cell>
          <cell r="V2323" t="str">
            <v>001098015645</v>
          </cell>
        </row>
        <row r="2324">
          <cell r="B2324" t="str">
            <v/>
          </cell>
          <cell r="C2324" t="str">
            <v/>
          </cell>
          <cell r="D2324" t="str">
            <v>Nguyễn Việt</v>
          </cell>
          <cell r="E2324" t="str">
            <v>Yến</v>
          </cell>
          <cell r="F2324">
            <v>41</v>
          </cell>
          <cell r="G2324" t="str">
            <v>Viện Sinh học Nông nghiệp</v>
          </cell>
          <cell r="H2324" t="str">
            <v>Viện Sinh học Nông nghiệp</v>
          </cell>
          <cell r="I2324" t="str">
            <v>Nghiên cứu viên</v>
          </cell>
          <cell r="J2324">
            <v>2.34</v>
          </cell>
          <cell r="K2324">
            <v>0</v>
          </cell>
          <cell r="L2324" t="str">
            <v>01-Sep-22</v>
          </cell>
          <cell r="M2324" t="str">
            <v>01-Sep-22</v>
          </cell>
          <cell r="N2324">
            <v>4</v>
          </cell>
          <cell r="O2324" t="str">
            <v>4100</v>
          </cell>
          <cell r="P2324" t="str">
            <v>4100</v>
          </cell>
          <cell r="Q2324" t="str">
            <v>13.092</v>
          </cell>
          <cell r="R2324" t="str">
            <v>V.05.01.03</v>
          </cell>
          <cell r="S2324" t="str">
            <v/>
          </cell>
          <cell r="T2324">
            <v>0</v>
          </cell>
          <cell r="U2324" t="str">
            <v>Đại học</v>
          </cell>
          <cell r="V2324" t="str">
            <v>001195009392</v>
          </cell>
        </row>
        <row r="2325">
          <cell r="B2325" t="str">
            <v/>
          </cell>
          <cell r="C2325" t="str">
            <v/>
          </cell>
          <cell r="D2325" t="str">
            <v>Nguyễn Ngọc</v>
          </cell>
          <cell r="E2325" t="str">
            <v>Tuấn</v>
          </cell>
          <cell r="F2325">
            <v>41</v>
          </cell>
          <cell r="G2325" t="str">
            <v>Viện Sinh học Nông nghiệp</v>
          </cell>
          <cell r="H2325" t="str">
            <v>Viện Sinh học và Công nghệ nông nghiệp</v>
          </cell>
          <cell r="I2325" t="str">
            <v>Nghiên cứu viên</v>
          </cell>
          <cell r="J2325">
            <v>2.34</v>
          </cell>
          <cell r="K2325">
            <v>0</v>
          </cell>
          <cell r="L2325" t="str">
            <v>01-Jun-23</v>
          </cell>
          <cell r="M2325" t="str">
            <v>01-Jun-23</v>
          </cell>
          <cell r="N2325">
            <v>4</v>
          </cell>
          <cell r="O2325" t="str">
            <v>4100</v>
          </cell>
          <cell r="P2325" t="str">
            <v>4100</v>
          </cell>
          <cell r="Q2325" t="str">
            <v>13.092</v>
          </cell>
          <cell r="R2325" t="str">
            <v>V.05.01.03</v>
          </cell>
          <cell r="S2325" t="str">
            <v/>
          </cell>
          <cell r="T2325">
            <v>0</v>
          </cell>
          <cell r="U2325" t="str">
            <v>Đại học</v>
          </cell>
          <cell r="V2325" t="str">
            <v>026098000559</v>
          </cell>
        </row>
        <row r="2326">
          <cell r="B2326" t="str">
            <v/>
          </cell>
          <cell r="C2326" t="str">
            <v>3120255197287</v>
          </cell>
          <cell r="D2326" t="str">
            <v>Đỗ Văn</v>
          </cell>
          <cell r="E2326" t="str">
            <v>Đức</v>
          </cell>
          <cell r="F2326">
            <v>41</v>
          </cell>
          <cell r="G2326" t="str">
            <v>Viện Nghiên cứu và Phát triển cây trồng</v>
          </cell>
          <cell r="H2326" t="str">
            <v>Viện Sinh học và Công nghệ nông nghiệp</v>
          </cell>
          <cell r="I2326" t="str">
            <v>Nghiên cứu viên</v>
          </cell>
          <cell r="J2326">
            <v>2.34</v>
          </cell>
          <cell r="K2326">
            <v>0</v>
          </cell>
          <cell r="L2326" t="str">
            <v>01-Sep-24</v>
          </cell>
          <cell r="M2326" t="str">
            <v>01-Sep-23</v>
          </cell>
          <cell r="N2326">
            <v>4</v>
          </cell>
          <cell r="O2326" t="str">
            <v>4100</v>
          </cell>
          <cell r="P2326" t="str">
            <v>4100</v>
          </cell>
          <cell r="Q2326" t="str">
            <v>13.092</v>
          </cell>
          <cell r="R2326" t="str">
            <v>V.05.01.03</v>
          </cell>
          <cell r="S2326" t="str">
            <v/>
          </cell>
          <cell r="T2326">
            <v>0</v>
          </cell>
          <cell r="U2326" t="str">
            <v>Đại học</v>
          </cell>
          <cell r="V2326" t="str">
            <v>030200010219</v>
          </cell>
        </row>
        <row r="2327">
          <cell r="B2327" t="str">
            <v/>
          </cell>
          <cell r="C2327" t="str">
            <v/>
          </cell>
          <cell r="D2327" t="str">
            <v>Trần Hoàng</v>
          </cell>
          <cell r="E2327" t="str">
            <v>Lan</v>
          </cell>
          <cell r="F2327">
            <v>41</v>
          </cell>
          <cell r="G2327" t="str">
            <v>Viện Nghiên cứu và Phát triển cây trồng</v>
          </cell>
          <cell r="H2327" t="str">
            <v>Viện Sinh học và Công nghệ nông nghiệp</v>
          </cell>
          <cell r="I2327" t="str">
            <v>Nghiên cứu viên</v>
          </cell>
          <cell r="J2327">
            <v>2.34</v>
          </cell>
          <cell r="K2327">
            <v>0</v>
          </cell>
          <cell r="L2327" t="str">
            <v>01-Feb-24</v>
          </cell>
          <cell r="M2327" t="str">
            <v>01-Feb-24</v>
          </cell>
          <cell r="N2327">
            <v>4</v>
          </cell>
          <cell r="O2327" t="str">
            <v>4100</v>
          </cell>
          <cell r="P2327" t="str">
            <v>4100</v>
          </cell>
          <cell r="Q2327" t="str">
            <v>13.092</v>
          </cell>
          <cell r="R2327" t="str">
            <v>V.05.01.03</v>
          </cell>
          <cell r="S2327" t="str">
            <v/>
          </cell>
          <cell r="T2327">
            <v>0</v>
          </cell>
          <cell r="U2327" t="str">
            <v>Đại học</v>
          </cell>
          <cell r="V2327" t="str">
            <v>001301006591</v>
          </cell>
        </row>
        <row r="2328">
          <cell r="B2328" t="str">
            <v/>
          </cell>
          <cell r="C2328" t="str">
            <v/>
          </cell>
          <cell r="D2328" t="str">
            <v>Nguyễn Trung</v>
          </cell>
          <cell r="E2328" t="str">
            <v>Hưng</v>
          </cell>
          <cell r="F2328">
            <v>41</v>
          </cell>
          <cell r="G2328" t="str">
            <v>Viện Sinh học Nông nghiệp</v>
          </cell>
          <cell r="H2328" t="str">
            <v>Viện Sinh học và Công nghệ nông nghiệp</v>
          </cell>
          <cell r="I2328" t="str">
            <v>Nghiên cứu viên</v>
          </cell>
          <cell r="J2328">
            <v>1.9890000000000001</v>
          </cell>
          <cell r="K2328">
            <v>0</v>
          </cell>
          <cell r="L2328" t="str">
            <v>09-Oct-25</v>
          </cell>
          <cell r="M2328" t="str">
            <v>09-Oct-25</v>
          </cell>
          <cell r="N2328">
            <v>4</v>
          </cell>
          <cell r="O2328" t="str">
            <v>4100</v>
          </cell>
          <cell r="P2328" t="str">
            <v>4100</v>
          </cell>
          <cell r="Q2328" t="str">
            <v>13.092</v>
          </cell>
          <cell r="R2328" t="str">
            <v>V.05.01.03</v>
          </cell>
          <cell r="S2328" t="str">
            <v/>
          </cell>
          <cell r="T2328">
            <v>0</v>
          </cell>
          <cell r="U2328" t="str">
            <v>Đại học</v>
          </cell>
          <cell r="V2328" t="str">
            <v>033203006525</v>
          </cell>
        </row>
        <row r="2329">
          <cell r="B2329" t="str">
            <v/>
          </cell>
          <cell r="C2329" t="str">
            <v>3120215055945</v>
          </cell>
          <cell r="D2329" t="str">
            <v>Bùi Thị Thanh</v>
          </cell>
          <cell r="E2329" t="str">
            <v>Hảo</v>
          </cell>
          <cell r="F2329">
            <v>42</v>
          </cell>
          <cell r="G2329" t="str">
            <v>Viện Kinh tế và Phát triển</v>
          </cell>
          <cell r="H2329" t="str">
            <v>Viện Kinh tế và Thể chế nông nghiệp</v>
          </cell>
          <cell r="I2329" t="str">
            <v>Kế toán viên</v>
          </cell>
          <cell r="J2329">
            <v>3</v>
          </cell>
          <cell r="K2329">
            <v>0</v>
          </cell>
          <cell r="L2329" t="str">
            <v>01-Jan-24</v>
          </cell>
          <cell r="M2329" t="str">
            <v>01-Jan-17</v>
          </cell>
          <cell r="N2329">
            <v>4</v>
          </cell>
          <cell r="O2329" t="str">
            <v>4200</v>
          </cell>
          <cell r="P2329" t="str">
            <v>4200</v>
          </cell>
          <cell r="Q2329" t="str">
            <v>06.031</v>
          </cell>
          <cell r="R2329" t="str">
            <v>06.031</v>
          </cell>
          <cell r="S2329" t="str">
            <v/>
          </cell>
          <cell r="T2329">
            <v>0</v>
          </cell>
          <cell r="U2329" t="str">
            <v>Đại học</v>
          </cell>
          <cell r="V2329" t="str">
            <v>025178003546</v>
          </cell>
        </row>
        <row r="2330">
          <cell r="B2330" t="str">
            <v/>
          </cell>
          <cell r="C2330" t="str">
            <v>100002452720</v>
          </cell>
          <cell r="D2330" t="str">
            <v>Chu Thị</v>
          </cell>
          <cell r="E2330" t="str">
            <v>Thắm</v>
          </cell>
          <cell r="F2330">
            <v>42</v>
          </cell>
          <cell r="G2330" t="str">
            <v>Viện Kinh tế và Phát triển</v>
          </cell>
          <cell r="H2330" t="str">
            <v>Viện Kinh tế và Thể chế nông nghiệp</v>
          </cell>
          <cell r="I2330" t="str">
            <v>Cán sự</v>
          </cell>
          <cell r="J2330">
            <v>3.46</v>
          </cell>
          <cell r="K2330">
            <v>0</v>
          </cell>
          <cell r="L2330" t="str">
            <v>01-Apr-25</v>
          </cell>
          <cell r="M2330" t="str">
            <v>01-Jan-06</v>
          </cell>
          <cell r="N2330">
            <v>6</v>
          </cell>
          <cell r="O2330" t="str">
            <v>4200</v>
          </cell>
          <cell r="P2330" t="str">
            <v>4200</v>
          </cell>
          <cell r="Q2330" t="str">
            <v>01.004</v>
          </cell>
          <cell r="R2330" t="str">
            <v>01.004</v>
          </cell>
          <cell r="S2330" t="str">
            <v/>
          </cell>
          <cell r="T2330">
            <v>0</v>
          </cell>
          <cell r="U2330" t="str">
            <v>Trung cấp</v>
          </cell>
          <cell r="V2330" t="str">
            <v>033182000125</v>
          </cell>
        </row>
        <row r="2331">
          <cell r="B2331" t="str">
            <v/>
          </cell>
          <cell r="C2331" t="str">
            <v/>
          </cell>
          <cell r="D2331" t="str">
            <v>Nguyễn Việt</v>
          </cell>
          <cell r="E2331" t="str">
            <v>Dũng</v>
          </cell>
          <cell r="F2331">
            <v>42</v>
          </cell>
          <cell r="G2331" t="str">
            <v>Viện Kinh tế và Phát triển</v>
          </cell>
          <cell r="H2331" t="str">
            <v>Viện Kinh tế và Thể chế nông nghiệp</v>
          </cell>
          <cell r="I2331" t="str">
            <v/>
          </cell>
          <cell r="J2331">
            <v>2.67</v>
          </cell>
          <cell r="K2331">
            <v>0</v>
          </cell>
          <cell r="L2331" t="str">
            <v>01-Jan-12</v>
          </cell>
          <cell r="M2331" t="str">
            <v>01-Apr-07</v>
          </cell>
          <cell r="N2331">
            <v>4</v>
          </cell>
          <cell r="O2331" t="str">
            <v>4200</v>
          </cell>
          <cell r="P2331" t="str">
            <v>4200</v>
          </cell>
          <cell r="Q2331" t="str">
            <v>13.092</v>
          </cell>
          <cell r="R2331" t="str">
            <v>13.092</v>
          </cell>
          <cell r="S2331" t="str">
            <v/>
          </cell>
          <cell r="T2331">
            <v>0</v>
          </cell>
          <cell r="U2331" t="str">
            <v>Đại học</v>
          </cell>
          <cell r="V2331" t="str">
            <v>012220939</v>
          </cell>
        </row>
        <row r="2332">
          <cell r="B2332" t="str">
            <v/>
          </cell>
          <cell r="C2332" t="str">
            <v/>
          </cell>
          <cell r="D2332" t="str">
            <v>Lưu Thị</v>
          </cell>
          <cell r="E2332" t="str">
            <v>Thúy</v>
          </cell>
          <cell r="F2332">
            <v>42</v>
          </cell>
          <cell r="G2332" t="str">
            <v>Viện Kinh tế và Phát triển</v>
          </cell>
          <cell r="H2332" t="str">
            <v>Viện Kinh tế và Thể chế nông nghiệp</v>
          </cell>
          <cell r="I2332" t="str">
            <v/>
          </cell>
          <cell r="J2332">
            <v>2.34</v>
          </cell>
          <cell r="K2332">
            <v>0</v>
          </cell>
          <cell r="L2332" t="str">
            <v>01-Nov-09</v>
          </cell>
          <cell r="M2332" t="str">
            <v>01-Jan-09</v>
          </cell>
          <cell r="N2332">
            <v>4</v>
          </cell>
          <cell r="O2332" t="str">
            <v>4200</v>
          </cell>
          <cell r="P2332" t="str">
            <v>4200</v>
          </cell>
          <cell r="Q2332" t="str">
            <v>06.031</v>
          </cell>
          <cell r="R2332" t="str">
            <v>06.031</v>
          </cell>
          <cell r="S2332" t="str">
            <v/>
          </cell>
          <cell r="T2332">
            <v>0</v>
          </cell>
          <cell r="U2332" t="str">
            <v>Đại học</v>
          </cell>
          <cell r="V2332" t="str">
            <v>151409379</v>
          </cell>
        </row>
        <row r="2333">
          <cell r="B2333" t="str">
            <v/>
          </cell>
          <cell r="C2333" t="str">
            <v/>
          </cell>
          <cell r="D2333" t="str">
            <v>Nguyễn Khắc</v>
          </cell>
          <cell r="E2333" t="str">
            <v>Thanh</v>
          </cell>
          <cell r="F2333">
            <v>42</v>
          </cell>
          <cell r="G2333" t="str">
            <v>Viện Kinh tế và Phát triển</v>
          </cell>
          <cell r="H2333" t="str">
            <v>Viện Kinh tế và Thể chế nông nghiệp</v>
          </cell>
          <cell r="I2333" t="str">
            <v>Thạc sĩ, Nghiên cứu viên</v>
          </cell>
          <cell r="J2333">
            <v>2.67</v>
          </cell>
          <cell r="K2333">
            <v>0</v>
          </cell>
          <cell r="L2333" t="str">
            <v>01-Jan-15</v>
          </cell>
          <cell r="M2333" t="str">
            <v>01-Sep-10</v>
          </cell>
          <cell r="N2333">
            <v>3</v>
          </cell>
          <cell r="O2333" t="str">
            <v>4200</v>
          </cell>
          <cell r="P2333" t="str">
            <v>4200</v>
          </cell>
          <cell r="Q2333" t="str">
            <v>13.092</v>
          </cell>
          <cell r="R2333" t="str">
            <v>13.092</v>
          </cell>
          <cell r="S2333" t="str">
            <v/>
          </cell>
          <cell r="T2333">
            <v>0</v>
          </cell>
          <cell r="U2333" t="str">
            <v>Thạc sĩ</v>
          </cell>
          <cell r="V2333" t="str">
            <v>183485487</v>
          </cell>
        </row>
        <row r="2334">
          <cell r="B2334" t="str">
            <v/>
          </cell>
          <cell r="C2334" t="str">
            <v/>
          </cell>
          <cell r="D2334" t="str">
            <v>Trần Hoài Thảo</v>
          </cell>
          <cell r="E2334" t="str">
            <v>Trang</v>
          </cell>
          <cell r="F2334">
            <v>42</v>
          </cell>
          <cell r="G2334" t="str">
            <v>Viện Kinh tế và Phát triển</v>
          </cell>
          <cell r="H2334" t="str">
            <v>Viện Kinh tế và Thể chế nông nghiệp</v>
          </cell>
          <cell r="I2334" t="str">
            <v/>
          </cell>
          <cell r="J2334">
            <v>1.99</v>
          </cell>
          <cell r="K2334">
            <v>0</v>
          </cell>
          <cell r="L2334" t="str">
            <v>01-Jun-11</v>
          </cell>
          <cell r="M2334" t="str">
            <v>01-Jun-11</v>
          </cell>
          <cell r="N2334">
            <v>4</v>
          </cell>
          <cell r="O2334" t="str">
            <v>4200</v>
          </cell>
          <cell r="P2334" t="str">
            <v>4200</v>
          </cell>
          <cell r="Q2334" t="str">
            <v>13.092</v>
          </cell>
          <cell r="R2334" t="str">
            <v>13.092</v>
          </cell>
          <cell r="S2334" t="str">
            <v/>
          </cell>
          <cell r="T2334">
            <v>0</v>
          </cell>
          <cell r="U2334" t="str">
            <v>Đại học</v>
          </cell>
          <cell r="V2334" t="str">
            <v>012571849</v>
          </cell>
        </row>
        <row r="2335">
          <cell r="B2335" t="str">
            <v/>
          </cell>
          <cell r="C2335" t="str">
            <v>3120205666816</v>
          </cell>
          <cell r="D2335" t="str">
            <v>Nguyễn Văn</v>
          </cell>
          <cell r="E2335" t="str">
            <v>Tuyến</v>
          </cell>
          <cell r="F2335">
            <v>42</v>
          </cell>
          <cell r="G2335" t="str">
            <v>Viện Kinh tế và Phát triển</v>
          </cell>
          <cell r="H2335" t="str">
            <v>Viện Kinh tế và Thể chế nông nghiệp</v>
          </cell>
          <cell r="I2335" t="str">
            <v>Thạc sĩ, Nghiên cứu viên</v>
          </cell>
          <cell r="J2335">
            <v>3.66</v>
          </cell>
          <cell r="K2335">
            <v>0</v>
          </cell>
          <cell r="L2335" t="str">
            <v>01-Jan-25</v>
          </cell>
          <cell r="M2335" t="str">
            <v>01-Nov-11</v>
          </cell>
          <cell r="N2335">
            <v>3</v>
          </cell>
          <cell r="O2335" t="str">
            <v>4200</v>
          </cell>
          <cell r="P2335" t="str">
            <v>4200</v>
          </cell>
          <cell r="Q2335" t="str">
            <v>13.092</v>
          </cell>
          <cell r="R2335" t="str">
            <v>V.05.01.03</v>
          </cell>
          <cell r="S2335" t="str">
            <v/>
          </cell>
          <cell r="T2335">
            <v>0</v>
          </cell>
          <cell r="U2335" t="str">
            <v>Thạc sĩ</v>
          </cell>
          <cell r="V2335" t="str">
            <v>025089011639</v>
          </cell>
        </row>
        <row r="2336">
          <cell r="B2336" t="str">
            <v/>
          </cell>
          <cell r="C2336" t="str">
            <v/>
          </cell>
          <cell r="D2336" t="str">
            <v>Nguyễn Hạnh</v>
          </cell>
          <cell r="E2336" t="str">
            <v>Linh</v>
          </cell>
          <cell r="F2336">
            <v>42</v>
          </cell>
          <cell r="G2336" t="str">
            <v>Viện Kinh tế và Phát triển</v>
          </cell>
          <cell r="H2336" t="str">
            <v>Viện Kinh tế và Thể chế nông nghiệp</v>
          </cell>
          <cell r="I2336" t="str">
            <v/>
          </cell>
          <cell r="J2336">
            <v>2.34</v>
          </cell>
          <cell r="K2336">
            <v>0</v>
          </cell>
          <cell r="L2336" t="str">
            <v>01-Nov-12</v>
          </cell>
          <cell r="M2336" t="str">
            <v>01-Nov-11</v>
          </cell>
          <cell r="N2336">
            <v>4</v>
          </cell>
          <cell r="O2336" t="str">
            <v>4200</v>
          </cell>
          <cell r="P2336" t="str">
            <v>4200</v>
          </cell>
          <cell r="Q2336" t="str">
            <v>13.092</v>
          </cell>
          <cell r="R2336" t="str">
            <v>13.092</v>
          </cell>
          <cell r="S2336" t="str">
            <v/>
          </cell>
          <cell r="T2336">
            <v>0</v>
          </cell>
          <cell r="U2336" t="str">
            <v>Đại học</v>
          </cell>
          <cell r="V2336" t="str">
            <v>186442124</v>
          </cell>
        </row>
        <row r="2337">
          <cell r="B2337" t="str">
            <v/>
          </cell>
          <cell r="C2337" t="str">
            <v/>
          </cell>
          <cell r="D2337" t="str">
            <v>Nguyễn Thị</v>
          </cell>
          <cell r="E2337" t="str">
            <v>Hòa</v>
          </cell>
          <cell r="F2337">
            <v>42</v>
          </cell>
          <cell r="G2337" t="str">
            <v>Viện Kinh tế và Phát triển</v>
          </cell>
          <cell r="H2337" t="str">
            <v>Viện Kinh tế và Thể chế nông nghiệp</v>
          </cell>
          <cell r="I2337" t="str">
            <v>Nghiên cứu viên</v>
          </cell>
          <cell r="J2337">
            <v>1.99</v>
          </cell>
          <cell r="K2337">
            <v>0</v>
          </cell>
          <cell r="L2337" t="str">
            <v>01-Nov-11</v>
          </cell>
          <cell r="M2337" t="str">
            <v>01-Nov-11</v>
          </cell>
          <cell r="N2337">
            <v>4</v>
          </cell>
          <cell r="O2337" t="str">
            <v>4200</v>
          </cell>
          <cell r="P2337" t="str">
            <v>4200</v>
          </cell>
          <cell r="Q2337" t="str">
            <v>13.092</v>
          </cell>
          <cell r="R2337" t="str">
            <v>13.092</v>
          </cell>
          <cell r="S2337" t="str">
            <v/>
          </cell>
          <cell r="T2337">
            <v>0</v>
          </cell>
          <cell r="U2337" t="str">
            <v>Đại học</v>
          </cell>
          <cell r="V2337" t="str">
            <v>012851968</v>
          </cell>
        </row>
        <row r="2338">
          <cell r="B2338" t="str">
            <v/>
          </cell>
          <cell r="C2338" t="str">
            <v/>
          </cell>
          <cell r="D2338" t="str">
            <v>Lê Thị</v>
          </cell>
          <cell r="E2338" t="str">
            <v>Dũng</v>
          </cell>
          <cell r="F2338">
            <v>42</v>
          </cell>
          <cell r="G2338" t="str">
            <v>Viện Kinh tế và Phát triển</v>
          </cell>
          <cell r="H2338" t="str">
            <v>Viện Kinh tế và Thể chế nông nghiệp</v>
          </cell>
          <cell r="I2338" t="str">
            <v>Nghiên cứu viên</v>
          </cell>
          <cell r="J2338">
            <v>2.34</v>
          </cell>
          <cell r="K2338">
            <v>0</v>
          </cell>
          <cell r="L2338" t="str">
            <v>01-Oct-12</v>
          </cell>
          <cell r="M2338" t="str">
            <v>01-Nov-11</v>
          </cell>
          <cell r="N2338">
            <v>4</v>
          </cell>
          <cell r="O2338" t="str">
            <v>4200</v>
          </cell>
          <cell r="P2338" t="str">
            <v>4200</v>
          </cell>
          <cell r="Q2338" t="str">
            <v>13.092</v>
          </cell>
          <cell r="R2338" t="str">
            <v>13.092</v>
          </cell>
          <cell r="S2338" t="str">
            <v/>
          </cell>
          <cell r="T2338">
            <v>0</v>
          </cell>
          <cell r="U2338" t="str">
            <v>Đại học</v>
          </cell>
          <cell r="V2338" t="str">
            <v>186835658</v>
          </cell>
        </row>
        <row r="2339">
          <cell r="B2339" t="str">
            <v/>
          </cell>
          <cell r="C2339" t="str">
            <v/>
          </cell>
          <cell r="D2339" t="str">
            <v>Mai Thị</v>
          </cell>
          <cell r="E2339" t="str">
            <v>Đào</v>
          </cell>
          <cell r="F2339">
            <v>42</v>
          </cell>
          <cell r="G2339" t="str">
            <v>Viện Kinh tế và Phát triển</v>
          </cell>
          <cell r="H2339" t="str">
            <v>Viện Kinh tế và Thể chế nông nghiệp</v>
          </cell>
          <cell r="I2339" t="str">
            <v/>
          </cell>
          <cell r="J2339">
            <v>1.99</v>
          </cell>
          <cell r="K2339">
            <v>0</v>
          </cell>
          <cell r="L2339" t="str">
            <v>01-Nov-11</v>
          </cell>
          <cell r="M2339" t="str">
            <v>01-Nov-11</v>
          </cell>
          <cell r="N2339">
            <v>4</v>
          </cell>
          <cell r="O2339" t="str">
            <v>4200</v>
          </cell>
          <cell r="P2339" t="str">
            <v>4200</v>
          </cell>
          <cell r="Q2339" t="str">
            <v>13.092</v>
          </cell>
          <cell r="R2339" t="str">
            <v>13.092</v>
          </cell>
          <cell r="S2339" t="str">
            <v/>
          </cell>
          <cell r="T2339">
            <v>0</v>
          </cell>
          <cell r="U2339" t="str">
            <v>Đại học</v>
          </cell>
          <cell r="V2339" t="str">
            <v>172716978</v>
          </cell>
        </row>
        <row r="2340">
          <cell r="B2340" t="str">
            <v/>
          </cell>
          <cell r="C2340" t="str">
            <v/>
          </cell>
          <cell r="D2340" t="str">
            <v>Dương Duy</v>
          </cell>
          <cell r="E2340" t="str">
            <v>Nghĩa</v>
          </cell>
          <cell r="F2340">
            <v>42</v>
          </cell>
          <cell r="G2340" t="str">
            <v>Viện Kinh tế và Phát triển</v>
          </cell>
          <cell r="H2340" t="str">
            <v>Viện Kinh tế và Thể chế nông nghiệp</v>
          </cell>
          <cell r="I2340" t="str">
            <v/>
          </cell>
          <cell r="J2340">
            <v>1.99</v>
          </cell>
          <cell r="K2340">
            <v>0</v>
          </cell>
          <cell r="L2340" t="str">
            <v>01-Sep-11</v>
          </cell>
          <cell r="M2340" t="str">
            <v>01-Sep-11</v>
          </cell>
          <cell r="N2340">
            <v>4</v>
          </cell>
          <cell r="O2340" t="str">
            <v>4200</v>
          </cell>
          <cell r="P2340" t="str">
            <v>4200</v>
          </cell>
          <cell r="Q2340" t="str">
            <v>13.095</v>
          </cell>
          <cell r="R2340" t="str">
            <v>13.095</v>
          </cell>
          <cell r="S2340" t="str">
            <v/>
          </cell>
          <cell r="T2340">
            <v>0</v>
          </cell>
          <cell r="U2340" t="str">
            <v>Đại học</v>
          </cell>
          <cell r="V2340" t="str">
            <v>012817812</v>
          </cell>
        </row>
        <row r="2341">
          <cell r="B2341" t="str">
            <v/>
          </cell>
          <cell r="C2341" t="str">
            <v/>
          </cell>
          <cell r="D2341" t="str">
            <v>Ngô Văn</v>
          </cell>
          <cell r="E2341" t="str">
            <v>Hưởng</v>
          </cell>
          <cell r="F2341">
            <v>42</v>
          </cell>
          <cell r="G2341" t="str">
            <v>Viện Kinh tế và Phát triển</v>
          </cell>
          <cell r="H2341" t="str">
            <v>Viện Kinh tế và Thể chế nông nghiệp</v>
          </cell>
          <cell r="I2341" t="str">
            <v>Nghiên cứu viên</v>
          </cell>
          <cell r="J2341">
            <v>2.34</v>
          </cell>
          <cell r="K2341">
            <v>0</v>
          </cell>
          <cell r="L2341" t="str">
            <v>01-Jan-13</v>
          </cell>
          <cell r="M2341" t="str">
            <v>01-Jan-12</v>
          </cell>
          <cell r="N2341">
            <v>4</v>
          </cell>
          <cell r="O2341" t="str">
            <v>4200</v>
          </cell>
          <cell r="P2341" t="str">
            <v>4200</v>
          </cell>
          <cell r="Q2341" t="str">
            <v>13.092</v>
          </cell>
          <cell r="R2341" t="str">
            <v>13.092</v>
          </cell>
          <cell r="S2341" t="str">
            <v/>
          </cell>
          <cell r="T2341">
            <v>0</v>
          </cell>
          <cell r="U2341" t="str">
            <v>Đại học</v>
          </cell>
          <cell r="V2341" t="str">
            <v>112303177</v>
          </cell>
        </row>
        <row r="2342">
          <cell r="B2342" t="str">
            <v/>
          </cell>
          <cell r="C2342" t="str">
            <v/>
          </cell>
          <cell r="D2342" t="str">
            <v>Phạm Thị</v>
          </cell>
          <cell r="E2342" t="str">
            <v>Lam</v>
          </cell>
          <cell r="F2342">
            <v>42</v>
          </cell>
          <cell r="G2342" t="str">
            <v>Viện Kinh tế và Phát triển</v>
          </cell>
          <cell r="H2342" t="str">
            <v>Viện Kinh tế và Thể chế nông nghiệp</v>
          </cell>
          <cell r="I2342" t="str">
            <v/>
          </cell>
          <cell r="J2342">
            <v>2.67</v>
          </cell>
          <cell r="K2342">
            <v>0</v>
          </cell>
          <cell r="L2342" t="str">
            <v>01-Jan-12</v>
          </cell>
          <cell r="M2342" t="str">
            <v>01-Jan-12</v>
          </cell>
          <cell r="N2342">
            <v>3</v>
          </cell>
          <cell r="O2342" t="str">
            <v>4200</v>
          </cell>
          <cell r="P2342" t="str">
            <v>4200</v>
          </cell>
          <cell r="Q2342" t="str">
            <v>13.092</v>
          </cell>
          <cell r="R2342" t="str">
            <v>13.092</v>
          </cell>
          <cell r="S2342" t="str">
            <v/>
          </cell>
          <cell r="T2342">
            <v>0</v>
          </cell>
          <cell r="U2342" t="str">
            <v>Thạc sĩ</v>
          </cell>
          <cell r="V2342" t="str">
            <v>183631055</v>
          </cell>
        </row>
        <row r="2343">
          <cell r="B2343" t="str">
            <v/>
          </cell>
          <cell r="C2343" t="str">
            <v/>
          </cell>
          <cell r="D2343" t="str">
            <v>Nguyễn Thị</v>
          </cell>
          <cell r="E2343" t="str">
            <v>Trang</v>
          </cell>
          <cell r="F2343">
            <v>42</v>
          </cell>
          <cell r="G2343" t="str">
            <v>Viện Kinh tế và Phát triển</v>
          </cell>
          <cell r="H2343" t="str">
            <v>Viện Kinh tế và Thể chế nông nghiệp</v>
          </cell>
          <cell r="I2343" t="str">
            <v>Thạc sĩ, Nghiên cứu viên</v>
          </cell>
          <cell r="J2343">
            <v>2.67</v>
          </cell>
          <cell r="K2343">
            <v>0</v>
          </cell>
          <cell r="L2343" t="str">
            <v>01-Oct-13</v>
          </cell>
          <cell r="M2343" t="str">
            <v>01-Oct-12</v>
          </cell>
          <cell r="N2343">
            <v>3</v>
          </cell>
          <cell r="O2343" t="str">
            <v>4200</v>
          </cell>
          <cell r="P2343" t="str">
            <v>4200</v>
          </cell>
          <cell r="Q2343" t="str">
            <v>13.092</v>
          </cell>
          <cell r="R2343" t="str">
            <v>13.092</v>
          </cell>
          <cell r="S2343" t="str">
            <v/>
          </cell>
          <cell r="T2343">
            <v>0</v>
          </cell>
          <cell r="U2343" t="str">
            <v>Thạc sĩ</v>
          </cell>
          <cell r="V2343" t="str">
            <v>172478110</v>
          </cell>
        </row>
        <row r="2344">
          <cell r="B2344" t="str">
            <v/>
          </cell>
          <cell r="C2344" t="str">
            <v/>
          </cell>
          <cell r="D2344" t="str">
            <v>Trần Thị</v>
          </cell>
          <cell r="E2344" t="str">
            <v>Hương</v>
          </cell>
          <cell r="F2344">
            <v>42</v>
          </cell>
          <cell r="G2344" t="str">
            <v>Viện Kinh tế và Phát triển</v>
          </cell>
          <cell r="H2344" t="str">
            <v>Viện Kinh tế và Thể chế nông nghiệp</v>
          </cell>
          <cell r="I2344" t="str">
            <v>Nghiên cứu viên</v>
          </cell>
          <cell r="J2344">
            <v>2.34</v>
          </cell>
          <cell r="K2344">
            <v>0</v>
          </cell>
          <cell r="L2344" t="str">
            <v>01-Oct-13</v>
          </cell>
          <cell r="M2344" t="str">
            <v>01-Oct-12</v>
          </cell>
          <cell r="N2344">
            <v>4</v>
          </cell>
          <cell r="O2344" t="str">
            <v>4200</v>
          </cell>
          <cell r="P2344" t="str">
            <v>4200</v>
          </cell>
          <cell r="Q2344" t="str">
            <v>13.092</v>
          </cell>
          <cell r="R2344" t="str">
            <v>13.092</v>
          </cell>
          <cell r="S2344" t="str">
            <v/>
          </cell>
          <cell r="T2344">
            <v>0</v>
          </cell>
          <cell r="U2344" t="str">
            <v>Đại học</v>
          </cell>
          <cell r="V2344" t="str">
            <v>142382389</v>
          </cell>
        </row>
        <row r="2345">
          <cell r="B2345" t="str">
            <v/>
          </cell>
          <cell r="C2345" t="str">
            <v/>
          </cell>
          <cell r="D2345" t="str">
            <v>Bùi Phương</v>
          </cell>
          <cell r="E2345" t="str">
            <v>Thúy</v>
          </cell>
          <cell r="F2345">
            <v>42</v>
          </cell>
          <cell r="G2345" t="str">
            <v>Viện Kinh tế và Phát triển</v>
          </cell>
          <cell r="H2345" t="str">
            <v>Viện Kinh tế và Thể chế nông nghiệp</v>
          </cell>
          <cell r="I2345" t="str">
            <v>Nghiên cứu viên</v>
          </cell>
          <cell r="J2345">
            <v>2.34</v>
          </cell>
          <cell r="K2345">
            <v>0</v>
          </cell>
          <cell r="L2345" t="str">
            <v>01-Jan-13</v>
          </cell>
          <cell r="M2345" t="str">
            <v>01-Jan-13</v>
          </cell>
          <cell r="N2345">
            <v>4</v>
          </cell>
          <cell r="O2345" t="str">
            <v>4200</v>
          </cell>
          <cell r="P2345" t="str">
            <v>4200</v>
          </cell>
          <cell r="Q2345" t="str">
            <v>13.092</v>
          </cell>
          <cell r="R2345" t="str">
            <v>13.092</v>
          </cell>
          <cell r="S2345" t="str">
            <v/>
          </cell>
          <cell r="T2345">
            <v>0</v>
          </cell>
          <cell r="U2345" t="str">
            <v>Đại học</v>
          </cell>
          <cell r="V2345" t="str">
            <v>013046968</v>
          </cell>
        </row>
        <row r="2346">
          <cell r="B2346" t="str">
            <v/>
          </cell>
          <cell r="C2346" t="str">
            <v>3120215049489</v>
          </cell>
          <cell r="D2346" t="str">
            <v>Mai Tiến</v>
          </cell>
          <cell r="E2346" t="str">
            <v>Huy</v>
          </cell>
          <cell r="F2346">
            <v>42</v>
          </cell>
          <cell r="G2346" t="str">
            <v>Viện Kinh tế và Phát triển</v>
          </cell>
          <cell r="H2346" t="str">
            <v>Viện Kinh tế và Thể chế nông nghiệp</v>
          </cell>
          <cell r="I2346" t="str">
            <v>Thạc sĩ, Nghiên cứu viên</v>
          </cell>
          <cell r="J2346">
            <v>3</v>
          </cell>
          <cell r="K2346">
            <v>0</v>
          </cell>
          <cell r="L2346" t="str">
            <v>01-Jan-21</v>
          </cell>
          <cell r="M2346" t="str">
            <v>01-Sep-13</v>
          </cell>
          <cell r="N2346">
            <v>2</v>
          </cell>
          <cell r="O2346" t="str">
            <v>4200</v>
          </cell>
          <cell r="P2346" t="str">
            <v>4200</v>
          </cell>
          <cell r="Q2346" t="str">
            <v>13.092</v>
          </cell>
          <cell r="R2346" t="str">
            <v>13.092</v>
          </cell>
          <cell r="S2346" t="str">
            <v/>
          </cell>
          <cell r="T2346">
            <v>0</v>
          </cell>
          <cell r="U2346" t="str">
            <v>Tiến sĩ</v>
          </cell>
          <cell r="V2346" t="str">
            <v>001091001468</v>
          </cell>
        </row>
        <row r="2347">
          <cell r="B2347" t="str">
            <v/>
          </cell>
          <cell r="C2347" t="str">
            <v/>
          </cell>
          <cell r="D2347" t="str">
            <v>Nguyễn Thị Lan</v>
          </cell>
          <cell r="E2347" t="str">
            <v>Hương</v>
          </cell>
          <cell r="F2347">
            <v>42</v>
          </cell>
          <cell r="G2347" t="str">
            <v>Viện Kinh tế và Phát triển</v>
          </cell>
          <cell r="H2347" t="str">
            <v>Viện Kinh tế và Thể chế nông nghiệp</v>
          </cell>
          <cell r="I2347" t="str">
            <v>Nghiên cứu viên</v>
          </cell>
          <cell r="J2347">
            <v>1.99</v>
          </cell>
          <cell r="K2347">
            <v>0</v>
          </cell>
          <cell r="L2347" t="str">
            <v>01-Nov-13</v>
          </cell>
          <cell r="M2347" t="str">
            <v>01-Nov-13</v>
          </cell>
          <cell r="N2347">
            <v>4</v>
          </cell>
          <cell r="O2347" t="str">
            <v>4200</v>
          </cell>
          <cell r="P2347" t="str">
            <v>4200</v>
          </cell>
          <cell r="Q2347" t="str">
            <v>13.092</v>
          </cell>
          <cell r="R2347" t="str">
            <v>13.092</v>
          </cell>
          <cell r="S2347" t="str">
            <v/>
          </cell>
          <cell r="T2347">
            <v>0</v>
          </cell>
          <cell r="U2347" t="str">
            <v>Đại học</v>
          </cell>
          <cell r="V2347" t="str">
            <v>113493579</v>
          </cell>
        </row>
        <row r="2348">
          <cell r="B2348" t="str">
            <v/>
          </cell>
          <cell r="C2348" t="str">
            <v/>
          </cell>
          <cell r="D2348" t="str">
            <v>Bùi Việt</v>
          </cell>
          <cell r="E2348" t="str">
            <v>Hải</v>
          </cell>
          <cell r="F2348">
            <v>42</v>
          </cell>
          <cell r="G2348" t="str">
            <v>Viện Kinh tế và Phát triển</v>
          </cell>
          <cell r="H2348" t="str">
            <v>Viện Kinh tế và Thể chế nông nghiệp</v>
          </cell>
          <cell r="I2348" t="str">
            <v>Nghiên cứu viên</v>
          </cell>
          <cell r="J2348">
            <v>1.99</v>
          </cell>
          <cell r="K2348">
            <v>0</v>
          </cell>
          <cell r="L2348" t="str">
            <v>01-Dec-13</v>
          </cell>
          <cell r="M2348" t="str">
            <v>01-Dec-13</v>
          </cell>
          <cell r="N2348">
            <v>4</v>
          </cell>
          <cell r="O2348" t="str">
            <v>4200</v>
          </cell>
          <cell r="P2348" t="str">
            <v>4200</v>
          </cell>
          <cell r="Q2348" t="str">
            <v>13.092</v>
          </cell>
          <cell r="R2348" t="str">
            <v>13.092</v>
          </cell>
          <cell r="S2348" t="str">
            <v/>
          </cell>
          <cell r="T2348">
            <v>0</v>
          </cell>
          <cell r="U2348" t="str">
            <v>Đại học</v>
          </cell>
          <cell r="V2348" t="str">
            <v>121899127</v>
          </cell>
        </row>
        <row r="2349">
          <cell r="B2349" t="str">
            <v/>
          </cell>
          <cell r="C2349" t="str">
            <v/>
          </cell>
          <cell r="D2349" t="str">
            <v>Nguyễn Thị Lan</v>
          </cell>
          <cell r="E2349" t="str">
            <v>Chi</v>
          </cell>
          <cell r="F2349">
            <v>42</v>
          </cell>
          <cell r="G2349" t="str">
            <v>Viện Kinh tế và Phát triển</v>
          </cell>
          <cell r="H2349" t="str">
            <v>Viện Kinh tế và Thể chế nông nghiệp</v>
          </cell>
          <cell r="I2349" t="str">
            <v>Nghiên cứu viên</v>
          </cell>
          <cell r="J2349">
            <v>2.34</v>
          </cell>
          <cell r="K2349">
            <v>0</v>
          </cell>
          <cell r="L2349" t="str">
            <v>01-Jan-14</v>
          </cell>
          <cell r="M2349" t="str">
            <v>01-Jan-14</v>
          </cell>
          <cell r="N2349">
            <v>4</v>
          </cell>
          <cell r="O2349" t="str">
            <v>4200</v>
          </cell>
          <cell r="P2349" t="str">
            <v>4200</v>
          </cell>
          <cell r="Q2349" t="str">
            <v>13.092</v>
          </cell>
          <cell r="R2349" t="str">
            <v>13.092</v>
          </cell>
          <cell r="S2349" t="str">
            <v/>
          </cell>
          <cell r="T2349">
            <v>0</v>
          </cell>
          <cell r="U2349" t="str">
            <v>Đại học</v>
          </cell>
          <cell r="V2349" t="str">
            <v>012901752</v>
          </cell>
        </row>
        <row r="2350">
          <cell r="B2350" t="str">
            <v/>
          </cell>
          <cell r="C2350" t="str">
            <v/>
          </cell>
          <cell r="D2350" t="str">
            <v>Đinh Thị Hiền</v>
          </cell>
          <cell r="E2350" t="str">
            <v>Minh</v>
          </cell>
          <cell r="F2350">
            <v>42</v>
          </cell>
          <cell r="G2350" t="str">
            <v>Viện Kinh tế và Phát triển</v>
          </cell>
          <cell r="H2350" t="str">
            <v>Viện Kinh tế và Thể chế nông nghiệp</v>
          </cell>
          <cell r="I2350" t="str">
            <v>Nghiên cứu viên</v>
          </cell>
          <cell r="J2350">
            <v>1.99</v>
          </cell>
          <cell r="K2350">
            <v>0</v>
          </cell>
          <cell r="L2350" t="str">
            <v>01-Jan-14</v>
          </cell>
          <cell r="M2350" t="str">
            <v>01-Jan-14</v>
          </cell>
          <cell r="N2350">
            <v>4</v>
          </cell>
          <cell r="O2350" t="str">
            <v>4200</v>
          </cell>
          <cell r="P2350" t="str">
            <v>4200</v>
          </cell>
          <cell r="Q2350" t="str">
            <v>13.092</v>
          </cell>
          <cell r="R2350" t="str">
            <v>13.092</v>
          </cell>
          <cell r="S2350" t="str">
            <v/>
          </cell>
          <cell r="T2350">
            <v>0</v>
          </cell>
          <cell r="U2350" t="str">
            <v>Đại học</v>
          </cell>
          <cell r="V2350" t="str">
            <v>125478495</v>
          </cell>
        </row>
        <row r="2351">
          <cell r="B2351" t="str">
            <v/>
          </cell>
          <cell r="C2351" t="str">
            <v>3120205876182</v>
          </cell>
          <cell r="D2351" t="str">
            <v>Đinh Văn</v>
          </cell>
          <cell r="E2351" t="str">
            <v>Thắng</v>
          </cell>
          <cell r="F2351">
            <v>42</v>
          </cell>
          <cell r="G2351" t="str">
            <v>Viện Kinh tế và Phát triển</v>
          </cell>
          <cell r="H2351" t="str">
            <v>Viện Kinh tế và Thể chế nông nghiệp</v>
          </cell>
          <cell r="I2351" t="str">
            <v>Thạc sĩ, Nghiên cứu viên</v>
          </cell>
          <cell r="J2351">
            <v>3.33</v>
          </cell>
          <cell r="K2351">
            <v>0</v>
          </cell>
          <cell r="L2351" t="str">
            <v>01-Jan-25</v>
          </cell>
          <cell r="M2351" t="str">
            <v>01-Jan-16</v>
          </cell>
          <cell r="N2351">
            <v>3</v>
          </cell>
          <cell r="O2351" t="str">
            <v>4200</v>
          </cell>
          <cell r="P2351" t="str">
            <v>4200</v>
          </cell>
          <cell r="Q2351" t="str">
            <v>13.092</v>
          </cell>
          <cell r="R2351" t="str">
            <v>V.05.01.03</v>
          </cell>
          <cell r="S2351" t="str">
            <v/>
          </cell>
          <cell r="T2351">
            <v>0</v>
          </cell>
          <cell r="U2351" t="str">
            <v>Thạc sĩ</v>
          </cell>
          <cell r="V2351" t="str">
            <v>035088002741</v>
          </cell>
        </row>
        <row r="2352">
          <cell r="B2352" t="str">
            <v/>
          </cell>
          <cell r="C2352" t="str">
            <v/>
          </cell>
          <cell r="D2352" t="str">
            <v>Mai Văn</v>
          </cell>
          <cell r="E2352" t="str">
            <v>Minh</v>
          </cell>
          <cell r="F2352">
            <v>42</v>
          </cell>
          <cell r="G2352" t="str">
            <v>Viện Kinh tế và Phát triển</v>
          </cell>
          <cell r="H2352" t="str">
            <v>Viện Kinh tế và Thể chế nông nghiệp</v>
          </cell>
          <cell r="I2352" t="str">
            <v>Thạc sĩ, Nghiên cứu viên</v>
          </cell>
          <cell r="J2352">
            <v>2.67</v>
          </cell>
          <cell r="K2352">
            <v>0</v>
          </cell>
          <cell r="L2352" t="str">
            <v>01-Oct-14</v>
          </cell>
          <cell r="M2352" t="str">
            <v>01-Oct-14</v>
          </cell>
          <cell r="N2352">
            <v>3</v>
          </cell>
          <cell r="O2352" t="str">
            <v>4200</v>
          </cell>
          <cell r="P2352" t="str">
            <v>4200</v>
          </cell>
          <cell r="Q2352" t="str">
            <v>13.092</v>
          </cell>
          <cell r="R2352" t="str">
            <v>13.092</v>
          </cell>
          <cell r="S2352" t="str">
            <v/>
          </cell>
          <cell r="T2352">
            <v>0</v>
          </cell>
          <cell r="U2352" t="str">
            <v>Thạc sĩ</v>
          </cell>
          <cell r="V2352" t="str">
            <v>173263266</v>
          </cell>
        </row>
        <row r="2353">
          <cell r="B2353" t="str">
            <v/>
          </cell>
          <cell r="C2353" t="str">
            <v>3120215008236</v>
          </cell>
          <cell r="D2353" t="str">
            <v>Nguyễn Ngọc</v>
          </cell>
          <cell r="E2353" t="str">
            <v>Vinh</v>
          </cell>
          <cell r="F2353">
            <v>42</v>
          </cell>
          <cell r="G2353" t="str">
            <v>Viện Kinh tế và Phát triển</v>
          </cell>
          <cell r="H2353" t="str">
            <v>Viện Kinh tế và Thể chế nông nghiệp</v>
          </cell>
          <cell r="I2353" t="str">
            <v>Thạc sĩ, Chuyên viên, Phó Giám đốc Viện</v>
          </cell>
          <cell r="J2353">
            <v>4.9800000000000004</v>
          </cell>
          <cell r="K2353">
            <v>0</v>
          </cell>
          <cell r="L2353" t="str">
            <v>01-Jul-19</v>
          </cell>
          <cell r="M2353" t="str">
            <v>01-Jul-92</v>
          </cell>
          <cell r="N2353">
            <v>3</v>
          </cell>
          <cell r="O2353" t="str">
            <v>4200</v>
          </cell>
          <cell r="P2353" t="str">
            <v>4200</v>
          </cell>
          <cell r="Q2353" t="str">
            <v>01.003</v>
          </cell>
          <cell r="R2353" t="str">
            <v>01.003</v>
          </cell>
          <cell r="S2353" t="str">
            <v/>
          </cell>
          <cell r="T2353">
            <v>0</v>
          </cell>
          <cell r="U2353" t="str">
            <v>Thạc sĩ</v>
          </cell>
          <cell r="V2353" t="str">
            <v>011582455</v>
          </cell>
        </row>
        <row r="2354">
          <cell r="B2354" t="str">
            <v/>
          </cell>
          <cell r="C2354" t="str">
            <v/>
          </cell>
          <cell r="D2354" t="str">
            <v>Nguyễn Văn</v>
          </cell>
          <cell r="E2354" t="str">
            <v>Thao</v>
          </cell>
          <cell r="F2354">
            <v>42</v>
          </cell>
          <cell r="G2354" t="str">
            <v>Viện Kinh tế và Phát triển</v>
          </cell>
          <cell r="H2354" t="str">
            <v>Viện Kinh tế và Thể chế nông nghiệp</v>
          </cell>
          <cell r="I2354" t="str">
            <v>Nghiên cứu viên</v>
          </cell>
          <cell r="J2354">
            <v>2.34</v>
          </cell>
          <cell r="K2354">
            <v>0</v>
          </cell>
          <cell r="L2354" t="str">
            <v>01-Jan-16</v>
          </cell>
          <cell r="M2354" t="str">
            <v>01-Jan-16</v>
          </cell>
          <cell r="N2354">
            <v>4</v>
          </cell>
          <cell r="O2354" t="str">
            <v>4200</v>
          </cell>
          <cell r="P2354" t="str">
            <v>4200</v>
          </cell>
          <cell r="Q2354" t="str">
            <v>13.092</v>
          </cell>
          <cell r="R2354" t="str">
            <v>13.092</v>
          </cell>
          <cell r="S2354" t="str">
            <v/>
          </cell>
          <cell r="T2354">
            <v>0</v>
          </cell>
          <cell r="U2354" t="str">
            <v>Đại học</v>
          </cell>
          <cell r="V2354" t="str">
            <v>132078288</v>
          </cell>
        </row>
        <row r="2355">
          <cell r="B2355" t="str">
            <v/>
          </cell>
          <cell r="C2355" t="str">
            <v/>
          </cell>
          <cell r="D2355" t="str">
            <v>Nguyễn Thị</v>
          </cell>
          <cell r="E2355" t="str">
            <v>Thiêm</v>
          </cell>
          <cell r="F2355">
            <v>42</v>
          </cell>
          <cell r="G2355" t="str">
            <v>Viện Kinh tế và Phát triển</v>
          </cell>
          <cell r="H2355" t="str">
            <v>Viện Kinh tế và Thể chế nông nghiệp</v>
          </cell>
          <cell r="I2355" t="str">
            <v>Nghiên cứu viên</v>
          </cell>
          <cell r="J2355">
            <v>1.99</v>
          </cell>
          <cell r="K2355">
            <v>0</v>
          </cell>
          <cell r="L2355" t="str">
            <v>01-Dec-14</v>
          </cell>
          <cell r="M2355" t="str">
            <v>01-Dec-14</v>
          </cell>
          <cell r="N2355">
            <v>4</v>
          </cell>
          <cell r="O2355" t="str">
            <v>4200</v>
          </cell>
          <cell r="P2355" t="str">
            <v>4200</v>
          </cell>
          <cell r="Q2355" t="str">
            <v>13.092</v>
          </cell>
          <cell r="R2355" t="str">
            <v>13.092</v>
          </cell>
          <cell r="S2355" t="str">
            <v/>
          </cell>
          <cell r="T2355">
            <v>0</v>
          </cell>
          <cell r="U2355" t="str">
            <v>Đại học</v>
          </cell>
          <cell r="V2355" t="str">
            <v>142676114</v>
          </cell>
        </row>
        <row r="2356">
          <cell r="B2356" t="str">
            <v/>
          </cell>
          <cell r="C2356" t="str">
            <v/>
          </cell>
          <cell r="D2356" t="str">
            <v>Ngô Thị Phương</v>
          </cell>
          <cell r="E2356" t="str">
            <v>Dung</v>
          </cell>
          <cell r="F2356">
            <v>42</v>
          </cell>
          <cell r="G2356" t="str">
            <v>Viện Kinh tế và Phát triển</v>
          </cell>
          <cell r="H2356" t="str">
            <v>Viện Kinh tế và Thể chế nông nghiệp</v>
          </cell>
          <cell r="I2356" t="str">
            <v>Thạc sĩ, Nghiên cứu viên</v>
          </cell>
          <cell r="J2356">
            <v>2.34</v>
          </cell>
          <cell r="K2356">
            <v>0</v>
          </cell>
          <cell r="L2356" t="str">
            <v>01-Jan-16</v>
          </cell>
          <cell r="M2356" t="str">
            <v>01-Jan-15</v>
          </cell>
          <cell r="N2356">
            <v>3</v>
          </cell>
          <cell r="O2356" t="str">
            <v>4200</v>
          </cell>
          <cell r="P2356" t="str">
            <v>4200</v>
          </cell>
          <cell r="Q2356" t="str">
            <v>13.092</v>
          </cell>
          <cell r="R2356" t="str">
            <v>13.092</v>
          </cell>
          <cell r="S2356" t="str">
            <v/>
          </cell>
          <cell r="T2356">
            <v>0</v>
          </cell>
          <cell r="U2356" t="str">
            <v>Thạc sĩ</v>
          </cell>
          <cell r="V2356" t="str">
            <v>125420966</v>
          </cell>
        </row>
        <row r="2357">
          <cell r="B2357" t="str">
            <v/>
          </cell>
          <cell r="C2357" t="str">
            <v/>
          </cell>
          <cell r="D2357" t="str">
            <v>Phạm Thảo</v>
          </cell>
          <cell r="E2357" t="str">
            <v>Hằng</v>
          </cell>
          <cell r="F2357">
            <v>42</v>
          </cell>
          <cell r="G2357" t="str">
            <v>Viện Kinh tế và Phát triển</v>
          </cell>
          <cell r="H2357" t="str">
            <v>Viện Kinh tế và Thể chế nông nghiệp</v>
          </cell>
          <cell r="I2357" t="str">
            <v>Nghiên cứu viên</v>
          </cell>
          <cell r="J2357">
            <v>1.9890000000000001</v>
          </cell>
          <cell r="K2357">
            <v>0</v>
          </cell>
          <cell r="L2357" t="str">
            <v>01-Jan-15</v>
          </cell>
          <cell r="M2357" t="str">
            <v>01-Jan-15</v>
          </cell>
          <cell r="N2357">
            <v>4</v>
          </cell>
          <cell r="O2357" t="str">
            <v>4200</v>
          </cell>
          <cell r="P2357" t="str">
            <v>4200</v>
          </cell>
          <cell r="Q2357" t="str">
            <v>13.092</v>
          </cell>
          <cell r="R2357" t="str">
            <v>13.092</v>
          </cell>
          <cell r="S2357" t="str">
            <v/>
          </cell>
          <cell r="T2357">
            <v>0</v>
          </cell>
          <cell r="U2357" t="str">
            <v>Đại học</v>
          </cell>
          <cell r="V2357" t="str">
            <v>151904582</v>
          </cell>
        </row>
        <row r="2358">
          <cell r="B2358" t="str">
            <v/>
          </cell>
          <cell r="C2358" t="str">
            <v/>
          </cell>
          <cell r="D2358" t="str">
            <v>Vũ Thị Mai</v>
          </cell>
          <cell r="E2358" t="str">
            <v>Liên</v>
          </cell>
          <cell r="F2358">
            <v>42</v>
          </cell>
          <cell r="G2358" t="str">
            <v>Viện Kinh tế và Phát triển</v>
          </cell>
          <cell r="H2358" t="str">
            <v>Viện Kinh tế và Thể chế nông nghiệp</v>
          </cell>
          <cell r="I2358" t="str">
            <v>Thạc sĩ, Nghiên cứu viên</v>
          </cell>
          <cell r="J2358">
            <v>3</v>
          </cell>
          <cell r="K2358">
            <v>0</v>
          </cell>
          <cell r="L2358" t="str">
            <v>01-Jan-19</v>
          </cell>
          <cell r="M2358" t="str">
            <v>01-Jan-16</v>
          </cell>
          <cell r="N2358">
            <v>3</v>
          </cell>
          <cell r="O2358" t="str">
            <v>4200</v>
          </cell>
          <cell r="P2358" t="str">
            <v>4200</v>
          </cell>
          <cell r="Q2358" t="str">
            <v>13.092</v>
          </cell>
          <cell r="R2358" t="str">
            <v>13.092</v>
          </cell>
          <cell r="S2358" t="str">
            <v/>
          </cell>
          <cell r="T2358">
            <v>0</v>
          </cell>
          <cell r="U2358" t="str">
            <v>Thạc sĩ</v>
          </cell>
          <cell r="V2358" t="str">
            <v>013537461</v>
          </cell>
        </row>
        <row r="2359">
          <cell r="B2359" t="str">
            <v/>
          </cell>
          <cell r="C2359" t="str">
            <v>3120205139244</v>
          </cell>
          <cell r="D2359" t="str">
            <v>Vũ Ngọc</v>
          </cell>
          <cell r="E2359" t="str">
            <v>Anh</v>
          </cell>
          <cell r="F2359">
            <v>42</v>
          </cell>
          <cell r="G2359" t="str">
            <v>Viện Kinh tế và Phát triển</v>
          </cell>
          <cell r="H2359" t="str">
            <v>Viện Kinh tế và Thể chế nông nghiệp</v>
          </cell>
          <cell r="I2359" t="str">
            <v>Thạc sĩ, Nghiên cứu viên</v>
          </cell>
          <cell r="J2359">
            <v>3.33</v>
          </cell>
          <cell r="K2359">
            <v>0</v>
          </cell>
          <cell r="L2359" t="str">
            <v>01-Mar-25</v>
          </cell>
          <cell r="M2359" t="str">
            <v>01-Mar-16</v>
          </cell>
          <cell r="N2359">
            <v>3</v>
          </cell>
          <cell r="O2359" t="str">
            <v>4200</v>
          </cell>
          <cell r="P2359" t="str">
            <v>4200</v>
          </cell>
          <cell r="Q2359" t="str">
            <v>13.092</v>
          </cell>
          <cell r="R2359" t="str">
            <v>V.05.01.03</v>
          </cell>
          <cell r="S2359" t="str">
            <v/>
          </cell>
          <cell r="T2359">
            <v>0</v>
          </cell>
          <cell r="U2359" t="str">
            <v>Thạc sĩ</v>
          </cell>
          <cell r="V2359" t="str">
            <v>036088004949</v>
          </cell>
        </row>
        <row r="2360">
          <cell r="B2360" t="str">
            <v/>
          </cell>
          <cell r="C2360" t="str">
            <v/>
          </cell>
          <cell r="D2360" t="str">
            <v>Nguyễn Quốc</v>
          </cell>
          <cell r="E2360" t="str">
            <v>Thành</v>
          </cell>
          <cell r="F2360">
            <v>42</v>
          </cell>
          <cell r="G2360" t="str">
            <v>Viện Kinh tế và Phát triển</v>
          </cell>
          <cell r="H2360" t="str">
            <v>Viện Kinh tế và Thể chế nông nghiệp</v>
          </cell>
          <cell r="I2360" t="str">
            <v>Thạc sĩ, Nghiên cứu viên</v>
          </cell>
          <cell r="J2360">
            <v>2.67</v>
          </cell>
          <cell r="K2360">
            <v>0</v>
          </cell>
          <cell r="L2360" t="str">
            <v>01-Mar-16</v>
          </cell>
          <cell r="M2360" t="str">
            <v>01-Mar-16</v>
          </cell>
          <cell r="N2360">
            <v>3</v>
          </cell>
          <cell r="O2360" t="str">
            <v>4200</v>
          </cell>
          <cell r="P2360" t="str">
            <v>4200</v>
          </cell>
          <cell r="Q2360" t="str">
            <v>13.092</v>
          </cell>
          <cell r="R2360" t="str">
            <v>13.092</v>
          </cell>
          <cell r="S2360" t="str">
            <v/>
          </cell>
          <cell r="T2360">
            <v>0</v>
          </cell>
          <cell r="U2360" t="str">
            <v>Thạc sĩ</v>
          </cell>
          <cell r="V2360" t="str">
            <v>162806586</v>
          </cell>
        </row>
        <row r="2361">
          <cell r="B2361" t="str">
            <v/>
          </cell>
          <cell r="C2361" t="str">
            <v>15910000164878</v>
          </cell>
          <cell r="D2361" t="str">
            <v>Phạm Minh</v>
          </cell>
          <cell r="E2361" t="str">
            <v>Chính</v>
          </cell>
          <cell r="F2361">
            <v>42</v>
          </cell>
          <cell r="G2361" t="str">
            <v>Viện Kinh tế và Phát triển</v>
          </cell>
          <cell r="H2361" t="str">
            <v>Viện Kinh tế và Thể chế nông nghiệp</v>
          </cell>
          <cell r="I2361" t="str">
            <v>Thạc sĩ, Nghiên cứu viên</v>
          </cell>
          <cell r="J2361">
            <v>3.66</v>
          </cell>
          <cell r="K2361">
            <v>0</v>
          </cell>
          <cell r="L2361" t="str">
            <v>01-Apr-25</v>
          </cell>
          <cell r="M2361" t="str">
            <v>01-Apr-16</v>
          </cell>
          <cell r="N2361">
            <v>3</v>
          </cell>
          <cell r="O2361" t="str">
            <v>4200</v>
          </cell>
          <cell r="P2361" t="str">
            <v>4200</v>
          </cell>
          <cell r="Q2361" t="str">
            <v>13.092</v>
          </cell>
          <cell r="R2361" t="str">
            <v>V.05.01.03</v>
          </cell>
          <cell r="S2361" t="str">
            <v/>
          </cell>
          <cell r="T2361">
            <v>0</v>
          </cell>
          <cell r="U2361" t="str">
            <v>Thạc sĩ</v>
          </cell>
          <cell r="V2361" t="str">
            <v>034083012815</v>
          </cell>
        </row>
        <row r="2362">
          <cell r="B2362" t="str">
            <v/>
          </cell>
          <cell r="C2362" t="str">
            <v/>
          </cell>
          <cell r="D2362" t="str">
            <v>Phan Thành</v>
          </cell>
          <cell r="E2362" t="str">
            <v>Trung</v>
          </cell>
          <cell r="F2362">
            <v>42</v>
          </cell>
          <cell r="G2362" t="str">
            <v>Viện Kinh tế và Phát triển</v>
          </cell>
          <cell r="H2362" t="str">
            <v>Viện Kinh tế và Thể chế nông nghiệp</v>
          </cell>
          <cell r="I2362" t="str">
            <v>Nghiên cứu viên</v>
          </cell>
          <cell r="J2362">
            <v>1.99</v>
          </cell>
          <cell r="K2362">
            <v>0</v>
          </cell>
          <cell r="L2362" t="str">
            <v>01-Jul-15</v>
          </cell>
          <cell r="M2362" t="str">
            <v>01-Jul-15</v>
          </cell>
          <cell r="N2362">
            <v>4</v>
          </cell>
          <cell r="O2362" t="str">
            <v>4200</v>
          </cell>
          <cell r="P2362" t="str">
            <v>4200</v>
          </cell>
          <cell r="Q2362" t="str">
            <v>13.092</v>
          </cell>
          <cell r="R2362" t="str">
            <v>13.092</v>
          </cell>
          <cell r="S2362" t="str">
            <v/>
          </cell>
          <cell r="T2362">
            <v>0</v>
          </cell>
          <cell r="U2362" t="str">
            <v>Đại học</v>
          </cell>
          <cell r="V2362" t="str">
            <v>186313596</v>
          </cell>
        </row>
        <row r="2363">
          <cell r="B2363" t="str">
            <v/>
          </cell>
          <cell r="C2363" t="str">
            <v/>
          </cell>
          <cell r="D2363" t="str">
            <v>Hồ Thị ánh</v>
          </cell>
          <cell r="E2363" t="str">
            <v>Nguyệt</v>
          </cell>
          <cell r="F2363">
            <v>42</v>
          </cell>
          <cell r="G2363" t="str">
            <v>Viện Kinh tế và Phát triển</v>
          </cell>
          <cell r="H2363" t="str">
            <v>Viện Kinh tế và Thể chế nông nghiệp</v>
          </cell>
          <cell r="I2363" t="str">
            <v>Nghiên cứu viên</v>
          </cell>
          <cell r="J2363">
            <v>1.99</v>
          </cell>
          <cell r="K2363">
            <v>0</v>
          </cell>
          <cell r="L2363" t="str">
            <v>01-Nov-15</v>
          </cell>
          <cell r="M2363" t="str">
            <v>01-Nov-15</v>
          </cell>
          <cell r="N2363">
            <v>4</v>
          </cell>
          <cell r="O2363" t="str">
            <v>4200</v>
          </cell>
          <cell r="P2363" t="str">
            <v>4200</v>
          </cell>
          <cell r="Q2363" t="str">
            <v>13.092</v>
          </cell>
          <cell r="R2363" t="str">
            <v>13.092</v>
          </cell>
          <cell r="S2363" t="str">
            <v/>
          </cell>
          <cell r="T2363">
            <v>0</v>
          </cell>
          <cell r="U2363" t="str">
            <v>Đại học</v>
          </cell>
          <cell r="V2363" t="str">
            <v>173212738</v>
          </cell>
        </row>
        <row r="2364">
          <cell r="B2364" t="str">
            <v/>
          </cell>
          <cell r="C2364" t="str">
            <v/>
          </cell>
          <cell r="D2364" t="str">
            <v>Nguyễn Anh</v>
          </cell>
          <cell r="E2364" t="str">
            <v>Ngọc</v>
          </cell>
          <cell r="F2364">
            <v>42</v>
          </cell>
          <cell r="G2364" t="str">
            <v>Viện Kinh tế và Phát triển</v>
          </cell>
          <cell r="H2364" t="str">
            <v>Viện Kinh tế và Thể chế nông nghiệp</v>
          </cell>
          <cell r="I2364" t="str">
            <v>Nghiên cứu viên</v>
          </cell>
          <cell r="J2364">
            <v>1.99</v>
          </cell>
          <cell r="K2364">
            <v>0</v>
          </cell>
          <cell r="L2364" t="str">
            <v>01-Nov-15</v>
          </cell>
          <cell r="M2364" t="str">
            <v>01-Nov-15</v>
          </cell>
          <cell r="N2364">
            <v>4</v>
          </cell>
          <cell r="O2364" t="str">
            <v>4200</v>
          </cell>
          <cell r="P2364" t="str">
            <v>4200</v>
          </cell>
          <cell r="Q2364" t="str">
            <v>13.092</v>
          </cell>
          <cell r="R2364" t="str">
            <v>13.092</v>
          </cell>
          <cell r="S2364" t="str">
            <v/>
          </cell>
          <cell r="T2364">
            <v>0</v>
          </cell>
          <cell r="U2364" t="str">
            <v>Đại học</v>
          </cell>
          <cell r="V2364" t="str">
            <v>012967719</v>
          </cell>
        </row>
        <row r="2365">
          <cell r="B2365" t="str">
            <v/>
          </cell>
          <cell r="C2365" t="str">
            <v/>
          </cell>
          <cell r="D2365" t="str">
            <v>Đỗ Tài</v>
          </cell>
          <cell r="E2365" t="str">
            <v>Hiển</v>
          </cell>
          <cell r="F2365">
            <v>42</v>
          </cell>
          <cell r="G2365" t="str">
            <v>Viện Kinh tế và Phát triển</v>
          </cell>
          <cell r="H2365" t="str">
            <v>Viện Kinh tế và Thể chế nông nghiệp</v>
          </cell>
          <cell r="I2365" t="str">
            <v>Thạc sĩ, Nghiên cứu viên</v>
          </cell>
          <cell r="J2365">
            <v>2.67</v>
          </cell>
          <cell r="K2365">
            <v>0</v>
          </cell>
          <cell r="L2365" t="str">
            <v>01-Jan-22</v>
          </cell>
          <cell r="M2365" t="str">
            <v>01-Oct-15</v>
          </cell>
          <cell r="N2365">
            <v>3</v>
          </cell>
          <cell r="O2365" t="str">
            <v>4200</v>
          </cell>
          <cell r="P2365" t="str">
            <v>4200</v>
          </cell>
          <cell r="Q2365" t="str">
            <v>13.092</v>
          </cell>
          <cell r="R2365" t="str">
            <v>V.05.01.03</v>
          </cell>
          <cell r="S2365" t="str">
            <v/>
          </cell>
          <cell r="T2365">
            <v>0</v>
          </cell>
          <cell r="U2365" t="str">
            <v>Thạc sĩ</v>
          </cell>
          <cell r="V2365" t="str">
            <v>001083000886</v>
          </cell>
        </row>
        <row r="2366">
          <cell r="B2366" t="str">
            <v/>
          </cell>
          <cell r="C2366" t="str">
            <v/>
          </cell>
          <cell r="D2366" t="str">
            <v>Nguyễn Thị</v>
          </cell>
          <cell r="E2366" t="str">
            <v>Huyền</v>
          </cell>
          <cell r="F2366">
            <v>42</v>
          </cell>
          <cell r="G2366" t="str">
            <v>Viện Kinh tế và Phát triển</v>
          </cell>
          <cell r="H2366" t="str">
            <v>Viện Kinh tế và Thể chế nông nghiệp</v>
          </cell>
          <cell r="I2366" t="str">
            <v>Nghiên cứu viên</v>
          </cell>
          <cell r="J2366">
            <v>2.34</v>
          </cell>
          <cell r="K2366">
            <v>0</v>
          </cell>
          <cell r="L2366" t="str">
            <v>01-Jan-16</v>
          </cell>
          <cell r="M2366" t="str">
            <v>01-Jan-16</v>
          </cell>
          <cell r="N2366">
            <v>4</v>
          </cell>
          <cell r="O2366" t="str">
            <v>4200</v>
          </cell>
          <cell r="P2366" t="str">
            <v>4200</v>
          </cell>
          <cell r="Q2366" t="str">
            <v>13.092</v>
          </cell>
          <cell r="R2366" t="str">
            <v>13.092</v>
          </cell>
          <cell r="S2366" t="str">
            <v/>
          </cell>
          <cell r="T2366">
            <v>0</v>
          </cell>
          <cell r="U2366" t="str">
            <v>Đại học</v>
          </cell>
          <cell r="V2366" t="str">
            <v>145377001</v>
          </cell>
        </row>
        <row r="2367">
          <cell r="B2367" t="str">
            <v/>
          </cell>
          <cell r="C2367" t="str">
            <v/>
          </cell>
          <cell r="D2367" t="str">
            <v>Nguyễn Ngọc</v>
          </cell>
          <cell r="E2367" t="str">
            <v>Minh</v>
          </cell>
          <cell r="F2367">
            <v>42</v>
          </cell>
          <cell r="G2367" t="str">
            <v>Viện Kinh tế và Phát triển</v>
          </cell>
          <cell r="H2367" t="str">
            <v>Viện Kinh tế và Thể chế nông nghiệp</v>
          </cell>
          <cell r="I2367" t="str">
            <v>Nghiên cứu viên</v>
          </cell>
          <cell r="J2367">
            <v>1.9890000000000001</v>
          </cell>
          <cell r="K2367">
            <v>0</v>
          </cell>
          <cell r="L2367" t="str">
            <v>01-May-16</v>
          </cell>
          <cell r="M2367" t="str">
            <v>01-May-16</v>
          </cell>
          <cell r="N2367">
            <v>4</v>
          </cell>
          <cell r="O2367" t="str">
            <v>4200</v>
          </cell>
          <cell r="P2367" t="str">
            <v>4200</v>
          </cell>
          <cell r="Q2367" t="str">
            <v>13.092</v>
          </cell>
          <cell r="R2367" t="str">
            <v>13.092</v>
          </cell>
          <cell r="S2367" t="str">
            <v/>
          </cell>
          <cell r="T2367">
            <v>0</v>
          </cell>
          <cell r="U2367" t="str">
            <v>Đại học</v>
          </cell>
          <cell r="V2367" t="str">
            <v>031707377</v>
          </cell>
        </row>
        <row r="2368">
          <cell r="B2368" t="str">
            <v/>
          </cell>
          <cell r="C2368" t="str">
            <v/>
          </cell>
          <cell r="D2368" t="str">
            <v>Nguyễn Minh</v>
          </cell>
          <cell r="E2368" t="str">
            <v>Đức</v>
          </cell>
          <cell r="F2368">
            <v>42</v>
          </cell>
          <cell r="G2368" t="str">
            <v>Viện Kinh tế và Phát triển</v>
          </cell>
          <cell r="H2368" t="str">
            <v>Viện Kinh tế và Thể chế nông nghiệp</v>
          </cell>
          <cell r="I2368" t="str">
            <v>Thạc sĩ, Nghiên cứu viên</v>
          </cell>
          <cell r="J2368">
            <v>2.67</v>
          </cell>
          <cell r="K2368">
            <v>0</v>
          </cell>
          <cell r="L2368" t="str">
            <v>01-Jan-18</v>
          </cell>
          <cell r="M2368" t="str">
            <v>01-Jan-18</v>
          </cell>
          <cell r="N2368">
            <v>3</v>
          </cell>
          <cell r="O2368" t="str">
            <v>4200</v>
          </cell>
          <cell r="P2368" t="str">
            <v>4200</v>
          </cell>
          <cell r="Q2368" t="str">
            <v>13.092</v>
          </cell>
          <cell r="R2368" t="str">
            <v>13.092</v>
          </cell>
          <cell r="S2368" t="str">
            <v/>
          </cell>
          <cell r="T2368">
            <v>0</v>
          </cell>
          <cell r="U2368" t="str">
            <v>Thạc sĩ</v>
          </cell>
          <cell r="V2368" t="str">
            <v>013059369</v>
          </cell>
        </row>
        <row r="2369">
          <cell r="B2369" t="str">
            <v/>
          </cell>
          <cell r="C2369" t="str">
            <v/>
          </cell>
          <cell r="D2369" t="str">
            <v>Trần Duy</v>
          </cell>
          <cell r="E2369" t="str">
            <v>Hưng</v>
          </cell>
          <cell r="F2369">
            <v>42</v>
          </cell>
          <cell r="G2369" t="str">
            <v>Viện Kinh tế và Phát triển</v>
          </cell>
          <cell r="H2369" t="str">
            <v>Viện Kinh tế và Thể chế nông nghiệp</v>
          </cell>
          <cell r="I2369" t="str">
            <v>Nghiên cứu viên</v>
          </cell>
          <cell r="J2369">
            <v>2.34</v>
          </cell>
          <cell r="K2369">
            <v>0</v>
          </cell>
          <cell r="L2369" t="str">
            <v>01-Jan-17</v>
          </cell>
          <cell r="M2369" t="str">
            <v>01-Jan-17</v>
          </cell>
          <cell r="N2369">
            <v>4</v>
          </cell>
          <cell r="O2369" t="str">
            <v>4200</v>
          </cell>
          <cell r="P2369" t="str">
            <v>4200</v>
          </cell>
          <cell r="Q2369" t="str">
            <v>13.092</v>
          </cell>
          <cell r="R2369" t="str">
            <v>13.092</v>
          </cell>
          <cell r="S2369" t="str">
            <v/>
          </cell>
          <cell r="T2369">
            <v>0</v>
          </cell>
          <cell r="U2369" t="str">
            <v>Đại học</v>
          </cell>
          <cell r="V2369" t="str">
            <v>012914100</v>
          </cell>
        </row>
        <row r="2370">
          <cell r="B2370" t="str">
            <v/>
          </cell>
          <cell r="C2370" t="str">
            <v/>
          </cell>
          <cell r="D2370" t="str">
            <v>Lại Mạnh</v>
          </cell>
          <cell r="E2370" t="str">
            <v>Tuấn</v>
          </cell>
          <cell r="F2370">
            <v>42</v>
          </cell>
          <cell r="G2370" t="str">
            <v>Viện Kinh tế và Phát triển</v>
          </cell>
          <cell r="H2370" t="str">
            <v>Viện Kinh tế và Thể chế nông nghiệp</v>
          </cell>
          <cell r="I2370" t="str">
            <v>Thạc sĩ, Nghiên cứu viên</v>
          </cell>
          <cell r="J2370">
            <v>2.34</v>
          </cell>
          <cell r="K2370">
            <v>0</v>
          </cell>
          <cell r="L2370" t="str">
            <v>01-Aug-17</v>
          </cell>
          <cell r="M2370" t="str">
            <v>01-Aug-17</v>
          </cell>
          <cell r="N2370">
            <v>3</v>
          </cell>
          <cell r="O2370" t="str">
            <v>4200</v>
          </cell>
          <cell r="P2370" t="str">
            <v>4200</v>
          </cell>
          <cell r="Q2370" t="str">
            <v>13.092</v>
          </cell>
          <cell r="R2370" t="str">
            <v>13.092</v>
          </cell>
          <cell r="S2370" t="str">
            <v/>
          </cell>
          <cell r="T2370">
            <v>0</v>
          </cell>
          <cell r="U2370" t="str">
            <v>Thạc sĩ</v>
          </cell>
          <cell r="V2370" t="str">
            <v>151758790</v>
          </cell>
        </row>
        <row r="2371">
          <cell r="B2371" t="str">
            <v/>
          </cell>
          <cell r="C2371" t="str">
            <v>2716205137815</v>
          </cell>
          <cell r="D2371" t="str">
            <v>Nguyễn Thị Mai</v>
          </cell>
          <cell r="E2371" t="str">
            <v>Thu</v>
          </cell>
          <cell r="F2371">
            <v>42</v>
          </cell>
          <cell r="G2371" t="str">
            <v>Viện Kinh tế và Phát triển</v>
          </cell>
          <cell r="H2371" t="str">
            <v>Viện Kinh tế và Thể chế nông nghiệp</v>
          </cell>
          <cell r="I2371" t="str">
            <v>Nghiên cứu viên</v>
          </cell>
          <cell r="J2371">
            <v>2.34</v>
          </cell>
          <cell r="K2371">
            <v>0</v>
          </cell>
          <cell r="L2371" t="str">
            <v>01-Jan-18</v>
          </cell>
          <cell r="M2371" t="str">
            <v>01-Jan-18</v>
          </cell>
          <cell r="N2371">
            <v>4</v>
          </cell>
          <cell r="O2371" t="str">
            <v>4200</v>
          </cell>
          <cell r="P2371" t="str">
            <v>4200</v>
          </cell>
          <cell r="Q2371" t="str">
            <v>13.092</v>
          </cell>
          <cell r="R2371" t="str">
            <v>13.092</v>
          </cell>
          <cell r="S2371" t="str">
            <v/>
          </cell>
          <cell r="T2371">
            <v>0</v>
          </cell>
          <cell r="U2371" t="str">
            <v>Đại học</v>
          </cell>
          <cell r="V2371" t="str">
            <v>132111701</v>
          </cell>
        </row>
        <row r="2372">
          <cell r="B2372" t="str">
            <v/>
          </cell>
          <cell r="C2372" t="str">
            <v>106004345746</v>
          </cell>
          <cell r="D2372" t="str">
            <v>Đỗ Văn</v>
          </cell>
          <cell r="E2372" t="str">
            <v>Chinh</v>
          </cell>
          <cell r="F2372">
            <v>42</v>
          </cell>
          <cell r="G2372" t="str">
            <v>Viện Kinh tế và Phát triển</v>
          </cell>
          <cell r="H2372" t="str">
            <v>Viện Kinh tế và Thể chế nông nghiệp</v>
          </cell>
          <cell r="I2372" t="str">
            <v>Thạc sĩ, Nghiên cứu viên</v>
          </cell>
          <cell r="J2372">
            <v>3</v>
          </cell>
          <cell r="K2372">
            <v>0</v>
          </cell>
          <cell r="L2372" t="str">
            <v>01-Jan-23</v>
          </cell>
          <cell r="M2372" t="str">
            <v>01-Jan-20</v>
          </cell>
          <cell r="N2372">
            <v>3</v>
          </cell>
          <cell r="O2372" t="str">
            <v>4200</v>
          </cell>
          <cell r="P2372" t="str">
            <v>4200</v>
          </cell>
          <cell r="Q2372" t="str">
            <v>13.092</v>
          </cell>
          <cell r="R2372" t="str">
            <v>V.05.01.03</v>
          </cell>
          <cell r="S2372" t="str">
            <v/>
          </cell>
          <cell r="T2372">
            <v>0</v>
          </cell>
          <cell r="U2372" t="str">
            <v>Thạc sĩ</v>
          </cell>
          <cell r="V2372" t="str">
            <v>036088016544</v>
          </cell>
        </row>
        <row r="2373">
          <cell r="B2373" t="str">
            <v/>
          </cell>
          <cell r="C2373" t="str">
            <v/>
          </cell>
          <cell r="D2373" t="str">
            <v>Hoàng</v>
          </cell>
          <cell r="E2373" t="str">
            <v>Long</v>
          </cell>
          <cell r="F2373">
            <v>42</v>
          </cell>
          <cell r="G2373" t="str">
            <v>Viện Kinh tế và Phát triển</v>
          </cell>
          <cell r="H2373" t="str">
            <v>Viện Kinh tế và Thể chế nông nghiệp</v>
          </cell>
          <cell r="I2373" t="str">
            <v>Thạc sĩ, Nghiên cứu viên</v>
          </cell>
          <cell r="J2373">
            <v>3.66</v>
          </cell>
          <cell r="K2373">
            <v>0</v>
          </cell>
          <cell r="L2373" t="str">
            <v>01-Mar-18</v>
          </cell>
          <cell r="M2373" t="str">
            <v>01-Mar-18</v>
          </cell>
          <cell r="N2373">
            <v>3</v>
          </cell>
          <cell r="O2373" t="str">
            <v>4200</v>
          </cell>
          <cell r="P2373" t="str">
            <v>4200</v>
          </cell>
          <cell r="Q2373" t="str">
            <v>13.092</v>
          </cell>
          <cell r="R2373" t="str">
            <v>13.092</v>
          </cell>
          <cell r="S2373" t="str">
            <v/>
          </cell>
          <cell r="T2373">
            <v>0</v>
          </cell>
          <cell r="U2373" t="str">
            <v>Thạc sĩ</v>
          </cell>
          <cell r="V2373" t="str">
            <v>001074016515</v>
          </cell>
        </row>
        <row r="2374">
          <cell r="B2374" t="str">
            <v/>
          </cell>
          <cell r="C2374" t="str">
            <v/>
          </cell>
          <cell r="D2374" t="str">
            <v>Lê Thanh</v>
          </cell>
          <cell r="E2374" t="str">
            <v>Hương</v>
          </cell>
          <cell r="F2374">
            <v>42</v>
          </cell>
          <cell r="G2374" t="str">
            <v>Viện Kinh tế và Phát triển</v>
          </cell>
          <cell r="H2374" t="str">
            <v>Viện Kinh tế và Thể chế nông nghiệp</v>
          </cell>
          <cell r="I2374" t="str">
            <v>Nghiên cứu viên</v>
          </cell>
          <cell r="J2374">
            <v>1.9890000000000001</v>
          </cell>
          <cell r="K2374">
            <v>0</v>
          </cell>
          <cell r="L2374" t="str">
            <v>01-Oct-18</v>
          </cell>
          <cell r="M2374" t="str">
            <v>01-Oct-18</v>
          </cell>
          <cell r="N2374">
            <v>4</v>
          </cell>
          <cell r="O2374" t="str">
            <v>4200</v>
          </cell>
          <cell r="P2374" t="str">
            <v>4200</v>
          </cell>
          <cell r="Q2374" t="str">
            <v>13.092</v>
          </cell>
          <cell r="R2374" t="str">
            <v>13.092</v>
          </cell>
          <cell r="S2374" t="str">
            <v/>
          </cell>
          <cell r="T2374">
            <v>0</v>
          </cell>
          <cell r="U2374" t="str">
            <v>Đại học</v>
          </cell>
          <cell r="V2374" t="str">
            <v>001196003054</v>
          </cell>
        </row>
        <row r="2375">
          <cell r="B2375" t="str">
            <v/>
          </cell>
          <cell r="C2375" t="str">
            <v>0011001101405</v>
          </cell>
          <cell r="D2375" t="str">
            <v>Đặng Kim</v>
          </cell>
          <cell r="E2375" t="str">
            <v>Sơn</v>
          </cell>
          <cell r="F2375">
            <v>42</v>
          </cell>
          <cell r="G2375" t="str">
            <v>Viện Nghiên cứu Thị trường và Thể chế nông nghiệp</v>
          </cell>
          <cell r="H2375" t="str">
            <v>Viện Kinh tế và Thể chế nông nghiệp</v>
          </cell>
          <cell r="I2375" t="str">
            <v>Tiến sĩ, Nghiên cứu viên</v>
          </cell>
          <cell r="J2375">
            <v>0</v>
          </cell>
          <cell r="K2375">
            <v>0</v>
          </cell>
          <cell r="L2375" t="str">
            <v>05-Oct-18</v>
          </cell>
          <cell r="M2375" t="str">
            <v>05-Oct-18</v>
          </cell>
          <cell r="N2375">
            <v>2</v>
          </cell>
          <cell r="O2375" t="str">
            <v>4200</v>
          </cell>
          <cell r="P2375" t="str">
            <v>4200</v>
          </cell>
          <cell r="Q2375" t="str">
            <v>13.092</v>
          </cell>
          <cell r="R2375" t="str">
            <v>V.05.01.03</v>
          </cell>
          <cell r="S2375" t="str">
            <v/>
          </cell>
          <cell r="T2375">
            <v>0</v>
          </cell>
          <cell r="U2375" t="str">
            <v>Tiến sĩ</v>
          </cell>
          <cell r="V2375" t="str">
            <v>019054000075</v>
          </cell>
        </row>
        <row r="2376">
          <cell r="B2376" t="str">
            <v/>
          </cell>
          <cell r="C2376" t="str">
            <v/>
          </cell>
          <cell r="D2376" t="str">
            <v>Đặng Kim</v>
          </cell>
          <cell r="E2376" t="str">
            <v>Khôi</v>
          </cell>
          <cell r="F2376">
            <v>42</v>
          </cell>
          <cell r="G2376" t="str">
            <v>Viện Nghiên cứu Thị trường và Thể chế nông nghiệp</v>
          </cell>
          <cell r="H2376" t="str">
            <v>Viện Kinh tế và Thể chế nông nghiệp</v>
          </cell>
          <cell r="I2376" t="str">
            <v>Tiến sĩ, Nghiên cứu viên, Phó Giám đốc Viện</v>
          </cell>
          <cell r="J2376">
            <v>3.33</v>
          </cell>
          <cell r="K2376">
            <v>0</v>
          </cell>
          <cell r="L2376" t="str">
            <v>01-Jul-18</v>
          </cell>
          <cell r="M2376" t="str">
            <v>01-Dec-14</v>
          </cell>
          <cell r="N2376">
            <v>2</v>
          </cell>
          <cell r="O2376" t="str">
            <v>4200</v>
          </cell>
          <cell r="P2376" t="str">
            <v>4200</v>
          </cell>
          <cell r="Q2376" t="str">
            <v>13.092</v>
          </cell>
          <cell r="R2376" t="str">
            <v>V.05.01.03</v>
          </cell>
          <cell r="S2376" t="str">
            <v/>
          </cell>
          <cell r="T2376">
            <v>0</v>
          </cell>
          <cell r="U2376" t="str">
            <v>Tiến sĩ</v>
          </cell>
          <cell r="V2376" t="str">
            <v>012420330</v>
          </cell>
        </row>
        <row r="2377">
          <cell r="B2377" t="str">
            <v/>
          </cell>
          <cell r="C2377" t="str">
            <v/>
          </cell>
          <cell r="D2377" t="str">
            <v>Nguyễn Thị Thu</v>
          </cell>
          <cell r="E2377" t="str">
            <v>Trang</v>
          </cell>
          <cell r="F2377">
            <v>42</v>
          </cell>
          <cell r="G2377" t="str">
            <v>Viện Nghiên cứu Thị trường và Thể chế nông nghiệp</v>
          </cell>
          <cell r="H2377" t="str">
            <v>Viện Kinh tế và Thể chế nông nghiệp</v>
          </cell>
          <cell r="I2377" t="str">
            <v>Nghiên cứu viên</v>
          </cell>
          <cell r="J2377">
            <v>1.9890000000000001</v>
          </cell>
          <cell r="K2377">
            <v>0</v>
          </cell>
          <cell r="L2377" t="str">
            <v>01-Jan-19</v>
          </cell>
          <cell r="M2377" t="str">
            <v>01-Jan-19</v>
          </cell>
          <cell r="N2377">
            <v>4</v>
          </cell>
          <cell r="O2377" t="str">
            <v>4200</v>
          </cell>
          <cell r="P2377" t="str">
            <v>4200</v>
          </cell>
          <cell r="Q2377" t="str">
            <v>13.092</v>
          </cell>
          <cell r="R2377" t="str">
            <v>V.05.01.03</v>
          </cell>
          <cell r="S2377" t="str">
            <v/>
          </cell>
          <cell r="T2377">
            <v>0</v>
          </cell>
          <cell r="U2377" t="str">
            <v>Đại học</v>
          </cell>
          <cell r="V2377" t="str">
            <v>013291890</v>
          </cell>
        </row>
        <row r="2378">
          <cell r="B2378" t="str">
            <v/>
          </cell>
          <cell r="C2378" t="str">
            <v/>
          </cell>
          <cell r="D2378" t="str">
            <v>Phạm Minh</v>
          </cell>
          <cell r="E2378" t="str">
            <v>Trí</v>
          </cell>
          <cell r="F2378">
            <v>42</v>
          </cell>
          <cell r="G2378" t="str">
            <v>Viện Nghiên cứu Thị trường và Thể chế nông nghiệp</v>
          </cell>
          <cell r="H2378" t="str">
            <v>Viện Kinh tế và Thể chế nông nghiệp</v>
          </cell>
          <cell r="I2378" t="str">
            <v>Nghiên cứu viên</v>
          </cell>
          <cell r="J2378">
            <v>0</v>
          </cell>
          <cell r="K2378">
            <v>0</v>
          </cell>
          <cell r="L2378" t="str">
            <v>01-Jan-19</v>
          </cell>
          <cell r="M2378" t="str">
            <v>01-Jan-19</v>
          </cell>
          <cell r="N2378">
            <v>4</v>
          </cell>
          <cell r="O2378" t="str">
            <v>4200</v>
          </cell>
          <cell r="P2378" t="str">
            <v>4200</v>
          </cell>
          <cell r="Q2378" t="str">
            <v>13.092</v>
          </cell>
          <cell r="R2378" t="str">
            <v>V.05.01.03</v>
          </cell>
          <cell r="S2378" t="str">
            <v/>
          </cell>
          <cell r="T2378">
            <v>0</v>
          </cell>
          <cell r="U2378" t="str">
            <v>Đại học</v>
          </cell>
          <cell r="V2378" t="str">
            <v>011735590</v>
          </cell>
        </row>
        <row r="2379">
          <cell r="B2379" t="str">
            <v/>
          </cell>
          <cell r="C2379" t="str">
            <v>0491001510700</v>
          </cell>
          <cell r="D2379" t="str">
            <v>Phạm Thị Hồng</v>
          </cell>
          <cell r="E2379" t="str">
            <v>Vân</v>
          </cell>
          <cell r="F2379">
            <v>42</v>
          </cell>
          <cell r="G2379" t="str">
            <v>Viện Nghiên cứu Thị trường và Thể chế nông nghiệp</v>
          </cell>
          <cell r="H2379" t="str">
            <v>Viện Kinh tế và Thể chế nông nghiệp</v>
          </cell>
          <cell r="I2379" t="str">
            <v>Thạc sĩ, Nghiên cứu viên</v>
          </cell>
          <cell r="J2379">
            <v>0</v>
          </cell>
          <cell r="K2379">
            <v>0</v>
          </cell>
          <cell r="L2379" t="str">
            <v>01-Jan-19</v>
          </cell>
          <cell r="M2379" t="str">
            <v>01-Jan-19</v>
          </cell>
          <cell r="N2379">
            <v>3</v>
          </cell>
          <cell r="O2379" t="str">
            <v>4200</v>
          </cell>
          <cell r="P2379" t="str">
            <v>4200</v>
          </cell>
          <cell r="Q2379" t="str">
            <v>13.092</v>
          </cell>
          <cell r="R2379" t="str">
            <v>V.05.01.03</v>
          </cell>
          <cell r="S2379" t="str">
            <v/>
          </cell>
          <cell r="T2379">
            <v>0</v>
          </cell>
          <cell r="U2379" t="str">
            <v>Thạc sĩ</v>
          </cell>
          <cell r="V2379" t="str">
            <v>001163018943</v>
          </cell>
        </row>
        <row r="2380">
          <cell r="B2380" t="str">
            <v/>
          </cell>
          <cell r="C2380" t="str">
            <v/>
          </cell>
          <cell r="D2380" t="str">
            <v>Phan Thành</v>
          </cell>
          <cell r="E2380" t="str">
            <v>Công</v>
          </cell>
          <cell r="F2380">
            <v>42</v>
          </cell>
          <cell r="G2380" t="str">
            <v>Viện Kinh tế và Phát triển</v>
          </cell>
          <cell r="H2380" t="str">
            <v>Viện Kinh tế và Thể chế nông nghiệp</v>
          </cell>
          <cell r="I2380" t="str">
            <v>Nghiên cứu viên</v>
          </cell>
          <cell r="J2380">
            <v>1.9890000000000001</v>
          </cell>
          <cell r="K2380">
            <v>0</v>
          </cell>
          <cell r="L2380" t="str">
            <v>01-Apr-19</v>
          </cell>
          <cell r="M2380" t="str">
            <v>01-Apr-19</v>
          </cell>
          <cell r="N2380">
            <v>4</v>
          </cell>
          <cell r="O2380" t="str">
            <v>4200</v>
          </cell>
          <cell r="P2380" t="str">
            <v>4200</v>
          </cell>
          <cell r="Q2380" t="str">
            <v>13.092</v>
          </cell>
          <cell r="R2380" t="str">
            <v>13.092</v>
          </cell>
          <cell r="S2380" t="str">
            <v/>
          </cell>
          <cell r="T2380">
            <v>0</v>
          </cell>
          <cell r="U2380" t="str">
            <v>Đại học</v>
          </cell>
          <cell r="V2380" t="str">
            <v>044095001279</v>
          </cell>
        </row>
        <row r="2381">
          <cell r="B2381" t="str">
            <v/>
          </cell>
          <cell r="C2381" t="str">
            <v>0011004051033</v>
          </cell>
          <cell r="D2381" t="str">
            <v>Bùi Tuấn</v>
          </cell>
          <cell r="E2381" t="str">
            <v>Anh</v>
          </cell>
          <cell r="F2381">
            <v>42</v>
          </cell>
          <cell r="G2381" t="str">
            <v>Viện Nghiên cứu Thị trường và Thể chế nông nghiệp</v>
          </cell>
          <cell r="H2381" t="str">
            <v>Viện Kinh tế và Thể chế nông nghiệp</v>
          </cell>
          <cell r="I2381" t="str">
            <v>Nghiên cứu viên</v>
          </cell>
          <cell r="J2381">
            <v>3.66</v>
          </cell>
          <cell r="K2381">
            <v>0</v>
          </cell>
          <cell r="L2381" t="str">
            <v>01-Jun-25</v>
          </cell>
          <cell r="M2381" t="str">
            <v>01-May-19</v>
          </cell>
          <cell r="N2381">
            <v>4</v>
          </cell>
          <cell r="O2381" t="str">
            <v>4200</v>
          </cell>
          <cell r="P2381" t="str">
            <v>4200</v>
          </cell>
          <cell r="Q2381" t="str">
            <v>13.092</v>
          </cell>
          <cell r="R2381" t="str">
            <v>V.05.01.03</v>
          </cell>
          <cell r="S2381" t="str">
            <v/>
          </cell>
          <cell r="T2381">
            <v>0</v>
          </cell>
          <cell r="U2381" t="str">
            <v>Đại học</v>
          </cell>
          <cell r="V2381" t="str">
            <v>030089016650</v>
          </cell>
        </row>
        <row r="2382">
          <cell r="B2382" t="str">
            <v/>
          </cell>
          <cell r="C2382" t="str">
            <v>0611001623998</v>
          </cell>
          <cell r="D2382" t="str">
            <v>Ngô Sỹ</v>
          </cell>
          <cell r="E2382" t="str">
            <v>Đạt</v>
          </cell>
          <cell r="F2382">
            <v>42</v>
          </cell>
          <cell r="G2382" t="str">
            <v>Viện Nghiên cứu Thị trường và Thể chế nông nghiệp</v>
          </cell>
          <cell r="H2382" t="str">
            <v>Viện Kinh tế và Thể chế nông nghiệp</v>
          </cell>
          <cell r="I2382" t="str">
            <v>Thạc sĩ, Nghiên cứu viên, Phó Giám đốc Viện</v>
          </cell>
          <cell r="J2382">
            <v>3.99</v>
          </cell>
          <cell r="K2382">
            <v>0</v>
          </cell>
          <cell r="L2382" t="str">
            <v>01-Jun-25</v>
          </cell>
          <cell r="M2382" t="str">
            <v>01-May-19</v>
          </cell>
          <cell r="N2382">
            <v>3</v>
          </cell>
          <cell r="O2382" t="str">
            <v>4200</v>
          </cell>
          <cell r="P2382" t="str">
            <v>4200</v>
          </cell>
          <cell r="Q2382" t="str">
            <v>13.092</v>
          </cell>
          <cell r="R2382" t="str">
            <v>V.05.01.03</v>
          </cell>
          <cell r="S2382" t="str">
            <v/>
          </cell>
          <cell r="T2382">
            <v>0</v>
          </cell>
          <cell r="U2382" t="str">
            <v>Thạc sĩ</v>
          </cell>
          <cell r="V2382" t="str">
            <v>015081000009</v>
          </cell>
        </row>
        <row r="2383">
          <cell r="B2383" t="str">
            <v/>
          </cell>
          <cell r="C2383" t="str">
            <v/>
          </cell>
          <cell r="D2383" t="str">
            <v>Nguyễn Thị</v>
          </cell>
          <cell r="E2383" t="str">
            <v>Dung</v>
          </cell>
          <cell r="F2383">
            <v>42</v>
          </cell>
          <cell r="G2383" t="str">
            <v>Viện Kinh tế và Phát triển</v>
          </cell>
          <cell r="H2383" t="str">
            <v>Viện Kinh tế và Thể chế nông nghiệp</v>
          </cell>
          <cell r="I2383" t="str">
            <v>Nghiên cứu viên</v>
          </cell>
          <cell r="J2383">
            <v>1.9890000000000001</v>
          </cell>
          <cell r="K2383">
            <v>0</v>
          </cell>
          <cell r="L2383" t="str">
            <v>01-Jul-19</v>
          </cell>
          <cell r="M2383" t="str">
            <v>01-Jul-19</v>
          </cell>
          <cell r="N2383">
            <v>4</v>
          </cell>
          <cell r="O2383" t="str">
            <v>4200</v>
          </cell>
          <cell r="P2383" t="str">
            <v>4200</v>
          </cell>
          <cell r="Q2383" t="str">
            <v>13.092</v>
          </cell>
          <cell r="R2383" t="str">
            <v>13.092</v>
          </cell>
          <cell r="S2383" t="str">
            <v/>
          </cell>
          <cell r="T2383">
            <v>0</v>
          </cell>
          <cell r="U2383" t="str">
            <v>Đại học</v>
          </cell>
          <cell r="V2383" t="str">
            <v>125654399</v>
          </cell>
        </row>
        <row r="2384">
          <cell r="B2384" t="str">
            <v/>
          </cell>
          <cell r="C2384" t="str">
            <v>0491000173036</v>
          </cell>
          <cell r="D2384" t="str">
            <v>Đặng Thị</v>
          </cell>
          <cell r="E2384" t="str">
            <v>Hoan</v>
          </cell>
          <cell r="F2384">
            <v>42</v>
          </cell>
          <cell r="G2384" t="str">
            <v>Viện Nghiên cứu Thị trường và Thể chế nông nghiệp</v>
          </cell>
          <cell r="H2384" t="str">
            <v>Viện Kinh tế và Thể chế nông nghiệp</v>
          </cell>
          <cell r="I2384" t="str">
            <v>Kế toán viên</v>
          </cell>
          <cell r="J2384">
            <v>3.66</v>
          </cell>
          <cell r="K2384">
            <v>0</v>
          </cell>
          <cell r="L2384" t="str">
            <v>01-Aug-25</v>
          </cell>
          <cell r="M2384" t="str">
            <v>01-Aug-19</v>
          </cell>
          <cell r="N2384">
            <v>4</v>
          </cell>
          <cell r="O2384" t="str">
            <v>4200</v>
          </cell>
          <cell r="P2384" t="str">
            <v>4200</v>
          </cell>
          <cell r="Q2384" t="str">
            <v>06.031</v>
          </cell>
          <cell r="R2384" t="str">
            <v>06.031</v>
          </cell>
          <cell r="S2384" t="str">
            <v/>
          </cell>
          <cell r="T2384">
            <v>0</v>
          </cell>
          <cell r="U2384" t="str">
            <v>Đại học</v>
          </cell>
          <cell r="V2384" t="str">
            <v>034179000290</v>
          </cell>
        </row>
        <row r="2385">
          <cell r="B2385" t="str">
            <v/>
          </cell>
          <cell r="C2385" t="str">
            <v>0011001711492</v>
          </cell>
          <cell r="D2385" t="str">
            <v>Đỗ Huy</v>
          </cell>
          <cell r="E2385" t="str">
            <v>Thiệp</v>
          </cell>
          <cell r="F2385">
            <v>42</v>
          </cell>
          <cell r="G2385" t="str">
            <v>Viện Nghiên cứu Thị trường và Thể chế nông nghiệp</v>
          </cell>
          <cell r="H2385" t="str">
            <v>Viện Kinh tế và Thể chế nông nghiệp</v>
          </cell>
          <cell r="I2385" t="str">
            <v>Thạc sĩ, Nghiên cứu viên, Phó Giám đốc Viện</v>
          </cell>
          <cell r="J2385">
            <v>3.66</v>
          </cell>
          <cell r="K2385">
            <v>0</v>
          </cell>
          <cell r="L2385" t="str">
            <v>01-Feb-24</v>
          </cell>
          <cell r="M2385" t="str">
            <v>01-Feb-20</v>
          </cell>
          <cell r="N2385">
            <v>3</v>
          </cell>
          <cell r="O2385" t="str">
            <v>4200</v>
          </cell>
          <cell r="P2385" t="str">
            <v>4200</v>
          </cell>
          <cell r="Q2385" t="str">
            <v>13.092</v>
          </cell>
          <cell r="R2385" t="str">
            <v>V.05.01.03</v>
          </cell>
          <cell r="S2385" t="str">
            <v/>
          </cell>
          <cell r="T2385">
            <v>0</v>
          </cell>
          <cell r="U2385" t="str">
            <v>Thạc sĩ</v>
          </cell>
          <cell r="V2385" t="str">
            <v>001084022722</v>
          </cell>
        </row>
        <row r="2386">
          <cell r="B2386" t="str">
            <v/>
          </cell>
          <cell r="C2386" t="str">
            <v>0011004267534</v>
          </cell>
          <cell r="D2386" t="str">
            <v>Phạm Đức</v>
          </cell>
          <cell r="E2386" t="str">
            <v>Thịnh</v>
          </cell>
          <cell r="F2386">
            <v>42</v>
          </cell>
          <cell r="G2386" t="str">
            <v>Viện Nghiên cứu Thị trường và Thể chế nông nghiệp</v>
          </cell>
          <cell r="H2386" t="str">
            <v>Viện Kinh tế và Thể chế nông nghiệp</v>
          </cell>
          <cell r="I2386" t="str">
            <v>Nghiên cứu viên</v>
          </cell>
          <cell r="J2386">
            <v>3.33</v>
          </cell>
          <cell r="K2386">
            <v>0</v>
          </cell>
          <cell r="L2386" t="str">
            <v>01-Feb-24</v>
          </cell>
          <cell r="M2386" t="str">
            <v>01-Feb-20</v>
          </cell>
          <cell r="N2386">
            <v>4</v>
          </cell>
          <cell r="O2386" t="str">
            <v>4200</v>
          </cell>
          <cell r="P2386" t="str">
            <v>4200</v>
          </cell>
          <cell r="Q2386" t="str">
            <v>13.092</v>
          </cell>
          <cell r="R2386" t="str">
            <v>V.05.01.03</v>
          </cell>
          <cell r="S2386" t="str">
            <v/>
          </cell>
          <cell r="T2386">
            <v>0</v>
          </cell>
          <cell r="U2386" t="str">
            <v>Đại học</v>
          </cell>
          <cell r="V2386" t="str">
            <v>036093012122</v>
          </cell>
        </row>
        <row r="2387">
          <cell r="B2387" t="str">
            <v/>
          </cell>
          <cell r="C2387" t="str">
            <v>0541000340511</v>
          </cell>
          <cell r="D2387" t="str">
            <v>Bùi Quang</v>
          </cell>
          <cell r="E2387" t="str">
            <v>Nguyên</v>
          </cell>
          <cell r="F2387">
            <v>42</v>
          </cell>
          <cell r="G2387" t="str">
            <v>Viện Nghiên cứu Thị trường và Thể chế nông nghiệp</v>
          </cell>
          <cell r="H2387" t="str">
            <v>Viện Kinh tế và Thể chế nông nghiệp</v>
          </cell>
          <cell r="I2387" t="str">
            <v>Thạc sĩ, Nghiên cứu viên</v>
          </cell>
          <cell r="J2387">
            <v>3.66</v>
          </cell>
          <cell r="K2387">
            <v>0</v>
          </cell>
          <cell r="L2387" t="str">
            <v>01-Mar-23</v>
          </cell>
          <cell r="M2387" t="str">
            <v>01-Mar-20</v>
          </cell>
          <cell r="N2387">
            <v>3</v>
          </cell>
          <cell r="O2387" t="str">
            <v>4200</v>
          </cell>
          <cell r="P2387" t="str">
            <v>4200</v>
          </cell>
          <cell r="Q2387" t="str">
            <v>13.092</v>
          </cell>
          <cell r="R2387" t="str">
            <v>V.05.01.03</v>
          </cell>
          <cell r="S2387" t="str">
            <v/>
          </cell>
          <cell r="T2387">
            <v>0</v>
          </cell>
          <cell r="U2387" t="str">
            <v>Thạc sĩ</v>
          </cell>
          <cell r="V2387" t="str">
            <v>030082000236</v>
          </cell>
        </row>
        <row r="2388">
          <cell r="B2388" t="str">
            <v/>
          </cell>
          <cell r="C2388" t="str">
            <v/>
          </cell>
          <cell r="D2388" t="str">
            <v>Nguyễn Đắc</v>
          </cell>
          <cell r="E2388" t="str">
            <v>Điệp</v>
          </cell>
          <cell r="F2388">
            <v>42</v>
          </cell>
          <cell r="G2388" t="str">
            <v>Viện Kinh tế và Phát triển</v>
          </cell>
          <cell r="H2388" t="str">
            <v>Viện Kinh tế và Thể chế nông nghiệp</v>
          </cell>
          <cell r="I2388" t="str">
            <v>Nghiên cứu viên</v>
          </cell>
          <cell r="J2388">
            <v>2.34</v>
          </cell>
          <cell r="K2388">
            <v>0</v>
          </cell>
          <cell r="L2388" t="str">
            <v>01-May-20</v>
          </cell>
          <cell r="M2388" t="str">
            <v>01-May-20</v>
          </cell>
          <cell r="N2388">
            <v>4</v>
          </cell>
          <cell r="O2388" t="str">
            <v>4200</v>
          </cell>
          <cell r="P2388" t="str">
            <v>4200</v>
          </cell>
          <cell r="Q2388" t="str">
            <v>13.092</v>
          </cell>
          <cell r="R2388" t="str">
            <v>13.092</v>
          </cell>
          <cell r="S2388" t="str">
            <v/>
          </cell>
          <cell r="T2388">
            <v>0</v>
          </cell>
          <cell r="U2388" t="str">
            <v>Đại học</v>
          </cell>
          <cell r="V2388" t="str">
            <v>152153512</v>
          </cell>
        </row>
        <row r="2389">
          <cell r="B2389" t="str">
            <v/>
          </cell>
          <cell r="C2389" t="str">
            <v/>
          </cell>
          <cell r="D2389" t="str">
            <v>Lê Thanh</v>
          </cell>
          <cell r="E2389" t="str">
            <v>Hà</v>
          </cell>
          <cell r="F2389">
            <v>42</v>
          </cell>
          <cell r="G2389" t="str">
            <v>Viện Kinh tế và Phát triển</v>
          </cell>
          <cell r="H2389" t="str">
            <v>Viện Kinh tế và Thể chế nông nghiệp</v>
          </cell>
          <cell r="I2389" t="str">
            <v>Thạc sĩ, Nghiên cứu viên</v>
          </cell>
          <cell r="J2389">
            <v>3.33</v>
          </cell>
          <cell r="K2389">
            <v>0</v>
          </cell>
          <cell r="L2389" t="str">
            <v>01-Jun-23</v>
          </cell>
          <cell r="M2389" t="str">
            <v>01-Jun-20</v>
          </cell>
          <cell r="N2389">
            <v>3</v>
          </cell>
          <cell r="O2389" t="str">
            <v>4200</v>
          </cell>
          <cell r="P2389" t="str">
            <v>4200</v>
          </cell>
          <cell r="Q2389" t="str">
            <v>13.092</v>
          </cell>
          <cell r="R2389" t="str">
            <v>V.05.01.03</v>
          </cell>
          <cell r="S2389" t="str">
            <v/>
          </cell>
          <cell r="T2389">
            <v>0</v>
          </cell>
          <cell r="U2389" t="str">
            <v>Thạc sĩ</v>
          </cell>
          <cell r="V2389" t="str">
            <v>038077112389</v>
          </cell>
        </row>
        <row r="2390">
          <cell r="B2390" t="str">
            <v/>
          </cell>
          <cell r="C2390" t="str">
            <v/>
          </cell>
          <cell r="D2390" t="str">
            <v>Cao Thị Ngọc</v>
          </cell>
          <cell r="E2390" t="str">
            <v>Huyền</v>
          </cell>
          <cell r="F2390">
            <v>42</v>
          </cell>
          <cell r="G2390" t="str">
            <v>Viện Kinh tế và Phát triển</v>
          </cell>
          <cell r="H2390" t="str">
            <v>Viện Kinh tế và Thể chế nông nghiệp</v>
          </cell>
          <cell r="I2390" t="str">
            <v>Nghiên cứu viên</v>
          </cell>
          <cell r="J2390">
            <v>3</v>
          </cell>
          <cell r="K2390">
            <v>0</v>
          </cell>
          <cell r="L2390" t="str">
            <v>01-Jul-23</v>
          </cell>
          <cell r="M2390" t="str">
            <v>01-Jul-20</v>
          </cell>
          <cell r="N2390">
            <v>4</v>
          </cell>
          <cell r="O2390" t="str">
            <v>4200</v>
          </cell>
          <cell r="P2390" t="str">
            <v>4200</v>
          </cell>
          <cell r="Q2390" t="str">
            <v>13.092</v>
          </cell>
          <cell r="R2390" t="str">
            <v>V.05.01.03</v>
          </cell>
          <cell r="S2390" t="str">
            <v/>
          </cell>
          <cell r="T2390">
            <v>0</v>
          </cell>
          <cell r="U2390" t="str">
            <v>Đại học</v>
          </cell>
          <cell r="V2390" t="str">
            <v>024182007539</v>
          </cell>
        </row>
        <row r="2391">
          <cell r="B2391" t="str">
            <v/>
          </cell>
          <cell r="C2391" t="str">
            <v/>
          </cell>
          <cell r="D2391" t="str">
            <v>Hà Ngọc</v>
          </cell>
          <cell r="E2391" t="str">
            <v>Hùng</v>
          </cell>
          <cell r="F2391">
            <v>42</v>
          </cell>
          <cell r="G2391" t="str">
            <v>Viện Kinh tế và Phát triển</v>
          </cell>
          <cell r="H2391" t="str">
            <v>Viện Kinh tế và Thể chế nông nghiệp</v>
          </cell>
          <cell r="I2391" t="str">
            <v>Nghiên cứu viên</v>
          </cell>
          <cell r="J2391">
            <v>2.67</v>
          </cell>
          <cell r="K2391">
            <v>0</v>
          </cell>
          <cell r="L2391" t="str">
            <v>01-Jul-20</v>
          </cell>
          <cell r="M2391" t="str">
            <v>01-Jul-20</v>
          </cell>
          <cell r="N2391">
            <v>4</v>
          </cell>
          <cell r="O2391" t="str">
            <v>4200</v>
          </cell>
          <cell r="P2391" t="str">
            <v>4200</v>
          </cell>
          <cell r="Q2391" t="str">
            <v>13.092</v>
          </cell>
          <cell r="R2391" t="str">
            <v>13.092</v>
          </cell>
          <cell r="S2391" t="str">
            <v/>
          </cell>
          <cell r="T2391">
            <v>0</v>
          </cell>
          <cell r="U2391" t="str">
            <v>Đại học</v>
          </cell>
          <cell r="V2391" t="str">
            <v>008088010754</v>
          </cell>
        </row>
        <row r="2392">
          <cell r="B2392" t="str">
            <v/>
          </cell>
          <cell r="C2392" t="str">
            <v>1015156115</v>
          </cell>
          <cell r="D2392" t="str">
            <v>Nguyễn Viết</v>
          </cell>
          <cell r="E2392" t="str">
            <v>Phong</v>
          </cell>
          <cell r="F2392">
            <v>42</v>
          </cell>
          <cell r="G2392" t="str">
            <v>Viện Nghiên cứu Thị trường và Thể chế nông nghiệp</v>
          </cell>
          <cell r="H2392" t="str">
            <v>Viện Kinh tế và Thể chế nông nghiệp</v>
          </cell>
          <cell r="I2392" t="str">
            <v>Nghiên cứu viên</v>
          </cell>
          <cell r="J2392">
            <v>2.34</v>
          </cell>
          <cell r="K2392">
            <v>0</v>
          </cell>
          <cell r="L2392" t="str">
            <v>01-Sep-20</v>
          </cell>
          <cell r="M2392" t="str">
            <v>01-Sep-20</v>
          </cell>
          <cell r="N2392">
            <v>4</v>
          </cell>
          <cell r="O2392" t="str">
            <v>4200</v>
          </cell>
          <cell r="P2392" t="str">
            <v>4200</v>
          </cell>
          <cell r="Q2392" t="str">
            <v>13.092</v>
          </cell>
          <cell r="R2392" t="str">
            <v>V.05.01.03</v>
          </cell>
          <cell r="S2392" t="str">
            <v/>
          </cell>
          <cell r="T2392">
            <v>0</v>
          </cell>
          <cell r="U2392" t="str">
            <v>Đại học</v>
          </cell>
          <cell r="V2392" t="str">
            <v>040095038303</v>
          </cell>
        </row>
        <row r="2393">
          <cell r="B2393" t="str">
            <v/>
          </cell>
          <cell r="C2393" t="str">
            <v>123681697</v>
          </cell>
          <cell r="D2393" t="str">
            <v>Ngô Thùy</v>
          </cell>
          <cell r="E2393" t="str">
            <v>Linh</v>
          </cell>
          <cell r="F2393">
            <v>42</v>
          </cell>
          <cell r="G2393" t="str">
            <v>Viện Nghiên cứu Thị trường và Thể chế nông nghiệp</v>
          </cell>
          <cell r="H2393" t="str">
            <v>Viện Kinh tế và Thể chế nông nghiệp</v>
          </cell>
          <cell r="I2393" t="str">
            <v>Thạc sĩ, Nghiên cứu viên</v>
          </cell>
          <cell r="J2393">
            <v>3.33</v>
          </cell>
          <cell r="K2393">
            <v>0</v>
          </cell>
          <cell r="L2393" t="str">
            <v>01-Oct-20</v>
          </cell>
          <cell r="M2393" t="str">
            <v>01-Oct-20</v>
          </cell>
          <cell r="N2393">
            <v>3</v>
          </cell>
          <cell r="O2393" t="str">
            <v>4200</v>
          </cell>
          <cell r="P2393" t="str">
            <v>4200</v>
          </cell>
          <cell r="Q2393" t="str">
            <v>13.092</v>
          </cell>
          <cell r="R2393" t="str">
            <v>V.05.01.03</v>
          </cell>
          <cell r="S2393" t="str">
            <v/>
          </cell>
          <cell r="T2393">
            <v>0</v>
          </cell>
          <cell r="U2393" t="str">
            <v>Thạc sĩ</v>
          </cell>
          <cell r="V2393" t="str">
            <v>001186026335</v>
          </cell>
        </row>
        <row r="2394">
          <cell r="B2394" t="str">
            <v/>
          </cell>
          <cell r="C2394" t="str">
            <v/>
          </cell>
          <cell r="D2394" t="str">
            <v>Vũ Thị Ngọc</v>
          </cell>
          <cell r="E2394" t="str">
            <v>Anh</v>
          </cell>
          <cell r="F2394">
            <v>42</v>
          </cell>
          <cell r="G2394" t="str">
            <v>Viện Kinh tế và Phát triển</v>
          </cell>
          <cell r="H2394" t="str">
            <v>Viện Kinh tế và Thể chế nông nghiệp</v>
          </cell>
          <cell r="I2394" t="str">
            <v>Cán sự</v>
          </cell>
          <cell r="J2394">
            <v>2.2599999999999998</v>
          </cell>
          <cell r="K2394">
            <v>0</v>
          </cell>
          <cell r="L2394" t="str">
            <v>01-Nov-24</v>
          </cell>
          <cell r="M2394" t="str">
            <v>01-Nov-20</v>
          </cell>
          <cell r="N2394">
            <v>5</v>
          </cell>
          <cell r="O2394" t="str">
            <v>4200</v>
          </cell>
          <cell r="P2394" t="str">
            <v>4200</v>
          </cell>
          <cell r="Q2394" t="str">
            <v>01.004</v>
          </cell>
          <cell r="R2394" t="str">
            <v>01.004</v>
          </cell>
          <cell r="S2394" t="str">
            <v/>
          </cell>
          <cell r="T2394">
            <v>0</v>
          </cell>
          <cell r="U2394" t="str">
            <v>Cao đẳng</v>
          </cell>
          <cell r="V2394" t="str">
            <v>014198009689</v>
          </cell>
        </row>
        <row r="2395">
          <cell r="B2395" t="str">
            <v/>
          </cell>
          <cell r="C2395" t="str">
            <v/>
          </cell>
          <cell r="D2395" t="str">
            <v>Vũ Thị</v>
          </cell>
          <cell r="E2395" t="str">
            <v>Thương</v>
          </cell>
          <cell r="F2395">
            <v>42</v>
          </cell>
          <cell r="G2395" t="str">
            <v>Viện Kinh tế và Phát triển</v>
          </cell>
          <cell r="H2395" t="str">
            <v>Viện Kinh tế và Thể chế nông nghiệp</v>
          </cell>
          <cell r="I2395" t="str">
            <v>Tiến sĩ, Nghiên cứu viên</v>
          </cell>
          <cell r="J2395">
            <v>0</v>
          </cell>
          <cell r="K2395">
            <v>0</v>
          </cell>
          <cell r="L2395" t="str">
            <v>01-Nov-20</v>
          </cell>
          <cell r="M2395" t="str">
            <v>01-Nov-20</v>
          </cell>
          <cell r="N2395">
            <v>2</v>
          </cell>
          <cell r="O2395" t="str">
            <v>4200</v>
          </cell>
          <cell r="P2395" t="str">
            <v>4200</v>
          </cell>
          <cell r="Q2395" t="str">
            <v>13.092</v>
          </cell>
          <cell r="R2395" t="str">
            <v>V.05.01.03</v>
          </cell>
          <cell r="S2395" t="str">
            <v/>
          </cell>
          <cell r="T2395">
            <v>0</v>
          </cell>
          <cell r="U2395" t="str">
            <v>Tiến sĩ</v>
          </cell>
          <cell r="V2395" t="str">
            <v>030182000130</v>
          </cell>
        </row>
        <row r="2396">
          <cell r="B2396" t="str">
            <v/>
          </cell>
          <cell r="C2396" t="str">
            <v>1017499624</v>
          </cell>
          <cell r="D2396" t="str">
            <v>Bạch Lan</v>
          </cell>
          <cell r="E2396" t="str">
            <v>Phương</v>
          </cell>
          <cell r="F2396">
            <v>42</v>
          </cell>
          <cell r="G2396" t="str">
            <v>Viện Nghiên cứu Thị trường và Thể chế nông nghiệp</v>
          </cell>
          <cell r="H2396" t="str">
            <v>Viện Kinh tế và Thể chế nông nghiệp</v>
          </cell>
          <cell r="I2396" t="str">
            <v>Kế toán viên</v>
          </cell>
          <cell r="J2396">
            <v>2.67</v>
          </cell>
          <cell r="K2396">
            <v>0</v>
          </cell>
          <cell r="L2396" t="str">
            <v>01-Dec-23</v>
          </cell>
          <cell r="M2396" t="str">
            <v>01-Dec-20</v>
          </cell>
          <cell r="N2396">
            <v>4</v>
          </cell>
          <cell r="O2396" t="str">
            <v>4200</v>
          </cell>
          <cell r="P2396" t="str">
            <v>4200</v>
          </cell>
          <cell r="Q2396" t="str">
            <v>06.031</v>
          </cell>
          <cell r="R2396" t="str">
            <v>06.031</v>
          </cell>
          <cell r="S2396" t="str">
            <v/>
          </cell>
          <cell r="T2396">
            <v>0</v>
          </cell>
          <cell r="U2396" t="str">
            <v>Đại học</v>
          </cell>
          <cell r="V2396" t="str">
            <v>001195022843</v>
          </cell>
        </row>
        <row r="2397">
          <cell r="B2397" t="str">
            <v/>
          </cell>
          <cell r="C2397" t="str">
            <v/>
          </cell>
          <cell r="D2397" t="str">
            <v>Đỗ Minh</v>
          </cell>
          <cell r="E2397" t="str">
            <v>Tuân</v>
          </cell>
          <cell r="F2397">
            <v>42</v>
          </cell>
          <cell r="G2397" t="str">
            <v>Viện Kinh tế và Phát triển</v>
          </cell>
          <cell r="H2397" t="str">
            <v>Viện Kinh tế và Thể chế nông nghiệp</v>
          </cell>
          <cell r="I2397" t="str">
            <v>Thạc sĩ, Nghiên cứu viên</v>
          </cell>
          <cell r="J2397">
            <v>2.34</v>
          </cell>
          <cell r="K2397">
            <v>0</v>
          </cell>
          <cell r="L2397" t="str">
            <v>01-Jan-23</v>
          </cell>
          <cell r="M2397" t="str">
            <v>01-Jan-21</v>
          </cell>
          <cell r="N2397">
            <v>3</v>
          </cell>
          <cell r="O2397" t="str">
            <v>4200</v>
          </cell>
          <cell r="P2397" t="str">
            <v>4200</v>
          </cell>
          <cell r="Q2397" t="str">
            <v>13.092</v>
          </cell>
          <cell r="R2397" t="str">
            <v>V.05.01.03</v>
          </cell>
          <cell r="S2397" t="str">
            <v/>
          </cell>
          <cell r="T2397">
            <v>0</v>
          </cell>
          <cell r="U2397" t="str">
            <v>Thạc sĩ</v>
          </cell>
          <cell r="V2397" t="str">
            <v>001098034569</v>
          </cell>
        </row>
        <row r="2398">
          <cell r="B2398" t="str">
            <v/>
          </cell>
          <cell r="C2398" t="str">
            <v/>
          </cell>
          <cell r="D2398" t="str">
            <v>Nguyễn Ngọc</v>
          </cell>
          <cell r="E2398" t="str">
            <v>Huyền</v>
          </cell>
          <cell r="F2398">
            <v>42</v>
          </cell>
          <cell r="G2398" t="str">
            <v>Viện Kinh tế và Phát triển</v>
          </cell>
          <cell r="H2398" t="str">
            <v>Viện Kinh tế và Thể chế nông nghiệp</v>
          </cell>
          <cell r="I2398" t="str">
            <v>Nghiên cứu viên</v>
          </cell>
          <cell r="J2398">
            <v>2.34</v>
          </cell>
          <cell r="K2398">
            <v>0</v>
          </cell>
          <cell r="L2398" t="str">
            <v>01-Mar-21</v>
          </cell>
          <cell r="M2398" t="str">
            <v>01-Mar-21</v>
          </cell>
          <cell r="N2398">
            <v>4</v>
          </cell>
          <cell r="O2398" t="str">
            <v>4200</v>
          </cell>
          <cell r="P2398" t="str">
            <v>4200</v>
          </cell>
          <cell r="Q2398" t="str">
            <v>13.092</v>
          </cell>
          <cell r="R2398" t="str">
            <v>V.05.01.03</v>
          </cell>
          <cell r="S2398" t="str">
            <v/>
          </cell>
          <cell r="T2398">
            <v>0</v>
          </cell>
          <cell r="U2398" t="str">
            <v>Đại học</v>
          </cell>
          <cell r="V2398" t="str">
            <v>001198020087</v>
          </cell>
        </row>
        <row r="2399">
          <cell r="B2399" t="str">
            <v/>
          </cell>
          <cell r="C2399" t="str">
            <v/>
          </cell>
          <cell r="D2399" t="str">
            <v>Trần Thị Thu</v>
          </cell>
          <cell r="E2399" t="str">
            <v>Vân</v>
          </cell>
          <cell r="F2399">
            <v>42</v>
          </cell>
          <cell r="G2399" t="str">
            <v>Viện Kinh tế và Phát triển</v>
          </cell>
          <cell r="H2399" t="str">
            <v>Viện Kinh tế và Thể chế nông nghiệp</v>
          </cell>
          <cell r="I2399" t="str">
            <v>Nghiên cứu viên</v>
          </cell>
          <cell r="J2399">
            <v>3</v>
          </cell>
          <cell r="K2399">
            <v>0</v>
          </cell>
          <cell r="L2399" t="str">
            <v>01-Jul-24</v>
          </cell>
          <cell r="M2399" t="str">
            <v>01-Jul-24</v>
          </cell>
          <cell r="N2399">
            <v>4</v>
          </cell>
          <cell r="O2399" t="str">
            <v>4200</v>
          </cell>
          <cell r="P2399" t="str">
            <v>4200</v>
          </cell>
          <cell r="Q2399" t="str">
            <v>13.092</v>
          </cell>
          <cell r="R2399" t="str">
            <v>V.05.01.03</v>
          </cell>
          <cell r="S2399" t="str">
            <v/>
          </cell>
          <cell r="T2399">
            <v>0</v>
          </cell>
          <cell r="U2399" t="str">
            <v>Đại học</v>
          </cell>
          <cell r="V2399" t="str">
            <v>024194005878</v>
          </cell>
        </row>
        <row r="2400">
          <cell r="B2400" t="str">
            <v/>
          </cell>
          <cell r="C2400" t="str">
            <v/>
          </cell>
          <cell r="D2400" t="str">
            <v>Đặng Trung</v>
          </cell>
          <cell r="E2400" t="str">
            <v>Sơn</v>
          </cell>
          <cell r="F2400">
            <v>42</v>
          </cell>
          <cell r="G2400" t="str">
            <v>Viện Kinh tế và Phát triển</v>
          </cell>
          <cell r="H2400" t="str">
            <v>Viện Kinh tế và Thể chế nông nghiệp</v>
          </cell>
          <cell r="I2400" t="str">
            <v>Nghiên cứu viên</v>
          </cell>
          <cell r="J2400">
            <v>3</v>
          </cell>
          <cell r="K2400">
            <v>0</v>
          </cell>
          <cell r="L2400" t="str">
            <v>01-Feb-25</v>
          </cell>
          <cell r="M2400" t="str">
            <v>01-Feb-22</v>
          </cell>
          <cell r="N2400">
            <v>4</v>
          </cell>
          <cell r="O2400" t="str">
            <v>4200</v>
          </cell>
          <cell r="P2400" t="str">
            <v>4200</v>
          </cell>
          <cell r="Q2400" t="str">
            <v>13.092</v>
          </cell>
          <cell r="R2400" t="str">
            <v>V.05.01.03</v>
          </cell>
          <cell r="S2400" t="str">
            <v/>
          </cell>
          <cell r="T2400">
            <v>0</v>
          </cell>
          <cell r="U2400" t="str">
            <v>Đại học</v>
          </cell>
          <cell r="V2400" t="str">
            <v>001091032309</v>
          </cell>
        </row>
        <row r="2401">
          <cell r="B2401" t="str">
            <v/>
          </cell>
          <cell r="C2401" t="str">
            <v/>
          </cell>
          <cell r="D2401" t="str">
            <v>Đỗ Quang</v>
          </cell>
          <cell r="E2401" t="str">
            <v>Việt</v>
          </cell>
          <cell r="F2401">
            <v>42</v>
          </cell>
          <cell r="G2401" t="str">
            <v>Viện Nghiên cứu Thị trường và Thể chế nông nghiệp</v>
          </cell>
          <cell r="H2401" t="str">
            <v>Viện Kinh tế và Thể chế nông nghiệp</v>
          </cell>
          <cell r="I2401" t="str">
            <v>Thạc sĩ, Nghiên cứu viên</v>
          </cell>
          <cell r="J2401">
            <v>3.66</v>
          </cell>
          <cell r="K2401">
            <v>0</v>
          </cell>
          <cell r="L2401" t="str">
            <v>01-Mar-25</v>
          </cell>
          <cell r="M2401" t="str">
            <v>01-Mar-22</v>
          </cell>
          <cell r="N2401">
            <v>3</v>
          </cell>
          <cell r="O2401" t="str">
            <v>4200</v>
          </cell>
          <cell r="P2401" t="str">
            <v>4200</v>
          </cell>
          <cell r="Q2401" t="str">
            <v>13.092</v>
          </cell>
          <cell r="R2401" t="str">
            <v>V.05.01.03</v>
          </cell>
          <cell r="S2401" t="str">
            <v/>
          </cell>
          <cell r="T2401">
            <v>0</v>
          </cell>
          <cell r="U2401" t="str">
            <v>Thạc sĩ</v>
          </cell>
          <cell r="V2401" t="str">
            <v>001089022240</v>
          </cell>
        </row>
        <row r="2402">
          <cell r="B2402" t="str">
            <v/>
          </cell>
          <cell r="C2402" t="str">
            <v/>
          </cell>
          <cell r="D2402" t="str">
            <v>Nguyễn Hương</v>
          </cell>
          <cell r="E2402" t="str">
            <v>Thảo</v>
          </cell>
          <cell r="F2402">
            <v>42</v>
          </cell>
          <cell r="G2402" t="str">
            <v>Viện Nghiên cứu Thị trường và Thể chế nông nghiệp</v>
          </cell>
          <cell r="H2402" t="str">
            <v>Viện Kinh tế và Thể chế nông nghiệp</v>
          </cell>
          <cell r="I2402" t="str">
            <v>Kế toán viên</v>
          </cell>
          <cell r="J2402">
            <v>3</v>
          </cell>
          <cell r="K2402">
            <v>0</v>
          </cell>
          <cell r="L2402" t="str">
            <v>01-May-25</v>
          </cell>
          <cell r="M2402" t="str">
            <v>01-May-22</v>
          </cell>
          <cell r="N2402">
            <v>4</v>
          </cell>
          <cell r="O2402" t="str">
            <v>4200</v>
          </cell>
          <cell r="P2402" t="str">
            <v>4200</v>
          </cell>
          <cell r="Q2402" t="str">
            <v>06.031</v>
          </cell>
          <cell r="R2402" t="str">
            <v>06.031</v>
          </cell>
          <cell r="S2402" t="str">
            <v/>
          </cell>
          <cell r="T2402">
            <v>0</v>
          </cell>
          <cell r="U2402" t="str">
            <v>Đại học</v>
          </cell>
          <cell r="V2402" t="str">
            <v>001193009966</v>
          </cell>
        </row>
        <row r="2403">
          <cell r="B2403" t="str">
            <v/>
          </cell>
          <cell r="C2403" t="str">
            <v/>
          </cell>
          <cell r="D2403" t="str">
            <v>Lê Thanh</v>
          </cell>
          <cell r="E2403" t="str">
            <v>Huyền</v>
          </cell>
          <cell r="F2403">
            <v>42</v>
          </cell>
          <cell r="G2403" t="str">
            <v>Viện Nghiên cứu Thị trường và Thể chế nông nghiệp</v>
          </cell>
          <cell r="H2403" t="str">
            <v>Viện Kinh tế và Thể chế nông nghiệp</v>
          </cell>
          <cell r="I2403" t="str">
            <v>Nghiên cứu viên</v>
          </cell>
          <cell r="J2403">
            <v>2.67</v>
          </cell>
          <cell r="K2403">
            <v>0</v>
          </cell>
          <cell r="L2403" t="str">
            <v>03-Jan-23</v>
          </cell>
          <cell r="M2403" t="str">
            <v>03-Jan-23</v>
          </cell>
          <cell r="N2403">
            <v>4</v>
          </cell>
          <cell r="O2403" t="str">
            <v>4200</v>
          </cell>
          <cell r="P2403" t="str">
            <v>4200</v>
          </cell>
          <cell r="Q2403" t="str">
            <v>13.092</v>
          </cell>
          <cell r="R2403" t="str">
            <v>V.05.01.03</v>
          </cell>
          <cell r="S2403" t="str">
            <v/>
          </cell>
          <cell r="T2403">
            <v>0</v>
          </cell>
          <cell r="U2403" t="str">
            <v>Đại học</v>
          </cell>
          <cell r="V2403" t="str">
            <v>035193003059</v>
          </cell>
        </row>
        <row r="2404">
          <cell r="B2404" t="str">
            <v/>
          </cell>
          <cell r="C2404" t="str">
            <v/>
          </cell>
          <cell r="D2404" t="str">
            <v>Phan Văn</v>
          </cell>
          <cell r="E2404" t="str">
            <v>Hoàn</v>
          </cell>
          <cell r="F2404">
            <v>42</v>
          </cell>
          <cell r="G2404" t="str">
            <v>Viện Kinh tế và Phát triển</v>
          </cell>
          <cell r="H2404" t="str">
            <v>Viện Kinh tế và Thể chế nông nghiệp</v>
          </cell>
          <cell r="I2404" t="str">
            <v>Nghiên cứu viên</v>
          </cell>
          <cell r="J2404">
            <v>2.34</v>
          </cell>
          <cell r="K2404">
            <v>0</v>
          </cell>
          <cell r="L2404" t="str">
            <v>01-Mar-23</v>
          </cell>
          <cell r="M2404" t="str">
            <v>01-Mar-23</v>
          </cell>
          <cell r="N2404">
            <v>4</v>
          </cell>
          <cell r="O2404" t="str">
            <v>4200</v>
          </cell>
          <cell r="P2404" t="str">
            <v>4200</v>
          </cell>
          <cell r="Q2404" t="str">
            <v>13.092</v>
          </cell>
          <cell r="R2404" t="str">
            <v>V.05.01.03</v>
          </cell>
          <cell r="S2404" t="str">
            <v/>
          </cell>
          <cell r="T2404">
            <v>0</v>
          </cell>
          <cell r="U2404" t="str">
            <v>Đại học</v>
          </cell>
          <cell r="V2404" t="str">
            <v>040200027511</v>
          </cell>
        </row>
        <row r="2405">
          <cell r="B2405" t="str">
            <v/>
          </cell>
          <cell r="C2405" t="str">
            <v/>
          </cell>
          <cell r="D2405" t="str">
            <v>Nguyễn Văn</v>
          </cell>
          <cell r="E2405" t="str">
            <v>Chương</v>
          </cell>
          <cell r="F2405">
            <v>42</v>
          </cell>
          <cell r="G2405" t="str">
            <v>Viện Kinh tế và Phát triển</v>
          </cell>
          <cell r="H2405" t="str">
            <v>Viện Kinh tế và Thể chế nông nghiệp</v>
          </cell>
          <cell r="I2405" t="str">
            <v>Nghiên cứu viên</v>
          </cell>
          <cell r="J2405">
            <v>2.34</v>
          </cell>
          <cell r="K2405">
            <v>0</v>
          </cell>
          <cell r="L2405" t="str">
            <v>01-Mar-23</v>
          </cell>
          <cell r="M2405" t="str">
            <v>01-Mar-23</v>
          </cell>
          <cell r="N2405">
            <v>4</v>
          </cell>
          <cell r="O2405" t="str">
            <v>4200</v>
          </cell>
          <cell r="P2405" t="str">
            <v>4200</v>
          </cell>
          <cell r="Q2405" t="str">
            <v>13.092</v>
          </cell>
          <cell r="R2405" t="str">
            <v>V.05.01.03</v>
          </cell>
          <cell r="S2405" t="str">
            <v/>
          </cell>
          <cell r="T2405">
            <v>0</v>
          </cell>
          <cell r="U2405" t="str">
            <v>Đại học</v>
          </cell>
          <cell r="V2405" t="str">
            <v>025092009816</v>
          </cell>
        </row>
        <row r="2406">
          <cell r="B2406" t="str">
            <v/>
          </cell>
          <cell r="C2406" t="str">
            <v/>
          </cell>
          <cell r="D2406" t="str">
            <v>Nguyễn Đức</v>
          </cell>
          <cell r="E2406" t="str">
            <v>Cảnh</v>
          </cell>
          <cell r="F2406">
            <v>42</v>
          </cell>
          <cell r="G2406" t="str">
            <v>Viện Nghiên cứu Thị trường và Thể chế nông nghiệp</v>
          </cell>
          <cell r="H2406" t="str">
            <v>Viện Kinh tế và Thể chế nông nghiệp</v>
          </cell>
          <cell r="I2406" t="str">
            <v>Nghiên cứu viên</v>
          </cell>
          <cell r="J2406">
            <v>2.34</v>
          </cell>
          <cell r="K2406">
            <v>0</v>
          </cell>
          <cell r="L2406" t="str">
            <v>01-Apr-23</v>
          </cell>
          <cell r="M2406" t="str">
            <v>01-Apr-23</v>
          </cell>
          <cell r="N2406">
            <v>4</v>
          </cell>
          <cell r="O2406" t="str">
            <v>4200</v>
          </cell>
          <cell r="P2406" t="str">
            <v>4200</v>
          </cell>
          <cell r="Q2406" t="str">
            <v>13.092</v>
          </cell>
          <cell r="R2406" t="str">
            <v>V.05.01.03</v>
          </cell>
          <cell r="S2406" t="str">
            <v/>
          </cell>
          <cell r="T2406">
            <v>0</v>
          </cell>
          <cell r="U2406" t="str">
            <v>Đại học</v>
          </cell>
          <cell r="V2406" t="str">
            <v>031200008938</v>
          </cell>
        </row>
        <row r="2407">
          <cell r="B2407" t="str">
            <v/>
          </cell>
          <cell r="C2407" t="str">
            <v/>
          </cell>
          <cell r="D2407" t="str">
            <v>Trần Ngọc</v>
          </cell>
          <cell r="E2407" t="str">
            <v>ánh</v>
          </cell>
          <cell r="F2407">
            <v>42</v>
          </cell>
          <cell r="G2407" t="str">
            <v>Viện Nghiên cứu Thị trường và Thể chế nông nghiệp</v>
          </cell>
          <cell r="H2407" t="str">
            <v>Viện Kinh tế và Thể chế nông nghiệp</v>
          </cell>
          <cell r="I2407" t="str">
            <v>Nghiên cứu viên</v>
          </cell>
          <cell r="J2407">
            <v>2.34</v>
          </cell>
          <cell r="K2407">
            <v>0</v>
          </cell>
          <cell r="L2407" t="str">
            <v>01-Aug-23</v>
          </cell>
          <cell r="M2407" t="str">
            <v>01-Aug-23</v>
          </cell>
          <cell r="N2407">
            <v>4</v>
          </cell>
          <cell r="O2407" t="str">
            <v>4200</v>
          </cell>
          <cell r="P2407" t="str">
            <v>4200</v>
          </cell>
          <cell r="Q2407" t="str">
            <v>01.003</v>
          </cell>
          <cell r="R2407" t="str">
            <v>01.003</v>
          </cell>
          <cell r="S2407" t="str">
            <v/>
          </cell>
          <cell r="T2407">
            <v>0</v>
          </cell>
          <cell r="U2407" t="str">
            <v>Đại học</v>
          </cell>
          <cell r="V2407" t="str">
            <v>010301003354</v>
          </cell>
        </row>
        <row r="2408">
          <cell r="B2408" t="str">
            <v/>
          </cell>
          <cell r="C2408" t="str">
            <v/>
          </cell>
          <cell r="D2408" t="str">
            <v>Vũ Lương</v>
          </cell>
          <cell r="E2408" t="str">
            <v>Sơn</v>
          </cell>
          <cell r="F2408">
            <v>42</v>
          </cell>
          <cell r="G2408" t="str">
            <v>Viện Nghiên cứu Thị trường và Thể chế nông nghiệp</v>
          </cell>
          <cell r="H2408" t="str">
            <v>Viện Kinh tế và Thể chế nông nghiệp</v>
          </cell>
          <cell r="I2408" t="str">
            <v>Nghiên cứu viên</v>
          </cell>
          <cell r="J2408">
            <v>2.34</v>
          </cell>
          <cell r="K2408">
            <v>0</v>
          </cell>
          <cell r="L2408" t="str">
            <v>01-Sep-23</v>
          </cell>
          <cell r="M2408" t="str">
            <v>01-Sep-23</v>
          </cell>
          <cell r="N2408">
            <v>4</v>
          </cell>
          <cell r="O2408" t="str">
            <v>4200</v>
          </cell>
          <cell r="P2408" t="str">
            <v>4200</v>
          </cell>
          <cell r="Q2408" t="str">
            <v>13.092</v>
          </cell>
          <cell r="R2408" t="str">
            <v>V.05.01.03</v>
          </cell>
          <cell r="S2408" t="str">
            <v/>
          </cell>
          <cell r="T2408">
            <v>0</v>
          </cell>
          <cell r="U2408" t="str">
            <v>Đại học</v>
          </cell>
          <cell r="V2408" t="str">
            <v>010200007092</v>
          </cell>
        </row>
        <row r="2409">
          <cell r="B2409" t="str">
            <v/>
          </cell>
          <cell r="C2409" t="str">
            <v/>
          </cell>
          <cell r="D2409" t="str">
            <v>Nguyễn Thị Thu</v>
          </cell>
          <cell r="E2409" t="str">
            <v>Hà</v>
          </cell>
          <cell r="F2409">
            <v>42</v>
          </cell>
          <cell r="G2409" t="str">
            <v>Viện Kinh tế và Phát triển</v>
          </cell>
          <cell r="H2409" t="str">
            <v>Viện Kinh tế và Thể chế nông nghiệp</v>
          </cell>
          <cell r="I2409" t="str">
            <v>Nghiên cứu viên</v>
          </cell>
          <cell r="J2409">
            <v>2.34</v>
          </cell>
          <cell r="K2409">
            <v>0</v>
          </cell>
          <cell r="L2409" t="str">
            <v>01-Apr-24</v>
          </cell>
          <cell r="M2409" t="str">
            <v>01-Apr-24</v>
          </cell>
          <cell r="N2409">
            <v>4</v>
          </cell>
          <cell r="O2409" t="str">
            <v>4200</v>
          </cell>
          <cell r="P2409" t="str">
            <v>4200</v>
          </cell>
          <cell r="Q2409" t="str">
            <v>13.092</v>
          </cell>
          <cell r="R2409" t="str">
            <v>V.05.01.03</v>
          </cell>
          <cell r="S2409" t="str">
            <v/>
          </cell>
          <cell r="T2409">
            <v>0</v>
          </cell>
          <cell r="U2409" t="str">
            <v>Đại học</v>
          </cell>
          <cell r="V2409" t="str">
            <v>035301004147</v>
          </cell>
        </row>
        <row r="2410">
          <cell r="B2410" t="str">
            <v/>
          </cell>
          <cell r="C2410" t="str">
            <v>0377585099</v>
          </cell>
          <cell r="D2410" t="str">
            <v>Hoàng Xuân</v>
          </cell>
          <cell r="E2410" t="str">
            <v>Hiệu</v>
          </cell>
          <cell r="F2410">
            <v>42</v>
          </cell>
          <cell r="G2410" t="str">
            <v>Viện Nghiên cứu Thị trường và Thể chế nông nghiệp</v>
          </cell>
          <cell r="H2410" t="str">
            <v>Viện Kinh tế và Thể chế nông nghiệp</v>
          </cell>
          <cell r="I2410" t="str">
            <v>Nghiên cứu viên</v>
          </cell>
          <cell r="J2410">
            <v>2.34</v>
          </cell>
          <cell r="K2410">
            <v>0</v>
          </cell>
          <cell r="L2410" t="str">
            <v>01-Jun-24</v>
          </cell>
          <cell r="M2410" t="str">
            <v>01-Jun-24</v>
          </cell>
          <cell r="N2410">
            <v>4</v>
          </cell>
          <cell r="O2410" t="str">
            <v>4200</v>
          </cell>
          <cell r="P2410" t="str">
            <v>4200</v>
          </cell>
          <cell r="Q2410" t="str">
            <v>13.092</v>
          </cell>
          <cell r="R2410" t="str">
            <v>V.05.01.03</v>
          </cell>
          <cell r="S2410" t="str">
            <v/>
          </cell>
          <cell r="T2410">
            <v>0</v>
          </cell>
          <cell r="U2410" t="str">
            <v>Đại học</v>
          </cell>
          <cell r="V2410" t="str">
            <v>002199001691</v>
          </cell>
        </row>
        <row r="2411">
          <cell r="B2411" t="str">
            <v/>
          </cell>
          <cell r="C2411" t="str">
            <v>2503205473566</v>
          </cell>
          <cell r="D2411" t="str">
            <v>Thân Văn</v>
          </cell>
          <cell r="E2411" t="str">
            <v>Mạnh</v>
          </cell>
          <cell r="F2411">
            <v>42</v>
          </cell>
          <cell r="G2411" t="str">
            <v>Viện Nghiên cứu Thị trường và Thể chế nông nghiệp</v>
          </cell>
          <cell r="H2411" t="str">
            <v>Viện Kinh tế và Thể chế nông nghiệp</v>
          </cell>
          <cell r="I2411" t="str">
            <v>Nghiên cứu viên</v>
          </cell>
          <cell r="J2411">
            <v>2.34</v>
          </cell>
          <cell r="K2411">
            <v>0</v>
          </cell>
          <cell r="L2411" t="str">
            <v>01-Jun-24</v>
          </cell>
          <cell r="M2411" t="str">
            <v>01-Jun-24</v>
          </cell>
          <cell r="N2411">
            <v>4</v>
          </cell>
          <cell r="O2411" t="str">
            <v>4200</v>
          </cell>
          <cell r="P2411" t="str">
            <v>4200</v>
          </cell>
          <cell r="Q2411" t="str">
            <v>13.092</v>
          </cell>
          <cell r="R2411" t="str">
            <v>V.05.01.03</v>
          </cell>
          <cell r="S2411" t="str">
            <v/>
          </cell>
          <cell r="T2411">
            <v>0</v>
          </cell>
          <cell r="U2411" t="str">
            <v>Đại học</v>
          </cell>
          <cell r="V2411" t="str">
            <v>024200004989</v>
          </cell>
        </row>
        <row r="2412">
          <cell r="B2412" t="str">
            <v/>
          </cell>
          <cell r="C2412" t="str">
            <v>2223629410</v>
          </cell>
          <cell r="D2412" t="str">
            <v>Nguyễn Đăng</v>
          </cell>
          <cell r="E2412" t="str">
            <v>Lưu</v>
          </cell>
          <cell r="F2412">
            <v>42</v>
          </cell>
          <cell r="G2412" t="str">
            <v>Viện Nghiên cứu Thị trường và Thể chế nông nghiệp</v>
          </cell>
          <cell r="H2412" t="str">
            <v>Viện Kinh tế và Thể chế nông nghiệp</v>
          </cell>
          <cell r="I2412" t="str">
            <v>Nghiên cứu viên</v>
          </cell>
          <cell r="J2412">
            <v>2.34</v>
          </cell>
          <cell r="K2412">
            <v>0</v>
          </cell>
          <cell r="L2412" t="str">
            <v>01-Sep-24</v>
          </cell>
          <cell r="M2412" t="str">
            <v>01-Sep-24</v>
          </cell>
          <cell r="N2412">
            <v>4</v>
          </cell>
          <cell r="O2412" t="str">
            <v>4200</v>
          </cell>
          <cell r="P2412" t="str">
            <v>4200</v>
          </cell>
          <cell r="Q2412" t="str">
            <v>13.092</v>
          </cell>
          <cell r="R2412" t="str">
            <v>V.05.01.03</v>
          </cell>
          <cell r="S2412" t="str">
            <v/>
          </cell>
          <cell r="T2412">
            <v>0</v>
          </cell>
          <cell r="U2412" t="str">
            <v>Đại học</v>
          </cell>
          <cell r="V2412" t="str">
            <v>001099011239</v>
          </cell>
        </row>
        <row r="2413">
          <cell r="B2413" t="str">
            <v/>
          </cell>
          <cell r="C2413" t="str">
            <v/>
          </cell>
          <cell r="D2413" t="str">
            <v>Vũ Ngọc Khánh</v>
          </cell>
          <cell r="E2413" t="str">
            <v>Linh</v>
          </cell>
          <cell r="F2413">
            <v>42</v>
          </cell>
          <cell r="G2413" t="str">
            <v>Viện Kinh tế và Phát triển</v>
          </cell>
          <cell r="H2413" t="str">
            <v>Viện Kinh tế và Thể chế nông nghiệp</v>
          </cell>
          <cell r="I2413" t="str">
            <v>Nghiên cứu viên</v>
          </cell>
          <cell r="J2413">
            <v>2.34</v>
          </cell>
          <cell r="K2413">
            <v>0</v>
          </cell>
          <cell r="L2413" t="str">
            <v>01-Jul-24</v>
          </cell>
          <cell r="M2413" t="str">
            <v>01-Jul-24</v>
          </cell>
          <cell r="N2413">
            <v>4</v>
          </cell>
          <cell r="O2413" t="str">
            <v>4200</v>
          </cell>
          <cell r="P2413" t="str">
            <v>4200</v>
          </cell>
          <cell r="Q2413" t="str">
            <v>13.092</v>
          </cell>
          <cell r="R2413" t="str">
            <v>V.05.01.03</v>
          </cell>
          <cell r="S2413" t="str">
            <v/>
          </cell>
          <cell r="T2413">
            <v>0</v>
          </cell>
          <cell r="U2413" t="str">
            <v>Đại học</v>
          </cell>
          <cell r="V2413" t="str">
            <v>001300015772</v>
          </cell>
        </row>
        <row r="2414">
          <cell r="B2414" t="str">
            <v/>
          </cell>
          <cell r="C2414" t="str">
            <v>0964095186</v>
          </cell>
          <cell r="D2414" t="str">
            <v>Nguyễn Thị</v>
          </cell>
          <cell r="E2414" t="str">
            <v>Hằng</v>
          </cell>
          <cell r="F2414">
            <v>42</v>
          </cell>
          <cell r="G2414" t="str">
            <v>Viện Kinh tế và Phát triển</v>
          </cell>
          <cell r="H2414" t="str">
            <v>Viện Kinh tế và Thể chế nông nghiệp</v>
          </cell>
          <cell r="I2414" t="str">
            <v>Nhân viên phục vụ</v>
          </cell>
          <cell r="J2414">
            <v>0</v>
          </cell>
          <cell r="K2414">
            <v>0</v>
          </cell>
          <cell r="L2414" t="str">
            <v>01-Sep-24</v>
          </cell>
          <cell r="M2414" t="str">
            <v>01-Sep-24</v>
          </cell>
          <cell r="N2414">
            <v>5</v>
          </cell>
          <cell r="O2414" t="str">
            <v>4200</v>
          </cell>
          <cell r="P2414" t="str">
            <v>4200</v>
          </cell>
          <cell r="Q2414" t="str">
            <v>01.009</v>
          </cell>
          <cell r="R2414" t="str">
            <v>01.009</v>
          </cell>
          <cell r="S2414" t="str">
            <v/>
          </cell>
          <cell r="T2414">
            <v>0</v>
          </cell>
          <cell r="U2414" t="str">
            <v>Cao đẳng</v>
          </cell>
          <cell r="V2414" t="str">
            <v>025192008641</v>
          </cell>
        </row>
        <row r="2415">
          <cell r="B2415" t="str">
            <v/>
          </cell>
          <cell r="C2415" t="str">
            <v/>
          </cell>
          <cell r="D2415" t="str">
            <v>Nguyễn Thu</v>
          </cell>
          <cell r="E2415" t="str">
            <v>Trang</v>
          </cell>
          <cell r="F2415">
            <v>42</v>
          </cell>
          <cell r="G2415" t="str">
            <v>Viện Kinh tế và Phát triển</v>
          </cell>
          <cell r="H2415" t="str">
            <v>Viện Kinh tế và Thể chế nông nghiệp</v>
          </cell>
          <cell r="I2415" t="str">
            <v>Nghiên cứu viên</v>
          </cell>
          <cell r="J2415">
            <v>2.34</v>
          </cell>
          <cell r="K2415">
            <v>0</v>
          </cell>
          <cell r="L2415" t="str">
            <v>01-Mar-25</v>
          </cell>
          <cell r="M2415" t="str">
            <v>01-Mar-25</v>
          </cell>
          <cell r="N2415">
            <v>4</v>
          </cell>
          <cell r="O2415" t="str">
            <v>4200</v>
          </cell>
          <cell r="P2415" t="str">
            <v>4200</v>
          </cell>
          <cell r="Q2415" t="str">
            <v>13.092</v>
          </cell>
          <cell r="R2415" t="str">
            <v>V.05.01.03</v>
          </cell>
          <cell r="S2415" t="str">
            <v/>
          </cell>
          <cell r="T2415">
            <v>0</v>
          </cell>
          <cell r="U2415" t="str">
            <v>Đại học</v>
          </cell>
          <cell r="V2415" t="str">
            <v>001302007394</v>
          </cell>
        </row>
        <row r="2416">
          <cell r="B2416" t="str">
            <v/>
          </cell>
          <cell r="C2416" t="str">
            <v>1042280797</v>
          </cell>
          <cell r="D2416" t="str">
            <v>Đào Thị Thanh</v>
          </cell>
          <cell r="E2416" t="str">
            <v>Tú</v>
          </cell>
          <cell r="F2416">
            <v>42</v>
          </cell>
          <cell r="G2416" t="str">
            <v>Viện Kinh tế và Phát triển</v>
          </cell>
          <cell r="H2416" t="str">
            <v>Viện Kinh tế và Thể chế nông nghiệp</v>
          </cell>
          <cell r="I2416" t="str">
            <v>Nghiên cứu viên</v>
          </cell>
          <cell r="J2416">
            <v>2.34</v>
          </cell>
          <cell r="K2416">
            <v>0</v>
          </cell>
          <cell r="L2416" t="str">
            <v>01-Oct-25</v>
          </cell>
          <cell r="M2416" t="str">
            <v>01-Oct-25</v>
          </cell>
          <cell r="N2416">
            <v>4</v>
          </cell>
          <cell r="O2416" t="str">
            <v>4200</v>
          </cell>
          <cell r="P2416" t="str">
            <v>4200</v>
          </cell>
          <cell r="Q2416" t="str">
            <v>13.092</v>
          </cell>
          <cell r="R2416" t="str">
            <v>V.05.01.03</v>
          </cell>
          <cell r="S2416" t="str">
            <v/>
          </cell>
          <cell r="T2416">
            <v>0</v>
          </cell>
          <cell r="U2416" t="str">
            <v>Đại học</v>
          </cell>
          <cell r="V2416" t="str">
            <v>040303026426</v>
          </cell>
        </row>
        <row r="2417">
          <cell r="B2417" t="str">
            <v/>
          </cell>
          <cell r="C2417" t="str">
            <v/>
          </cell>
          <cell r="D2417" t="str">
            <v>Lê Minh</v>
          </cell>
          <cell r="E2417" t="str">
            <v>Diệp</v>
          </cell>
          <cell r="F2417">
            <v>42</v>
          </cell>
          <cell r="G2417" t="str">
            <v>Viện Kinh tế và Phát triển</v>
          </cell>
          <cell r="H2417" t="str">
            <v>Viện Kinh tế và Thể chế nông nghiệp</v>
          </cell>
          <cell r="I2417" t="str">
            <v>Nghiên cứu viên</v>
          </cell>
          <cell r="J2417">
            <v>2.34</v>
          </cell>
          <cell r="K2417">
            <v>0</v>
          </cell>
          <cell r="L2417" t="str">
            <v>01-Oct-25</v>
          </cell>
          <cell r="M2417" t="str">
            <v>01-Oct-25</v>
          </cell>
          <cell r="N2417">
            <v>4</v>
          </cell>
          <cell r="O2417" t="str">
            <v>4200</v>
          </cell>
          <cell r="P2417" t="str">
            <v>4200</v>
          </cell>
          <cell r="Q2417" t="str">
            <v>13.092</v>
          </cell>
          <cell r="R2417" t="str">
            <v>V.05.01.03</v>
          </cell>
          <cell r="S2417" t="str">
            <v/>
          </cell>
          <cell r="T2417">
            <v>0</v>
          </cell>
          <cell r="U2417" t="str">
            <v>Đại học</v>
          </cell>
          <cell r="V2417" t="str">
            <v>001302006891</v>
          </cell>
        </row>
        <row r="2418">
          <cell r="B2418" t="str">
            <v/>
          </cell>
          <cell r="C2418" t="str">
            <v/>
          </cell>
          <cell r="D2418" t="str">
            <v>Trần Huệ</v>
          </cell>
          <cell r="E2418" t="str">
            <v>Minh</v>
          </cell>
          <cell r="F2418">
            <v>42</v>
          </cell>
          <cell r="G2418" t="str">
            <v>Viện Kinh tế và Phát triển</v>
          </cell>
          <cell r="H2418" t="str">
            <v>Viện Kinh tế và Thể chế nông nghiệp</v>
          </cell>
          <cell r="I2418" t="str">
            <v>Nghiên cứu viên</v>
          </cell>
          <cell r="J2418">
            <v>2.34</v>
          </cell>
          <cell r="K2418">
            <v>0</v>
          </cell>
          <cell r="L2418" t="str">
            <v>01-Nov-25</v>
          </cell>
          <cell r="M2418" t="str">
            <v>01-Nov-25</v>
          </cell>
          <cell r="N2418">
            <v>4</v>
          </cell>
          <cell r="O2418" t="str">
            <v>4200</v>
          </cell>
          <cell r="P2418" t="str">
            <v>4200</v>
          </cell>
          <cell r="Q2418" t="str">
            <v>13.092</v>
          </cell>
          <cell r="R2418" t="str">
            <v>V.05.01.03</v>
          </cell>
          <cell r="S2418" t="str">
            <v/>
          </cell>
          <cell r="T2418">
            <v>0</v>
          </cell>
          <cell r="U2418" t="str">
            <v>Đại học</v>
          </cell>
          <cell r="V2418" t="str">
            <v>001301012439</v>
          </cell>
        </row>
        <row r="2419">
          <cell r="B2419" t="str">
            <v/>
          </cell>
          <cell r="C2419" t="str">
            <v/>
          </cell>
          <cell r="D2419" t="str">
            <v>Lê Văn</v>
          </cell>
          <cell r="E2419" t="str">
            <v>Trình</v>
          </cell>
          <cell r="F2419">
            <v>46</v>
          </cell>
          <cell r="G2419" t="str">
            <v>Viện Sinh vật cảnh</v>
          </cell>
          <cell r="H2419" t="str">
            <v>Viện Sinh vật cảnh</v>
          </cell>
          <cell r="I2419" t="str">
            <v>Nhân viên kỹ thuật</v>
          </cell>
          <cell r="J2419">
            <v>3.27</v>
          </cell>
          <cell r="K2419">
            <v>0</v>
          </cell>
          <cell r="L2419" t="str">
            <v>01-Jan-25</v>
          </cell>
          <cell r="M2419" t="str">
            <v>01-Jan-05</v>
          </cell>
          <cell r="N2419">
            <v>8</v>
          </cell>
          <cell r="O2419" t="str">
            <v>4600</v>
          </cell>
          <cell r="P2419" t="str">
            <v>4600</v>
          </cell>
          <cell r="Q2419" t="str">
            <v>01.007</v>
          </cell>
          <cell r="R2419" t="str">
            <v>01.007</v>
          </cell>
          <cell r="S2419" t="str">
            <v/>
          </cell>
          <cell r="T2419">
            <v>0</v>
          </cell>
          <cell r="U2419" t="str">
            <v>KhôngBCấp</v>
          </cell>
          <cell r="V2419" t="str">
            <v>001065016778</v>
          </cell>
        </row>
        <row r="2420">
          <cell r="B2420" t="str">
            <v/>
          </cell>
          <cell r="C2420" t="str">
            <v>3120205023494</v>
          </cell>
          <cell r="D2420" t="str">
            <v>Nguyễn Thị</v>
          </cell>
          <cell r="E2420" t="str">
            <v>Ngàn</v>
          </cell>
          <cell r="F2420">
            <v>46</v>
          </cell>
          <cell r="G2420" t="str">
            <v>Viện Sinh vật cảnh</v>
          </cell>
          <cell r="H2420" t="str">
            <v>Viện Sinh vật cảnh</v>
          </cell>
          <cell r="I2420" t="str">
            <v>Thạc sĩ, Nghiên cứu viên</v>
          </cell>
          <cell r="J2420">
            <v>3.99</v>
          </cell>
          <cell r="K2420">
            <v>0</v>
          </cell>
          <cell r="L2420" t="str">
            <v>01-Oct-25</v>
          </cell>
          <cell r="M2420" t="str">
            <v>01-Sep-11</v>
          </cell>
          <cell r="N2420">
            <v>3</v>
          </cell>
          <cell r="O2420" t="str">
            <v>4600</v>
          </cell>
          <cell r="P2420" t="str">
            <v>4600</v>
          </cell>
          <cell r="Q2420" t="str">
            <v>13.092</v>
          </cell>
          <cell r="R2420" t="str">
            <v>V.05.01.03</v>
          </cell>
          <cell r="S2420" t="str">
            <v/>
          </cell>
          <cell r="T2420">
            <v>0</v>
          </cell>
          <cell r="U2420" t="str">
            <v>Thạc sĩ</v>
          </cell>
          <cell r="V2420" t="str">
            <v>038181008417</v>
          </cell>
        </row>
        <row r="2421">
          <cell r="B2421" t="str">
            <v/>
          </cell>
          <cell r="C2421" t="str">
            <v>3120205004273</v>
          </cell>
          <cell r="D2421" t="str">
            <v>Nguyễn Lê</v>
          </cell>
          <cell r="E2421" t="str">
            <v>Thu</v>
          </cell>
          <cell r="F2421">
            <v>46</v>
          </cell>
          <cell r="G2421" t="str">
            <v>Viện Sinh vật cảnh</v>
          </cell>
          <cell r="H2421" t="str">
            <v>Viện Sinh vật cảnh</v>
          </cell>
          <cell r="I2421" t="str">
            <v>Kế toán viên</v>
          </cell>
          <cell r="J2421">
            <v>4.32</v>
          </cell>
          <cell r="K2421">
            <v>0</v>
          </cell>
          <cell r="L2421" t="str">
            <v>01-Jan-24</v>
          </cell>
          <cell r="M2421" t="str">
            <v>01-Jan-98</v>
          </cell>
          <cell r="N2421">
            <v>4</v>
          </cell>
          <cell r="O2421" t="str">
            <v>4600</v>
          </cell>
          <cell r="P2421" t="str">
            <v>4600</v>
          </cell>
          <cell r="Q2421" t="str">
            <v>06.031</v>
          </cell>
          <cell r="R2421" t="str">
            <v>06.031</v>
          </cell>
          <cell r="S2421" t="str">
            <v/>
          </cell>
          <cell r="T2421">
            <v>0</v>
          </cell>
          <cell r="U2421" t="str">
            <v>Đại học</v>
          </cell>
          <cell r="V2421" t="str">
            <v>024170000045</v>
          </cell>
        </row>
        <row r="2422">
          <cell r="B2422" t="str">
            <v/>
          </cell>
          <cell r="C2422" t="str">
            <v>3120205316306</v>
          </cell>
          <cell r="D2422" t="str">
            <v>Lê Thị</v>
          </cell>
          <cell r="E2422" t="str">
            <v>Hiền</v>
          </cell>
          <cell r="F2422">
            <v>46</v>
          </cell>
          <cell r="G2422" t="str">
            <v>Viện Sinh vật cảnh</v>
          </cell>
          <cell r="H2422" t="str">
            <v>Viện Sinh vật cảnh</v>
          </cell>
          <cell r="I2422" t="str">
            <v>Nghiên cứu viên</v>
          </cell>
          <cell r="J2422">
            <v>3.33</v>
          </cell>
          <cell r="K2422">
            <v>0</v>
          </cell>
          <cell r="L2422" t="str">
            <v>01-Nov-25</v>
          </cell>
          <cell r="M2422" t="str">
            <v>01-Oct-21</v>
          </cell>
          <cell r="N2422">
            <v>4</v>
          </cell>
          <cell r="O2422" t="str">
            <v>4600</v>
          </cell>
          <cell r="P2422" t="str">
            <v>4600</v>
          </cell>
          <cell r="Q2422" t="str">
            <v>13.092</v>
          </cell>
          <cell r="R2422" t="str">
            <v>V.05.01.03</v>
          </cell>
          <cell r="S2422" t="str">
            <v/>
          </cell>
          <cell r="T2422">
            <v>0</v>
          </cell>
          <cell r="U2422" t="str">
            <v>Đại học</v>
          </cell>
          <cell r="V2422" t="str">
            <v>038190023167</v>
          </cell>
        </row>
        <row r="2423">
          <cell r="B2423" t="str">
            <v/>
          </cell>
          <cell r="C2423" t="str">
            <v>3120215048174</v>
          </cell>
          <cell r="D2423" t="str">
            <v>Đinh Nguyệt</v>
          </cell>
          <cell r="E2423" t="str">
            <v>Thu</v>
          </cell>
          <cell r="F2423">
            <v>46</v>
          </cell>
          <cell r="G2423" t="str">
            <v>Viện Sinh vật cảnh</v>
          </cell>
          <cell r="H2423" t="str">
            <v>Viện Sinh vật cảnh</v>
          </cell>
          <cell r="I2423" t="str">
            <v>Nghiên cứu viên</v>
          </cell>
          <cell r="J2423">
            <v>3.33</v>
          </cell>
          <cell r="K2423">
            <v>0</v>
          </cell>
          <cell r="L2423" t="str">
            <v>01-Nov-22</v>
          </cell>
          <cell r="M2423" t="str">
            <v>01-Oct-21</v>
          </cell>
          <cell r="N2423">
            <v>4</v>
          </cell>
          <cell r="O2423" t="str">
            <v>4600</v>
          </cell>
          <cell r="P2423" t="str">
            <v>4600</v>
          </cell>
          <cell r="Q2423" t="str">
            <v>13.092</v>
          </cell>
          <cell r="R2423" t="str">
            <v>V.05.01.03</v>
          </cell>
          <cell r="S2423" t="str">
            <v/>
          </cell>
          <cell r="T2423">
            <v>0</v>
          </cell>
          <cell r="U2423" t="str">
            <v>Đại học</v>
          </cell>
          <cell r="V2423" t="str">
            <v>001181040722</v>
          </cell>
        </row>
        <row r="2424">
          <cell r="B2424" t="str">
            <v/>
          </cell>
          <cell r="C2424" t="str">
            <v/>
          </cell>
          <cell r="D2424" t="str">
            <v>Hà Thị Thu</v>
          </cell>
          <cell r="E2424" t="str">
            <v>Hương</v>
          </cell>
          <cell r="F2424">
            <v>46</v>
          </cell>
          <cell r="G2424" t="str">
            <v>Viện Sinh vật cảnh</v>
          </cell>
          <cell r="H2424" t="str">
            <v>Viện Sinh vật cảnh</v>
          </cell>
          <cell r="I2424" t="str">
            <v>Nhân viên kỹ thuật</v>
          </cell>
          <cell r="J2424">
            <v>2.37</v>
          </cell>
          <cell r="K2424">
            <v>0</v>
          </cell>
          <cell r="L2424" t="str">
            <v>01-Jan-25</v>
          </cell>
          <cell r="M2424" t="str">
            <v>01-Oct-21</v>
          </cell>
          <cell r="N2424">
            <v>6</v>
          </cell>
          <cell r="O2424" t="str">
            <v>4600</v>
          </cell>
          <cell r="P2424" t="str">
            <v>4600</v>
          </cell>
          <cell r="Q2424" t="str">
            <v>01.007</v>
          </cell>
          <cell r="R2424" t="str">
            <v>01.007</v>
          </cell>
          <cell r="S2424" t="str">
            <v/>
          </cell>
          <cell r="T2424">
            <v>0</v>
          </cell>
          <cell r="U2424" t="str">
            <v>Trung cấp</v>
          </cell>
          <cell r="V2424" t="str">
            <v>037180003244</v>
          </cell>
        </row>
        <row r="2425">
          <cell r="B2425" t="str">
            <v/>
          </cell>
          <cell r="C2425" t="str">
            <v/>
          </cell>
          <cell r="D2425" t="str">
            <v>Đàm Quang</v>
          </cell>
          <cell r="E2425" t="str">
            <v>Vinh</v>
          </cell>
          <cell r="F2425">
            <v>46</v>
          </cell>
          <cell r="G2425" t="str">
            <v>Viện Sinh vật cảnh</v>
          </cell>
          <cell r="H2425" t="str">
            <v>Viện Sinh vật cảnh</v>
          </cell>
          <cell r="I2425" t="str">
            <v>Nghiên cứu viên</v>
          </cell>
          <cell r="J2425">
            <v>2.34</v>
          </cell>
          <cell r="K2425">
            <v>0</v>
          </cell>
          <cell r="L2425" t="str">
            <v>01-Oct-21</v>
          </cell>
          <cell r="M2425" t="str">
            <v>01-Oct-21</v>
          </cell>
          <cell r="N2425">
            <v>4</v>
          </cell>
          <cell r="O2425" t="str">
            <v>4600</v>
          </cell>
          <cell r="P2425" t="str">
            <v>4600</v>
          </cell>
          <cell r="Q2425" t="str">
            <v>13.092</v>
          </cell>
          <cell r="R2425" t="str">
            <v>V.05.01.03</v>
          </cell>
          <cell r="S2425" t="str">
            <v/>
          </cell>
          <cell r="T2425">
            <v>0</v>
          </cell>
          <cell r="U2425" t="str">
            <v>Đại học</v>
          </cell>
          <cell r="V2425" t="str">
            <v>038089023951</v>
          </cell>
        </row>
        <row r="2426">
          <cell r="B2426" t="str">
            <v/>
          </cell>
          <cell r="C2426" t="str">
            <v/>
          </cell>
          <cell r="D2426" t="str">
            <v>Trương Anh</v>
          </cell>
          <cell r="E2426" t="str">
            <v>Minh</v>
          </cell>
          <cell r="F2426">
            <v>46</v>
          </cell>
          <cell r="G2426" t="str">
            <v>Viện Sinh vật cảnh</v>
          </cell>
          <cell r="H2426" t="str">
            <v>Viện Sinh vật cảnh</v>
          </cell>
          <cell r="I2426" t="str">
            <v>Nghiên cứu viên</v>
          </cell>
          <cell r="J2426">
            <v>2.34</v>
          </cell>
          <cell r="K2426">
            <v>0</v>
          </cell>
          <cell r="L2426" t="str">
            <v>01-Oct-21</v>
          </cell>
          <cell r="M2426" t="str">
            <v>01-Oct-21</v>
          </cell>
          <cell r="N2426">
            <v>4</v>
          </cell>
          <cell r="O2426" t="str">
            <v>4600</v>
          </cell>
          <cell r="P2426" t="str">
            <v>4600</v>
          </cell>
          <cell r="Q2426" t="str">
            <v>13.092</v>
          </cell>
          <cell r="R2426" t="str">
            <v>V.05.01.03</v>
          </cell>
          <cell r="S2426" t="str">
            <v/>
          </cell>
          <cell r="T2426">
            <v>0</v>
          </cell>
          <cell r="U2426" t="str">
            <v>Đại học</v>
          </cell>
          <cell r="V2426" t="str">
            <v>001080044014</v>
          </cell>
        </row>
        <row r="2427">
          <cell r="B2427" t="str">
            <v/>
          </cell>
          <cell r="C2427" t="str">
            <v/>
          </cell>
          <cell r="D2427" t="str">
            <v>Lê Đình</v>
          </cell>
          <cell r="E2427" t="str">
            <v>Duẩn</v>
          </cell>
          <cell r="F2427">
            <v>46</v>
          </cell>
          <cell r="G2427" t="str">
            <v>Viện Sinh vật cảnh</v>
          </cell>
          <cell r="H2427" t="str">
            <v>Viện Sinh vật cảnh</v>
          </cell>
          <cell r="I2427" t="str">
            <v>Thạc sĩ, Nghiên cứu viên</v>
          </cell>
          <cell r="J2427">
            <v>3</v>
          </cell>
          <cell r="K2427">
            <v>0</v>
          </cell>
          <cell r="L2427" t="str">
            <v>01-Apr-22</v>
          </cell>
          <cell r="M2427" t="str">
            <v>01-Apr-22</v>
          </cell>
          <cell r="N2427">
            <v>3</v>
          </cell>
          <cell r="O2427" t="str">
            <v>4600</v>
          </cell>
          <cell r="P2427" t="str">
            <v>4600</v>
          </cell>
          <cell r="Q2427" t="str">
            <v>13.092</v>
          </cell>
          <cell r="R2427" t="str">
            <v>V.05.01.03</v>
          </cell>
          <cell r="S2427" t="str">
            <v/>
          </cell>
          <cell r="T2427">
            <v>0</v>
          </cell>
          <cell r="U2427" t="str">
            <v>Thạc sĩ</v>
          </cell>
          <cell r="V2427" t="str">
            <v>033094003047</v>
          </cell>
        </row>
        <row r="2428">
          <cell r="B2428" t="str">
            <v/>
          </cell>
          <cell r="C2428" t="str">
            <v/>
          </cell>
          <cell r="D2428" t="str">
            <v>Phạm Văn</v>
          </cell>
          <cell r="E2428" t="str">
            <v>Tuyển</v>
          </cell>
          <cell r="F2428">
            <v>46</v>
          </cell>
          <cell r="G2428" t="str">
            <v>Viện Sinh vật cảnh</v>
          </cell>
          <cell r="H2428" t="str">
            <v>Viện Sinh vật cảnh</v>
          </cell>
          <cell r="I2428" t="str">
            <v>Thạc sĩ, Nghiên cứu viên</v>
          </cell>
          <cell r="J2428">
            <v>3.66</v>
          </cell>
          <cell r="K2428">
            <v>0</v>
          </cell>
          <cell r="L2428" t="str">
            <v>01-Apr-25</v>
          </cell>
          <cell r="M2428" t="str">
            <v>01-Apr-22</v>
          </cell>
          <cell r="N2428">
            <v>3</v>
          </cell>
          <cell r="O2428" t="str">
            <v>4600</v>
          </cell>
          <cell r="P2428" t="str">
            <v>4600</v>
          </cell>
          <cell r="Q2428" t="str">
            <v>13.092</v>
          </cell>
          <cell r="R2428" t="str">
            <v>V.05.01.03</v>
          </cell>
          <cell r="S2428" t="str">
            <v/>
          </cell>
          <cell r="T2428">
            <v>0</v>
          </cell>
          <cell r="U2428" t="str">
            <v>Thạc sĩ</v>
          </cell>
          <cell r="V2428" t="str">
            <v>030084005842</v>
          </cell>
        </row>
        <row r="2429">
          <cell r="B2429" t="str">
            <v/>
          </cell>
          <cell r="C2429" t="str">
            <v/>
          </cell>
          <cell r="D2429" t="str">
            <v>Bùi Thị Hồng</v>
          </cell>
          <cell r="E2429" t="str">
            <v>Thơm</v>
          </cell>
          <cell r="F2429">
            <v>46</v>
          </cell>
          <cell r="G2429" t="str">
            <v>Viện Sinh vật cảnh</v>
          </cell>
          <cell r="H2429" t="str">
            <v>Viện Sinh vật cảnh</v>
          </cell>
          <cell r="I2429" t="str">
            <v>Thạc sĩ, Nghiên cứu viên</v>
          </cell>
          <cell r="J2429">
            <v>2.67</v>
          </cell>
          <cell r="K2429">
            <v>0</v>
          </cell>
          <cell r="L2429" t="str">
            <v>01-Apr-22</v>
          </cell>
          <cell r="M2429" t="str">
            <v>01-Apr-22</v>
          </cell>
          <cell r="N2429">
            <v>3</v>
          </cell>
          <cell r="O2429" t="str">
            <v>4600</v>
          </cell>
          <cell r="P2429" t="str">
            <v>4600</v>
          </cell>
          <cell r="Q2429" t="str">
            <v>13.092</v>
          </cell>
          <cell r="R2429" t="str">
            <v>V.05.01.03</v>
          </cell>
          <cell r="S2429" t="str">
            <v/>
          </cell>
          <cell r="T2429">
            <v>0</v>
          </cell>
          <cell r="U2429" t="str">
            <v>Thạc sĩ</v>
          </cell>
          <cell r="V2429" t="str">
            <v>017188010769</v>
          </cell>
        </row>
        <row r="2430">
          <cell r="B2430" t="str">
            <v/>
          </cell>
          <cell r="C2430" t="str">
            <v>3120205088767</v>
          </cell>
          <cell r="D2430" t="str">
            <v>Nguyễn Thị Huyền</v>
          </cell>
          <cell r="E2430" t="str">
            <v>Trang</v>
          </cell>
          <cell r="F2430">
            <v>47</v>
          </cell>
          <cell r="G2430" t="str">
            <v>Viện Nghiên cứu và Phát triển Vi tảo, Nấm và Dược</v>
          </cell>
          <cell r="H2430" t="str">
            <v>Viện Nghiên cứu và Phát triển Vi tảo, Nấm và Dược liệu</v>
          </cell>
          <cell r="I2430" t="str">
            <v>Nghiên cứu viên</v>
          </cell>
          <cell r="J2430">
            <v>2.67</v>
          </cell>
          <cell r="K2430">
            <v>0</v>
          </cell>
          <cell r="L2430" t="str">
            <v>01-Mar-23</v>
          </cell>
          <cell r="M2430" t="str">
            <v>01-Apr-19</v>
          </cell>
          <cell r="N2430">
            <v>4</v>
          </cell>
          <cell r="O2430" t="str">
            <v>4700</v>
          </cell>
          <cell r="P2430" t="str">
            <v>4700</v>
          </cell>
          <cell r="Q2430" t="str">
            <v>13.092</v>
          </cell>
          <cell r="R2430" t="str">
            <v>V.05.01.03</v>
          </cell>
          <cell r="S2430" t="str">
            <v/>
          </cell>
          <cell r="T2430">
            <v>0</v>
          </cell>
          <cell r="U2430" t="str">
            <v>Đại học</v>
          </cell>
          <cell r="V2430" t="str">
            <v>036195014971</v>
          </cell>
        </row>
        <row r="2431">
          <cell r="B2431" t="str">
            <v/>
          </cell>
          <cell r="C2431" t="str">
            <v>3120205088773</v>
          </cell>
          <cell r="D2431" t="str">
            <v>Ngô Chí</v>
          </cell>
          <cell r="E2431" t="str">
            <v>Quyền</v>
          </cell>
          <cell r="F2431">
            <v>47</v>
          </cell>
          <cell r="G2431" t="str">
            <v>Viện NC và Phát triển nấm ăn, nấm dược liệu</v>
          </cell>
          <cell r="H2431" t="str">
            <v>Viện Nghiên cứu và Phát triển nấm ăn, nấm dược liệu</v>
          </cell>
          <cell r="I2431" t="str">
            <v>Thạc sĩ, Nghiên cứu viên</v>
          </cell>
          <cell r="J2431">
            <v>2.67</v>
          </cell>
          <cell r="K2431">
            <v>0</v>
          </cell>
          <cell r="L2431" t="str">
            <v>01-Jan-24</v>
          </cell>
          <cell r="M2431" t="str">
            <v>01-Apr-19</v>
          </cell>
          <cell r="N2431">
            <v>3</v>
          </cell>
          <cell r="O2431" t="str">
            <v>4700</v>
          </cell>
          <cell r="P2431" t="str">
            <v>4700</v>
          </cell>
          <cell r="Q2431" t="str">
            <v>13.092</v>
          </cell>
          <cell r="R2431" t="str">
            <v>V.05.01.03</v>
          </cell>
          <cell r="S2431" t="str">
            <v/>
          </cell>
          <cell r="T2431">
            <v>0</v>
          </cell>
          <cell r="U2431" t="str">
            <v>Thạc sĩ</v>
          </cell>
          <cell r="V2431" t="str">
            <v>038096026644</v>
          </cell>
        </row>
        <row r="2432">
          <cell r="B2432" t="str">
            <v/>
          </cell>
          <cell r="C2432" t="str">
            <v>3120205098509</v>
          </cell>
          <cell r="D2432" t="str">
            <v>Phạm Thị Hồng</v>
          </cell>
          <cell r="E2432" t="str">
            <v>Thiêm</v>
          </cell>
          <cell r="F2432">
            <v>47</v>
          </cell>
          <cell r="G2432" t="str">
            <v>Viện NC và Phát triển nấm ăn, nấm dược liệu</v>
          </cell>
          <cell r="H2432" t="str">
            <v>Viện Nghiên cứu và Phát triển nấm ăn, nấm dược liệu</v>
          </cell>
          <cell r="I2432" t="str">
            <v>Nghiên cứu viên</v>
          </cell>
          <cell r="J2432">
            <v>2.34</v>
          </cell>
          <cell r="K2432">
            <v>0</v>
          </cell>
          <cell r="L2432" t="str">
            <v>01-Apr-19</v>
          </cell>
          <cell r="M2432" t="str">
            <v>01-Apr-19</v>
          </cell>
          <cell r="N2432">
            <v>4</v>
          </cell>
          <cell r="O2432" t="str">
            <v>4700</v>
          </cell>
          <cell r="P2432" t="str">
            <v>4700</v>
          </cell>
          <cell r="Q2432" t="str">
            <v>13.092</v>
          </cell>
          <cell r="R2432" t="str">
            <v>V.05.01.03</v>
          </cell>
          <cell r="S2432" t="str">
            <v/>
          </cell>
          <cell r="T2432">
            <v>0</v>
          </cell>
          <cell r="U2432" t="str">
            <v>Đại học</v>
          </cell>
          <cell r="V2432" t="str">
            <v>038196008898</v>
          </cell>
        </row>
        <row r="2433">
          <cell r="B2433" t="str">
            <v/>
          </cell>
          <cell r="C2433" t="str">
            <v/>
          </cell>
          <cell r="D2433" t="str">
            <v>Hoàng Khắc</v>
          </cell>
          <cell r="E2433" t="str">
            <v>Cưng</v>
          </cell>
          <cell r="F2433">
            <v>47</v>
          </cell>
          <cell r="G2433" t="str">
            <v>Viện Nghiên cứu và Phát triển nấm ăn, nấm dược liệ</v>
          </cell>
          <cell r="H2433" t="str">
            <v>Viện Nghiên cứu và Phát triển nấm ăn, nấm dược liệu</v>
          </cell>
          <cell r="I2433" t="str">
            <v>Nghiên cứu viên                                                       _x0002_</v>
          </cell>
          <cell r="J2433">
            <v>2.34</v>
          </cell>
          <cell r="K2433">
            <v>0</v>
          </cell>
          <cell r="L2433" t="str">
            <v>01-Jun-21</v>
          </cell>
          <cell r="M2433" t="str">
            <v>01-Jun-21</v>
          </cell>
          <cell r="N2433">
            <v>4</v>
          </cell>
          <cell r="O2433" t="str">
            <v>4700</v>
          </cell>
          <cell r="P2433" t="str">
            <v>4700</v>
          </cell>
          <cell r="Q2433" t="str">
            <v>13.092</v>
          </cell>
          <cell r="R2433" t="str">
            <v>V.05.01.03</v>
          </cell>
          <cell r="S2433" t="str">
            <v/>
          </cell>
          <cell r="T2433">
            <v>0</v>
          </cell>
          <cell r="U2433" t="str">
            <v>Đại học</v>
          </cell>
          <cell r="V2433" t="str">
            <v>174859620</v>
          </cell>
        </row>
        <row r="2434">
          <cell r="B2434" t="str">
            <v/>
          </cell>
          <cell r="C2434" t="str">
            <v/>
          </cell>
          <cell r="D2434" t="str">
            <v>Lại Huyền</v>
          </cell>
          <cell r="E2434" t="str">
            <v>Lương</v>
          </cell>
          <cell r="F2434">
            <v>47</v>
          </cell>
          <cell r="G2434" t="str">
            <v>Viện Nghiên cứu và Phát triển nấm ăn, nấm dược liệ</v>
          </cell>
          <cell r="H2434" t="str">
            <v>Viện Nghiên cứu và Phát triển nấm ăn, nấm dược liệu</v>
          </cell>
          <cell r="I2434" t="str">
            <v>Nghiên cứu viên</v>
          </cell>
          <cell r="J2434">
            <v>2.34</v>
          </cell>
          <cell r="K2434">
            <v>0</v>
          </cell>
          <cell r="L2434" t="str">
            <v>01-Jul-21</v>
          </cell>
          <cell r="M2434" t="str">
            <v>01-Jul-21</v>
          </cell>
          <cell r="N2434">
            <v>4</v>
          </cell>
          <cell r="O2434" t="str">
            <v>4700</v>
          </cell>
          <cell r="P2434" t="str">
            <v>4700</v>
          </cell>
          <cell r="Q2434" t="str">
            <v>13.092</v>
          </cell>
          <cell r="R2434" t="str">
            <v>V.05.01.03</v>
          </cell>
          <cell r="S2434" t="str">
            <v/>
          </cell>
          <cell r="T2434">
            <v>0</v>
          </cell>
          <cell r="U2434" t="str">
            <v>Đại học</v>
          </cell>
          <cell r="V2434" t="str">
            <v>152203434</v>
          </cell>
        </row>
        <row r="2435">
          <cell r="B2435" t="str">
            <v/>
          </cell>
          <cell r="C2435" t="str">
            <v/>
          </cell>
          <cell r="D2435" t="str">
            <v>Vũ Lê Diệu</v>
          </cell>
          <cell r="E2435" t="str">
            <v>Hương</v>
          </cell>
          <cell r="F2435">
            <v>47</v>
          </cell>
          <cell r="G2435" t="str">
            <v>Viện Nghiên cứu Vi tảo và Dược mỹ phẩm</v>
          </cell>
          <cell r="H2435" t="str">
            <v>Viện Nghiên cứu Vi tảo và Dược mỹ phẩm</v>
          </cell>
          <cell r="I2435" t="str">
            <v>Thạc sĩ, Nghiên cứu viên</v>
          </cell>
          <cell r="J2435">
            <v>2.34</v>
          </cell>
          <cell r="K2435">
            <v>0</v>
          </cell>
          <cell r="L2435" t="str">
            <v>01-Jul-21</v>
          </cell>
          <cell r="M2435" t="str">
            <v>01-Jul-21</v>
          </cell>
          <cell r="N2435">
            <v>3</v>
          </cell>
          <cell r="O2435" t="str">
            <v>4700</v>
          </cell>
          <cell r="P2435" t="str">
            <v>4700</v>
          </cell>
          <cell r="Q2435" t="str">
            <v>13.092</v>
          </cell>
          <cell r="R2435" t="str">
            <v>V.05.01.03</v>
          </cell>
          <cell r="S2435" t="str">
            <v/>
          </cell>
          <cell r="T2435">
            <v>0</v>
          </cell>
          <cell r="U2435" t="str">
            <v>Thạc sĩ</v>
          </cell>
          <cell r="V2435" t="str">
            <v>019198000532</v>
          </cell>
        </row>
        <row r="2436">
          <cell r="B2436" t="str">
            <v/>
          </cell>
          <cell r="C2436" t="str">
            <v>0541000345331</v>
          </cell>
          <cell r="D2436" t="str">
            <v>Trần Cẩm</v>
          </cell>
          <cell r="E2436" t="str">
            <v>Tú</v>
          </cell>
          <cell r="F2436">
            <v>47</v>
          </cell>
          <cell r="G2436" t="str">
            <v>Viện NC và Phát triển nấm ăn, nấm dược liệu</v>
          </cell>
          <cell r="H2436" t="str">
            <v>Viện Nghiên cứu và Phát triển nấm ăn, nấm dược liệu</v>
          </cell>
          <cell r="I2436" t="str">
            <v>Kế toán viên</v>
          </cell>
          <cell r="J2436">
            <v>2.67</v>
          </cell>
          <cell r="K2436">
            <v>0</v>
          </cell>
          <cell r="L2436" t="str">
            <v>01-Jan-25</v>
          </cell>
          <cell r="M2436" t="str">
            <v>01-Jan-22</v>
          </cell>
          <cell r="N2436">
            <v>4</v>
          </cell>
          <cell r="O2436" t="str">
            <v>4700</v>
          </cell>
          <cell r="P2436" t="str">
            <v>4700</v>
          </cell>
          <cell r="Q2436" t="str">
            <v>06.031</v>
          </cell>
          <cell r="R2436" t="str">
            <v>06.031</v>
          </cell>
          <cell r="S2436" t="str">
            <v/>
          </cell>
          <cell r="T2436">
            <v>0</v>
          </cell>
          <cell r="U2436" t="str">
            <v>Đại học</v>
          </cell>
          <cell r="V2436" t="str">
            <v>001196031325</v>
          </cell>
        </row>
        <row r="2437">
          <cell r="B2437" t="str">
            <v/>
          </cell>
          <cell r="C2437" t="str">
            <v/>
          </cell>
          <cell r="D2437" t="str">
            <v>Nguyễn Thị Thu</v>
          </cell>
          <cell r="E2437" t="str">
            <v>Hoa</v>
          </cell>
          <cell r="F2437">
            <v>47</v>
          </cell>
          <cell r="G2437" t="str">
            <v>Viện Nghiên cứu Vi tảo và Dược mỹ phẩm</v>
          </cell>
          <cell r="H2437" t="str">
            <v>Viện Nghiên cứu Vi tảo và Dược mỹ phẩm</v>
          </cell>
          <cell r="I2437" t="str">
            <v>Thạc sĩ, Nghiên cứu viên</v>
          </cell>
          <cell r="J2437">
            <v>2.67</v>
          </cell>
          <cell r="K2437">
            <v>0</v>
          </cell>
          <cell r="L2437" t="str">
            <v>01-Apr-23</v>
          </cell>
          <cell r="M2437" t="str">
            <v>01-Apr-22</v>
          </cell>
          <cell r="N2437">
            <v>3</v>
          </cell>
          <cell r="O2437" t="str">
            <v>4700</v>
          </cell>
          <cell r="P2437" t="str">
            <v>4700</v>
          </cell>
          <cell r="Q2437" t="str">
            <v>13.092</v>
          </cell>
          <cell r="R2437" t="str">
            <v>V.05.01.03</v>
          </cell>
          <cell r="S2437" t="str">
            <v/>
          </cell>
          <cell r="T2437">
            <v>0</v>
          </cell>
          <cell r="U2437" t="str">
            <v>Thạc sĩ</v>
          </cell>
          <cell r="V2437" t="str">
            <v>001197023352</v>
          </cell>
        </row>
        <row r="2438">
          <cell r="B2438" t="str">
            <v/>
          </cell>
          <cell r="C2438" t="str">
            <v>100004703604</v>
          </cell>
          <cell r="D2438" t="str">
            <v>Lê Quang</v>
          </cell>
          <cell r="E2438" t="str">
            <v>Huy</v>
          </cell>
          <cell r="F2438">
            <v>47</v>
          </cell>
          <cell r="G2438" t="str">
            <v>Viện Nghiên cứu và Phát triển Vi tảo, Nấm và Dược</v>
          </cell>
          <cell r="H2438" t="str">
            <v>Viện Nghiên cứu và Phát triển Vi tảo, Nấm và Dược liệu</v>
          </cell>
          <cell r="I2438" t="str">
            <v>Kế toán viên</v>
          </cell>
          <cell r="J2438">
            <v>3.66</v>
          </cell>
          <cell r="K2438">
            <v>0</v>
          </cell>
          <cell r="L2438" t="str">
            <v>01-May-25</v>
          </cell>
          <cell r="M2438" t="str">
            <v>01-May-22</v>
          </cell>
          <cell r="N2438">
            <v>4</v>
          </cell>
          <cell r="O2438" t="str">
            <v>4700</v>
          </cell>
          <cell r="P2438" t="str">
            <v>4700</v>
          </cell>
          <cell r="Q2438" t="str">
            <v>06.031</v>
          </cell>
          <cell r="R2438" t="str">
            <v>06.031</v>
          </cell>
          <cell r="S2438" t="str">
            <v/>
          </cell>
          <cell r="T2438">
            <v>0</v>
          </cell>
          <cell r="U2438" t="str">
            <v>Đại học</v>
          </cell>
          <cell r="V2438" t="str">
            <v>001090007256</v>
          </cell>
        </row>
        <row r="2439">
          <cell r="B2439" t="str">
            <v/>
          </cell>
          <cell r="C2439" t="str">
            <v>103867487761</v>
          </cell>
          <cell r="D2439" t="str">
            <v>Nguyễn Thị</v>
          </cell>
          <cell r="E2439" t="str">
            <v>Mơ</v>
          </cell>
          <cell r="F2439">
            <v>47</v>
          </cell>
          <cell r="G2439" t="str">
            <v>Viện Nghiên cứu và Phát triển Vi tảo, Nấm và Dược</v>
          </cell>
          <cell r="H2439" t="str">
            <v>Viện Nghiên cứu và Phát triển Vi tảo, Nấm và Dược liệu</v>
          </cell>
          <cell r="I2439" t="str">
            <v>Nghiên cứu viên</v>
          </cell>
          <cell r="J2439">
            <v>2.67</v>
          </cell>
          <cell r="K2439">
            <v>0</v>
          </cell>
          <cell r="L2439" t="str">
            <v>01-Oct-25</v>
          </cell>
          <cell r="M2439" t="str">
            <v>01-Oct-22</v>
          </cell>
          <cell r="N2439">
            <v>4</v>
          </cell>
          <cell r="O2439" t="str">
            <v>4700</v>
          </cell>
          <cell r="P2439" t="str">
            <v>4700</v>
          </cell>
          <cell r="Q2439" t="str">
            <v>13.092</v>
          </cell>
          <cell r="R2439" t="str">
            <v>V.05.01.03</v>
          </cell>
          <cell r="S2439" t="str">
            <v/>
          </cell>
          <cell r="T2439">
            <v>0</v>
          </cell>
          <cell r="U2439" t="str">
            <v>Đại học</v>
          </cell>
          <cell r="V2439" t="str">
            <v>027199004835</v>
          </cell>
        </row>
        <row r="2440">
          <cell r="B2440" t="str">
            <v/>
          </cell>
          <cell r="C2440" t="str">
            <v/>
          </cell>
          <cell r="D2440" t="str">
            <v>Nguyễn Hồng</v>
          </cell>
          <cell r="E2440" t="str">
            <v>Ngọc</v>
          </cell>
          <cell r="F2440">
            <v>47</v>
          </cell>
          <cell r="G2440" t="str">
            <v>Viện NC và Phát triển nấm ăn, nấm dược liệu</v>
          </cell>
          <cell r="H2440" t="str">
            <v>Viện Nghiên cứu và Phát triển nấm ăn, nấm dược liệu</v>
          </cell>
          <cell r="I2440" t="str">
            <v>Nghiên cứu viên</v>
          </cell>
          <cell r="J2440">
            <v>2.34</v>
          </cell>
          <cell r="K2440">
            <v>0</v>
          </cell>
          <cell r="L2440" t="str">
            <v>01-Oct-22</v>
          </cell>
          <cell r="M2440" t="str">
            <v>01-Oct-22</v>
          </cell>
          <cell r="N2440">
            <v>4</v>
          </cell>
          <cell r="O2440" t="str">
            <v>4700</v>
          </cell>
          <cell r="P2440" t="str">
            <v>4700</v>
          </cell>
          <cell r="Q2440" t="str">
            <v>13.092</v>
          </cell>
          <cell r="R2440" t="str">
            <v>V.05.01.03</v>
          </cell>
          <cell r="S2440" t="str">
            <v/>
          </cell>
          <cell r="T2440">
            <v>0</v>
          </cell>
          <cell r="U2440" t="str">
            <v>Đại học</v>
          </cell>
          <cell r="V2440" t="str">
            <v>038199025317</v>
          </cell>
        </row>
        <row r="2441">
          <cell r="B2441" t="str">
            <v/>
          </cell>
          <cell r="C2441" t="str">
            <v/>
          </cell>
          <cell r="D2441" t="str">
            <v>Phạm Thị Ngọc</v>
          </cell>
          <cell r="E2441" t="str">
            <v>Tú</v>
          </cell>
          <cell r="F2441">
            <v>47</v>
          </cell>
          <cell r="G2441" t="str">
            <v>Viện NC và Phát triển nấm ăn, nấm dược liệu</v>
          </cell>
          <cell r="H2441" t="str">
            <v>Viện Nghiên cứu và Phát triển nấm ăn, nấm dược liệu</v>
          </cell>
          <cell r="I2441" t="str">
            <v>Nghiên cứu viên</v>
          </cell>
          <cell r="J2441">
            <v>2.34</v>
          </cell>
          <cell r="K2441">
            <v>0</v>
          </cell>
          <cell r="L2441" t="str">
            <v>01-Oct-22</v>
          </cell>
          <cell r="M2441" t="str">
            <v>01-Oct-22</v>
          </cell>
          <cell r="N2441">
            <v>4</v>
          </cell>
          <cell r="O2441" t="str">
            <v>4700</v>
          </cell>
          <cell r="P2441" t="str">
            <v>4700</v>
          </cell>
          <cell r="Q2441" t="str">
            <v>13.092</v>
          </cell>
          <cell r="R2441" t="str">
            <v>V.05.01.03</v>
          </cell>
          <cell r="S2441" t="str">
            <v/>
          </cell>
          <cell r="T2441">
            <v>0</v>
          </cell>
          <cell r="U2441" t="str">
            <v>Đại học</v>
          </cell>
          <cell r="V2441" t="str">
            <v>031198006290</v>
          </cell>
        </row>
        <row r="2442">
          <cell r="B2442" t="str">
            <v/>
          </cell>
          <cell r="C2442" t="str">
            <v/>
          </cell>
          <cell r="D2442" t="str">
            <v>Nguyễn Thị Lan</v>
          </cell>
          <cell r="E2442" t="str">
            <v>Hương</v>
          </cell>
          <cell r="F2442">
            <v>47</v>
          </cell>
          <cell r="G2442" t="str">
            <v>Viện Nghiên cứu Vi tảo và Dược mỹ phẩm</v>
          </cell>
          <cell r="H2442" t="str">
            <v>Viện Nghiên cứu Vi tảo và Dược mỹ phẩm</v>
          </cell>
          <cell r="I2442" t="str">
            <v>Nhân viên phục vụ</v>
          </cell>
          <cell r="J2442">
            <v>0</v>
          </cell>
          <cell r="K2442">
            <v>0</v>
          </cell>
          <cell r="L2442" t="str">
            <v>01-Nov-22</v>
          </cell>
          <cell r="M2442" t="str">
            <v>01-Nov-22</v>
          </cell>
          <cell r="N2442">
            <v>8</v>
          </cell>
          <cell r="O2442" t="str">
            <v>4700</v>
          </cell>
          <cell r="P2442" t="str">
            <v>4700</v>
          </cell>
          <cell r="Q2442" t="str">
            <v>01.009</v>
          </cell>
          <cell r="R2442" t="str">
            <v>01.009</v>
          </cell>
          <cell r="S2442" t="str">
            <v/>
          </cell>
          <cell r="T2442">
            <v>0</v>
          </cell>
          <cell r="U2442" t="str">
            <v>KhôngBCấp</v>
          </cell>
          <cell r="V2442" t="str">
            <v>001184019989</v>
          </cell>
        </row>
        <row r="2443">
          <cell r="B2443" t="str">
            <v/>
          </cell>
          <cell r="C2443" t="str">
            <v/>
          </cell>
          <cell r="D2443" t="str">
            <v>Nguyễn Thị Tuyết</v>
          </cell>
          <cell r="E2443" t="str">
            <v>Nhung</v>
          </cell>
          <cell r="F2443">
            <v>47</v>
          </cell>
          <cell r="G2443" t="str">
            <v>Viện Nghiên cứu Vi tảo và Dược mỹ phẩm</v>
          </cell>
          <cell r="H2443" t="str">
            <v>Viện Nghiên cứu Vi tảo và Dược mỹ phẩm</v>
          </cell>
          <cell r="I2443" t="str">
            <v>Kỹ thuật viên</v>
          </cell>
          <cell r="J2443">
            <v>1.86</v>
          </cell>
          <cell r="K2443">
            <v>0</v>
          </cell>
          <cell r="L2443" t="str">
            <v>01-Nov-22</v>
          </cell>
          <cell r="M2443" t="str">
            <v>01-Nov-22</v>
          </cell>
          <cell r="N2443">
            <v>6</v>
          </cell>
          <cell r="O2443" t="str">
            <v>4700</v>
          </cell>
          <cell r="P2443" t="str">
            <v>4700</v>
          </cell>
          <cell r="Q2443" t="str">
            <v>13.096</v>
          </cell>
          <cell r="R2443" t="str">
            <v>V.05.02.08</v>
          </cell>
          <cell r="S2443" t="str">
            <v/>
          </cell>
          <cell r="T2443">
            <v>0</v>
          </cell>
          <cell r="U2443" t="str">
            <v>Trung cấp</v>
          </cell>
          <cell r="V2443" t="str">
            <v>033183002654</v>
          </cell>
        </row>
        <row r="2444">
          <cell r="B2444" t="str">
            <v/>
          </cell>
          <cell r="C2444" t="str">
            <v/>
          </cell>
          <cell r="D2444" t="str">
            <v>Trần Phương</v>
          </cell>
          <cell r="E2444" t="str">
            <v>Thảo</v>
          </cell>
          <cell r="F2444">
            <v>47</v>
          </cell>
          <cell r="G2444" t="str">
            <v>Viện Nghiên cứu Vi tảo và Dược mỹ phẩm</v>
          </cell>
          <cell r="H2444" t="str">
            <v>Viện Nghiên cứu Vi tảo và Dược mỹ phẩm</v>
          </cell>
          <cell r="I2444" t="str">
            <v>Nghiên cứu viên</v>
          </cell>
          <cell r="J2444">
            <v>2.34</v>
          </cell>
          <cell r="K2444">
            <v>0</v>
          </cell>
          <cell r="L2444" t="str">
            <v>01-Nov-22</v>
          </cell>
          <cell r="M2444" t="str">
            <v>01-Nov-22</v>
          </cell>
          <cell r="N2444">
            <v>4</v>
          </cell>
          <cell r="O2444" t="str">
            <v>4700</v>
          </cell>
          <cell r="P2444" t="str">
            <v>4700</v>
          </cell>
          <cell r="Q2444" t="str">
            <v>13.092</v>
          </cell>
          <cell r="R2444" t="str">
            <v>V.05.01.03</v>
          </cell>
          <cell r="S2444" t="str">
            <v/>
          </cell>
          <cell r="T2444">
            <v>0</v>
          </cell>
          <cell r="U2444" t="str">
            <v>Đại học</v>
          </cell>
          <cell r="V2444" t="str">
            <v>004199004374</v>
          </cell>
        </row>
        <row r="2445">
          <cell r="B2445" t="str">
            <v/>
          </cell>
          <cell r="C2445" t="str">
            <v/>
          </cell>
          <cell r="D2445" t="str">
            <v>Trần Văn</v>
          </cell>
          <cell r="E2445" t="str">
            <v>Thế</v>
          </cell>
          <cell r="F2445">
            <v>47</v>
          </cell>
          <cell r="G2445" t="str">
            <v>Viện Nghiên cứu Vi tảo và Dược mỹ phẩm</v>
          </cell>
          <cell r="H2445" t="str">
            <v>Viện Nghiên cứu Vi tảo và Dược mỹ phẩm</v>
          </cell>
          <cell r="I2445" t="str">
            <v>Tiến sĩ, Nghiên cứu viên</v>
          </cell>
          <cell r="J2445">
            <v>3</v>
          </cell>
          <cell r="K2445">
            <v>0</v>
          </cell>
          <cell r="L2445" t="str">
            <v>01-Nov-22</v>
          </cell>
          <cell r="M2445" t="str">
            <v>01-Nov-22</v>
          </cell>
          <cell r="N2445">
            <v>2</v>
          </cell>
          <cell r="O2445" t="str">
            <v>4700</v>
          </cell>
          <cell r="P2445" t="str">
            <v>4700</v>
          </cell>
          <cell r="Q2445" t="str">
            <v>13.092</v>
          </cell>
          <cell r="R2445" t="str">
            <v>V.05.01.03</v>
          </cell>
          <cell r="S2445" t="str">
            <v/>
          </cell>
          <cell r="T2445">
            <v>0</v>
          </cell>
          <cell r="U2445" t="str">
            <v>Tiến sĩ</v>
          </cell>
          <cell r="V2445" t="str">
            <v>036082000173</v>
          </cell>
        </row>
        <row r="2446">
          <cell r="B2446" t="str">
            <v/>
          </cell>
          <cell r="C2446" t="str">
            <v/>
          </cell>
          <cell r="D2446" t="str">
            <v>Nguyễn Thị</v>
          </cell>
          <cell r="E2446" t="str">
            <v>Luyến</v>
          </cell>
          <cell r="F2446">
            <v>47</v>
          </cell>
          <cell r="G2446" t="str">
            <v>Viện Nghiên cứu và Phát triển Vi tảo, Nấm và Dược</v>
          </cell>
          <cell r="H2446" t="str">
            <v>Viện Nghiên cứu và Phát triển Vi tảo, Nấm và Dược liệu</v>
          </cell>
          <cell r="I2446" t="str">
            <v>Nghiên cứu viên</v>
          </cell>
          <cell r="J2446">
            <v>2.34</v>
          </cell>
          <cell r="K2446">
            <v>0</v>
          </cell>
          <cell r="L2446" t="str">
            <v>01-Feb-23</v>
          </cell>
          <cell r="M2446" t="str">
            <v>01-Feb-23</v>
          </cell>
          <cell r="N2446">
            <v>4</v>
          </cell>
          <cell r="O2446" t="str">
            <v>4700</v>
          </cell>
          <cell r="P2446" t="str">
            <v>4700</v>
          </cell>
          <cell r="Q2446" t="str">
            <v>13.092</v>
          </cell>
          <cell r="R2446" t="str">
            <v>V.05.01.03</v>
          </cell>
          <cell r="S2446" t="str">
            <v/>
          </cell>
          <cell r="T2446">
            <v>0</v>
          </cell>
          <cell r="U2446" t="str">
            <v>Đại học</v>
          </cell>
          <cell r="V2446" t="str">
            <v>038199019400</v>
          </cell>
        </row>
        <row r="2447">
          <cell r="B2447" t="str">
            <v/>
          </cell>
          <cell r="C2447" t="str">
            <v/>
          </cell>
          <cell r="D2447" t="str">
            <v>Đào Đình</v>
          </cell>
          <cell r="E2447" t="str">
            <v>Hoàng</v>
          </cell>
          <cell r="F2447">
            <v>47</v>
          </cell>
          <cell r="G2447" t="str">
            <v>Viện Nghiên cứu và Phát triển cây dược liệu</v>
          </cell>
          <cell r="H2447" t="str">
            <v>Viện Nghiên cứu và Phát triển cây dược liệu</v>
          </cell>
          <cell r="I2447" t="str">
            <v>Nghiên cứu viên</v>
          </cell>
          <cell r="J2447">
            <v>2.34</v>
          </cell>
          <cell r="K2447">
            <v>0</v>
          </cell>
          <cell r="L2447" t="str">
            <v>01-Feb-23</v>
          </cell>
          <cell r="M2447" t="str">
            <v>01-Feb-23</v>
          </cell>
          <cell r="N2447">
            <v>4</v>
          </cell>
          <cell r="O2447" t="str">
            <v>4700</v>
          </cell>
          <cell r="P2447" t="str">
            <v>4700</v>
          </cell>
          <cell r="Q2447" t="str">
            <v>13.092</v>
          </cell>
          <cell r="R2447" t="str">
            <v>V.05.01.03</v>
          </cell>
          <cell r="S2447" t="str">
            <v/>
          </cell>
          <cell r="T2447">
            <v>0</v>
          </cell>
          <cell r="U2447" t="str">
            <v>Đại học</v>
          </cell>
          <cell r="V2447" t="str">
            <v>033200000031</v>
          </cell>
        </row>
        <row r="2448">
          <cell r="B2448" t="str">
            <v/>
          </cell>
          <cell r="C2448" t="str">
            <v/>
          </cell>
          <cell r="D2448" t="str">
            <v>Phạm Minh</v>
          </cell>
          <cell r="E2448" t="str">
            <v>Tuấn</v>
          </cell>
          <cell r="F2448">
            <v>47</v>
          </cell>
          <cell r="G2448" t="str">
            <v>Viện Nghiên cứu và Phát triển Vi tảo, Nấm và Dược</v>
          </cell>
          <cell r="H2448" t="str">
            <v>Viện Nghiên cứu và Phát triển Vi tảo, Nấm và Dược liệu</v>
          </cell>
          <cell r="I2448" t="str">
            <v>Nghiên cứu viên</v>
          </cell>
          <cell r="J2448">
            <v>2.34</v>
          </cell>
          <cell r="K2448">
            <v>0</v>
          </cell>
          <cell r="L2448" t="str">
            <v>01-Mar-23</v>
          </cell>
          <cell r="M2448" t="str">
            <v>01-Mar-23</v>
          </cell>
          <cell r="N2448">
            <v>4</v>
          </cell>
          <cell r="O2448" t="str">
            <v>4700</v>
          </cell>
          <cell r="P2448" t="str">
            <v>4700</v>
          </cell>
          <cell r="Q2448" t="str">
            <v>13.092</v>
          </cell>
          <cell r="R2448" t="str">
            <v>V.05.01.03</v>
          </cell>
          <cell r="S2448" t="str">
            <v/>
          </cell>
          <cell r="T2448">
            <v>0</v>
          </cell>
          <cell r="U2448" t="str">
            <v>Đại học</v>
          </cell>
          <cell r="V2448" t="str">
            <v>034099007993</v>
          </cell>
        </row>
        <row r="2449">
          <cell r="B2449" t="str">
            <v/>
          </cell>
          <cell r="C2449" t="str">
            <v/>
          </cell>
          <cell r="D2449" t="str">
            <v>Đỗ Thị</v>
          </cell>
          <cell r="E2449" t="str">
            <v>Xuân</v>
          </cell>
          <cell r="F2449">
            <v>47</v>
          </cell>
          <cell r="G2449" t="str">
            <v>Viện Nghiên cứu và Phát triển Vi tảo, Nấm và Dược</v>
          </cell>
          <cell r="H2449" t="str">
            <v>Viện Nghiên cứu và Phát triển Vi tảo, Nấm và Dược liệu</v>
          </cell>
          <cell r="I2449" t="str">
            <v>Nghiên cứu viên</v>
          </cell>
          <cell r="J2449">
            <v>2.34</v>
          </cell>
          <cell r="K2449">
            <v>0</v>
          </cell>
          <cell r="L2449" t="str">
            <v>01-Jun-23</v>
          </cell>
          <cell r="M2449" t="str">
            <v>01-Jun-23</v>
          </cell>
          <cell r="N2449">
            <v>4</v>
          </cell>
          <cell r="O2449" t="str">
            <v>4700</v>
          </cell>
          <cell r="P2449" t="str">
            <v>4700</v>
          </cell>
          <cell r="Q2449" t="str">
            <v>13.092</v>
          </cell>
          <cell r="R2449" t="str">
            <v>V.05.01.03</v>
          </cell>
          <cell r="S2449" t="str">
            <v/>
          </cell>
          <cell r="T2449">
            <v>0</v>
          </cell>
          <cell r="U2449" t="str">
            <v>Đại học</v>
          </cell>
          <cell r="V2449" t="str">
            <v>038300004204</v>
          </cell>
        </row>
        <row r="2450">
          <cell r="B2450" t="str">
            <v/>
          </cell>
          <cell r="C2450" t="str">
            <v/>
          </cell>
          <cell r="D2450" t="str">
            <v>Nguyễn Thùy</v>
          </cell>
          <cell r="E2450" t="str">
            <v>Ninh</v>
          </cell>
          <cell r="F2450">
            <v>47</v>
          </cell>
          <cell r="G2450" t="str">
            <v>Viện Nghiên cứu và Phát triển Vi tảo, Nấm và Dược</v>
          </cell>
          <cell r="H2450" t="str">
            <v>Viện Nghiên cứu và Phát triển Vi tảo, Nấm và Dược liệu</v>
          </cell>
          <cell r="I2450" t="str">
            <v>Nghiên cứu viên</v>
          </cell>
          <cell r="J2450">
            <v>2.34</v>
          </cell>
          <cell r="K2450">
            <v>0</v>
          </cell>
          <cell r="L2450" t="str">
            <v>01-Jan-24</v>
          </cell>
          <cell r="M2450" t="str">
            <v>01-Jan-24</v>
          </cell>
          <cell r="N2450">
            <v>4</v>
          </cell>
          <cell r="O2450" t="str">
            <v>4700</v>
          </cell>
          <cell r="P2450" t="str">
            <v>4700</v>
          </cell>
          <cell r="Q2450" t="str">
            <v>13.092</v>
          </cell>
          <cell r="R2450" t="str">
            <v>V.05.01.03</v>
          </cell>
          <cell r="S2450" t="str">
            <v/>
          </cell>
          <cell r="T2450">
            <v>0</v>
          </cell>
          <cell r="U2450" t="str">
            <v>Đại học</v>
          </cell>
          <cell r="V2450" t="str">
            <v>037301003494</v>
          </cell>
        </row>
        <row r="2451">
          <cell r="B2451" t="str">
            <v/>
          </cell>
          <cell r="C2451" t="str">
            <v>19034667104011</v>
          </cell>
          <cell r="D2451" t="str">
            <v>Nguyễn Hữu</v>
          </cell>
          <cell r="E2451" t="str">
            <v>Thắng</v>
          </cell>
          <cell r="F2451">
            <v>47</v>
          </cell>
          <cell r="G2451" t="str">
            <v>Viện Nghiên cứu và Phát triển cây dược liệu</v>
          </cell>
          <cell r="H2451" t="str">
            <v>Viện Nghiên cứu và Phát triển cây dược liệu</v>
          </cell>
          <cell r="I2451" t="str">
            <v>Nghiên cứu viên</v>
          </cell>
          <cell r="J2451">
            <v>2.34</v>
          </cell>
          <cell r="K2451">
            <v>0</v>
          </cell>
          <cell r="L2451" t="str">
            <v>01-Apr-24</v>
          </cell>
          <cell r="M2451" t="str">
            <v>01-Apr-24</v>
          </cell>
          <cell r="N2451">
            <v>4</v>
          </cell>
          <cell r="O2451" t="str">
            <v>4700</v>
          </cell>
          <cell r="P2451" t="str">
            <v>4700</v>
          </cell>
          <cell r="Q2451" t="str">
            <v>13.092</v>
          </cell>
          <cell r="R2451" t="str">
            <v>V.05.01.03</v>
          </cell>
          <cell r="S2451" t="str">
            <v/>
          </cell>
          <cell r="T2451">
            <v>0</v>
          </cell>
          <cell r="U2451" t="str">
            <v>Đại học</v>
          </cell>
          <cell r="V2451" t="str">
            <v>038097003917</v>
          </cell>
        </row>
        <row r="2452">
          <cell r="B2452" t="str">
            <v/>
          </cell>
          <cell r="C2452" t="str">
            <v>105870579499</v>
          </cell>
          <cell r="D2452" t="str">
            <v>Trịnh Nguyễn Song</v>
          </cell>
          <cell r="E2452" t="str">
            <v>Nhi</v>
          </cell>
          <cell r="F2452">
            <v>47</v>
          </cell>
          <cell r="G2452" t="str">
            <v>Viện Nghiên cứu Vi tảo và Dược mỹ phẩm</v>
          </cell>
          <cell r="H2452" t="str">
            <v>Viện Nghiên cứu Vi tảo và Dược mỹ phẩm</v>
          </cell>
          <cell r="I2452" t="str">
            <v>Nghiên cứu viên</v>
          </cell>
          <cell r="J2452">
            <v>2.34</v>
          </cell>
          <cell r="K2452">
            <v>0</v>
          </cell>
          <cell r="L2452" t="str">
            <v>01-Oct-24</v>
          </cell>
          <cell r="M2452" t="str">
            <v>01-Oct-24</v>
          </cell>
          <cell r="N2452">
            <v>4</v>
          </cell>
          <cell r="O2452" t="str">
            <v>4700</v>
          </cell>
          <cell r="P2452" t="str">
            <v>4700</v>
          </cell>
          <cell r="Q2452" t="str">
            <v>13.092</v>
          </cell>
          <cell r="R2452" t="str">
            <v>V.05.01.03</v>
          </cell>
          <cell r="S2452" t="str">
            <v/>
          </cell>
          <cell r="T2452">
            <v>0</v>
          </cell>
          <cell r="U2452" t="str">
            <v>Đại học</v>
          </cell>
          <cell r="V2452" t="str">
            <v>077301000307</v>
          </cell>
        </row>
        <row r="2453">
          <cell r="B2453" t="str">
            <v/>
          </cell>
          <cell r="C2453" t="str">
            <v/>
          </cell>
          <cell r="D2453" t="str">
            <v>Lã Thị</v>
          </cell>
          <cell r="E2453" t="str">
            <v>Mẫn</v>
          </cell>
          <cell r="F2453">
            <v>47</v>
          </cell>
          <cell r="G2453" t="str">
            <v>Viện Nghiên cứu và Phát triển cây dược liệu</v>
          </cell>
          <cell r="H2453" t="str">
            <v>Viện Nghiên cứu và Phát triển cây dược liệu</v>
          </cell>
          <cell r="I2453" t="str">
            <v>Nghiên cứu viên</v>
          </cell>
          <cell r="J2453">
            <v>2.34</v>
          </cell>
          <cell r="K2453">
            <v>0</v>
          </cell>
          <cell r="L2453" t="str">
            <v>01-Aug-24</v>
          </cell>
          <cell r="M2453" t="str">
            <v>01-Aug-24</v>
          </cell>
          <cell r="N2453">
            <v>4</v>
          </cell>
          <cell r="O2453" t="str">
            <v>4700</v>
          </cell>
          <cell r="P2453" t="str">
            <v>4700</v>
          </cell>
          <cell r="Q2453" t="str">
            <v>13.092</v>
          </cell>
          <cell r="R2453" t="str">
            <v>V.05.01.03</v>
          </cell>
          <cell r="S2453" t="str">
            <v/>
          </cell>
          <cell r="T2453">
            <v>0</v>
          </cell>
          <cell r="U2453" t="str">
            <v>Đại học</v>
          </cell>
          <cell r="V2453" t="str">
            <v>034197014661</v>
          </cell>
        </row>
        <row r="2454">
          <cell r="B2454" t="str">
            <v/>
          </cell>
          <cell r="C2454" t="str">
            <v>3120236562368</v>
          </cell>
          <cell r="D2454" t="str">
            <v>Nguyễn Thu</v>
          </cell>
          <cell r="E2454" t="str">
            <v>Huyền</v>
          </cell>
          <cell r="F2454">
            <v>48</v>
          </cell>
          <cell r="G2454" t="str">
            <v>Bệnh viện Cây trồng</v>
          </cell>
          <cell r="H2454" t="str">
            <v>Bệnh viện Cây trồng</v>
          </cell>
          <cell r="I2454" t="str">
            <v>Thạc sĩ, Nghiên cứu viên</v>
          </cell>
          <cell r="J2454">
            <v>3</v>
          </cell>
          <cell r="K2454">
            <v>0</v>
          </cell>
          <cell r="L2454" t="str">
            <v>01-Jan-23</v>
          </cell>
          <cell r="M2454" t="str">
            <v>01-Aug-11</v>
          </cell>
          <cell r="N2454">
            <v>3</v>
          </cell>
          <cell r="O2454" t="str">
            <v>4800</v>
          </cell>
          <cell r="P2454" t="str">
            <v>4800</v>
          </cell>
          <cell r="Q2454" t="str">
            <v>13.092</v>
          </cell>
          <cell r="R2454" t="str">
            <v>V.05.01.03</v>
          </cell>
          <cell r="S2454" t="str">
            <v/>
          </cell>
          <cell r="T2454">
            <v>0</v>
          </cell>
          <cell r="U2454" t="str">
            <v>Thạc sĩ</v>
          </cell>
          <cell r="V2454" t="str">
            <v>022179005643</v>
          </cell>
        </row>
        <row r="2455">
          <cell r="B2455" t="str">
            <v/>
          </cell>
          <cell r="C2455" t="str">
            <v>3120205385350</v>
          </cell>
          <cell r="D2455" t="str">
            <v>Nguyễn Thị Ngọc</v>
          </cell>
          <cell r="E2455" t="str">
            <v>Lan</v>
          </cell>
          <cell r="F2455">
            <v>48</v>
          </cell>
          <cell r="G2455" t="str">
            <v>Bệnh viện Cây trồng</v>
          </cell>
          <cell r="H2455" t="str">
            <v>Bệnh viện Cây trồng</v>
          </cell>
          <cell r="I2455" t="str">
            <v>Thạc sĩ, Nghiên cứu viên</v>
          </cell>
          <cell r="J2455">
            <v>3.99</v>
          </cell>
          <cell r="K2455">
            <v>0</v>
          </cell>
          <cell r="L2455" t="str">
            <v>01-Jan-16</v>
          </cell>
          <cell r="M2455" t="str">
            <v>01-Jan-02</v>
          </cell>
          <cell r="N2455">
            <v>3</v>
          </cell>
          <cell r="O2455" t="str">
            <v>4800</v>
          </cell>
          <cell r="P2455" t="str">
            <v>4800</v>
          </cell>
          <cell r="Q2455" t="str">
            <v>13.092</v>
          </cell>
          <cell r="R2455" t="str">
            <v>13.092</v>
          </cell>
          <cell r="S2455" t="str">
            <v/>
          </cell>
          <cell r="T2455">
            <v>0</v>
          </cell>
          <cell r="U2455" t="str">
            <v>Thạc sĩ</v>
          </cell>
          <cell r="V2455" t="str">
            <v>001171017705</v>
          </cell>
        </row>
        <row r="2456">
          <cell r="B2456" t="str">
            <v/>
          </cell>
          <cell r="C2456" t="str">
            <v>3120205135900</v>
          </cell>
          <cell r="D2456" t="str">
            <v>Trần Thị Như</v>
          </cell>
          <cell r="E2456" t="str">
            <v>Hoa</v>
          </cell>
          <cell r="F2456">
            <v>48</v>
          </cell>
          <cell r="G2456" t="str">
            <v>Bệnh viện Cây trồng</v>
          </cell>
          <cell r="H2456" t="str">
            <v>Bệnh viện Cây trồng</v>
          </cell>
          <cell r="I2456" t="str">
            <v>Thạc sĩ, Nghiên cứu viên</v>
          </cell>
          <cell r="J2456">
            <v>3.99</v>
          </cell>
          <cell r="K2456">
            <v>0</v>
          </cell>
          <cell r="L2456" t="str">
            <v>01-Jan-24</v>
          </cell>
          <cell r="M2456" t="str">
            <v>01-Jan-02</v>
          </cell>
          <cell r="N2456">
            <v>3</v>
          </cell>
          <cell r="O2456" t="str">
            <v>4800</v>
          </cell>
          <cell r="P2456" t="str">
            <v>4800</v>
          </cell>
          <cell r="Q2456" t="str">
            <v>13.092</v>
          </cell>
          <cell r="R2456" t="str">
            <v>V.05.01.03</v>
          </cell>
          <cell r="S2456" t="str">
            <v/>
          </cell>
          <cell r="T2456">
            <v>0</v>
          </cell>
          <cell r="U2456" t="str">
            <v>Thạc sĩ</v>
          </cell>
          <cell r="V2456" t="str">
            <v>034178007655</v>
          </cell>
        </row>
        <row r="2457">
          <cell r="B2457" t="str">
            <v/>
          </cell>
          <cell r="C2457" t="str">
            <v>3120205135896</v>
          </cell>
          <cell r="D2457" t="str">
            <v>Hà</v>
          </cell>
          <cell r="E2457" t="str">
            <v>Giang</v>
          </cell>
          <cell r="F2457">
            <v>48</v>
          </cell>
          <cell r="G2457" t="str">
            <v>Bệnh viện Cây trồng</v>
          </cell>
          <cell r="H2457" t="str">
            <v>Bệnh viện Cây trồng</v>
          </cell>
          <cell r="I2457" t="str">
            <v>Nghiên cứu viên</v>
          </cell>
          <cell r="J2457">
            <v>3.33</v>
          </cell>
          <cell r="K2457">
            <v>0</v>
          </cell>
          <cell r="L2457" t="str">
            <v>01-Jan-16</v>
          </cell>
          <cell r="M2457" t="str">
            <v>01-Jan-04</v>
          </cell>
          <cell r="N2457">
            <v>4</v>
          </cell>
          <cell r="O2457" t="str">
            <v>4800</v>
          </cell>
          <cell r="P2457" t="str">
            <v>4800</v>
          </cell>
          <cell r="Q2457" t="str">
            <v>13.092</v>
          </cell>
          <cell r="R2457" t="str">
            <v>13.092</v>
          </cell>
          <cell r="S2457" t="str">
            <v/>
          </cell>
          <cell r="T2457">
            <v>0</v>
          </cell>
          <cell r="U2457" t="str">
            <v>Đại học</v>
          </cell>
          <cell r="V2457" t="str">
            <v>011180000007</v>
          </cell>
        </row>
        <row r="2458">
          <cell r="B2458" t="str">
            <v/>
          </cell>
          <cell r="C2458" t="str">
            <v>3120215011411</v>
          </cell>
          <cell r="D2458" t="str">
            <v>Phạm Đức</v>
          </cell>
          <cell r="E2458" t="str">
            <v>Ngà</v>
          </cell>
          <cell r="F2458">
            <v>48</v>
          </cell>
          <cell r="G2458" t="str">
            <v>Bệnh viện Cây trồng</v>
          </cell>
          <cell r="H2458" t="str">
            <v>Bệnh viện Cây trồng</v>
          </cell>
          <cell r="I2458" t="str">
            <v>Thạc sĩ, Chuyên viên</v>
          </cell>
          <cell r="J2458">
            <v>4.32</v>
          </cell>
          <cell r="K2458">
            <v>0</v>
          </cell>
          <cell r="L2458" t="str">
            <v>01-Aug-24</v>
          </cell>
          <cell r="M2458" t="str">
            <v>01-Feb-10</v>
          </cell>
          <cell r="N2458">
            <v>3</v>
          </cell>
          <cell r="O2458" t="str">
            <v>4800</v>
          </cell>
          <cell r="P2458" t="str">
            <v>4800</v>
          </cell>
          <cell r="Q2458" t="str">
            <v>01.003</v>
          </cell>
          <cell r="R2458" t="str">
            <v>01.003</v>
          </cell>
          <cell r="S2458" t="str">
            <v/>
          </cell>
          <cell r="T2458">
            <v>0</v>
          </cell>
          <cell r="U2458" t="str">
            <v>Thạc sĩ</v>
          </cell>
          <cell r="V2458" t="str">
            <v>034077012443</v>
          </cell>
        </row>
        <row r="2459">
          <cell r="B2459" t="str">
            <v/>
          </cell>
          <cell r="C2459" t="str">
            <v/>
          </cell>
          <cell r="D2459" t="str">
            <v>Nguyễn Thị Lệ</v>
          </cell>
          <cell r="E2459" t="str">
            <v>Quyên</v>
          </cell>
          <cell r="F2459">
            <v>35</v>
          </cell>
          <cell r="G2459" t="str">
            <v>Nhà trẻ</v>
          </cell>
          <cell r="H2459" t="str">
            <v>Trạm Y tế</v>
          </cell>
          <cell r="I2459" t="str">
            <v/>
          </cell>
          <cell r="J2459">
            <v>1.4</v>
          </cell>
          <cell r="K2459">
            <v>0</v>
          </cell>
          <cell r="L2459" t="str">
            <v>01-Nov-04</v>
          </cell>
          <cell r="M2459" t="str">
            <v>01-Nov-04</v>
          </cell>
          <cell r="N2459">
            <v>5</v>
          </cell>
          <cell r="O2459" t="str">
            <v>3502</v>
          </cell>
          <cell r="P2459" t="str">
            <v>5035</v>
          </cell>
          <cell r="Q2459" t="str">
            <v>15.115</v>
          </cell>
          <cell r="R2459" t="str">
            <v>15.115</v>
          </cell>
          <cell r="S2459" t="str">
            <v/>
          </cell>
          <cell r="T2459">
            <v>0</v>
          </cell>
          <cell r="U2459" t="str">
            <v>Cao đẳng</v>
          </cell>
          <cell r="V2459" t="str">
            <v>012151950</v>
          </cell>
        </row>
        <row r="2460">
          <cell r="B2460" t="str">
            <v/>
          </cell>
          <cell r="C2460" t="str">
            <v>3120215009222</v>
          </cell>
          <cell r="D2460" t="str">
            <v>Hoàng Đăng</v>
          </cell>
          <cell r="E2460" t="str">
            <v>Dũng</v>
          </cell>
          <cell r="F2460">
            <v>51</v>
          </cell>
          <cell r="G2460" t="str">
            <v>Trung tâm Nông nghiệp sinh thái và Đào tạo nghề</v>
          </cell>
          <cell r="H2460" t="str">
            <v>Trung tâm Nông nghiệp sinh thái và Đào tạo nghề</v>
          </cell>
          <cell r="I2460" t="str">
            <v>Tiến sĩ, Kỹ sư, Phó Giám đốc Trung tâm</v>
          </cell>
          <cell r="J2460">
            <v>4.9800000000000004</v>
          </cell>
          <cell r="K2460">
            <v>0</v>
          </cell>
          <cell r="L2460" t="str">
            <v>01-Oct-24</v>
          </cell>
          <cell r="M2460" t="str">
            <v>01-Apr-06</v>
          </cell>
          <cell r="N2460">
            <v>2</v>
          </cell>
          <cell r="O2460" t="str">
            <v>5100</v>
          </cell>
          <cell r="P2460" t="str">
            <v>5100</v>
          </cell>
          <cell r="Q2460" t="str">
            <v>13.095</v>
          </cell>
          <cell r="R2460" t="str">
            <v>V.05.02.07</v>
          </cell>
          <cell r="S2460" t="str">
            <v/>
          </cell>
          <cell r="T2460">
            <v>0</v>
          </cell>
          <cell r="U2460" t="str">
            <v>Tiến sĩ</v>
          </cell>
          <cell r="V2460" t="str">
            <v>027076017298</v>
          </cell>
        </row>
        <row r="2461">
          <cell r="B2461" t="str">
            <v/>
          </cell>
          <cell r="C2461" t="str">
            <v/>
          </cell>
          <cell r="D2461" t="str">
            <v>Lê Thị</v>
          </cell>
          <cell r="E2461" t="str">
            <v>Thơm</v>
          </cell>
          <cell r="F2461">
            <v>51</v>
          </cell>
          <cell r="G2461" t="str">
            <v>TT Thực nghiệm và Đào tạo nghề</v>
          </cell>
          <cell r="H2461" t="str">
            <v>Trung tâm Thực nghiệm và Đào tạo nghề</v>
          </cell>
          <cell r="I2461" t="str">
            <v/>
          </cell>
          <cell r="J2461">
            <v>1.35</v>
          </cell>
          <cell r="K2461">
            <v>0</v>
          </cell>
          <cell r="L2461" t="str">
            <v xml:space="preserve">  -   -</v>
          </cell>
          <cell r="M2461" t="str">
            <v>01-Jan-08</v>
          </cell>
          <cell r="N2461">
            <v>6</v>
          </cell>
          <cell r="O2461" t="str">
            <v>5100</v>
          </cell>
          <cell r="P2461" t="str">
            <v>5100</v>
          </cell>
          <cell r="Q2461" t="str">
            <v>01.007</v>
          </cell>
          <cell r="R2461" t="str">
            <v>01.007</v>
          </cell>
          <cell r="S2461" t="str">
            <v/>
          </cell>
          <cell r="T2461">
            <v>0</v>
          </cell>
          <cell r="U2461" t="str">
            <v/>
          </cell>
          <cell r="V2461" t="str">
            <v/>
          </cell>
        </row>
        <row r="2462">
          <cell r="B2462" t="str">
            <v/>
          </cell>
          <cell r="C2462" t="str">
            <v/>
          </cell>
          <cell r="D2462" t="str">
            <v>Lương Thị</v>
          </cell>
          <cell r="E2462" t="str">
            <v>Vui</v>
          </cell>
          <cell r="F2462">
            <v>51</v>
          </cell>
          <cell r="G2462" t="str">
            <v>TT Thực nghiệm và Đào tạo nghề</v>
          </cell>
          <cell r="H2462" t="str">
            <v>Trung tâm Thực nghiệm và Đào tạo nghề</v>
          </cell>
          <cell r="I2462" t="str">
            <v/>
          </cell>
          <cell r="J2462">
            <v>4.0599999999999996</v>
          </cell>
          <cell r="K2462">
            <v>0</v>
          </cell>
          <cell r="L2462" t="str">
            <v>01-Jan-08</v>
          </cell>
          <cell r="M2462" t="str">
            <v>01-Jan-08</v>
          </cell>
          <cell r="N2462">
            <v>6</v>
          </cell>
          <cell r="O2462" t="str">
            <v>5100</v>
          </cell>
          <cell r="P2462" t="str">
            <v>5100</v>
          </cell>
          <cell r="Q2462" t="str">
            <v>13.096</v>
          </cell>
          <cell r="R2462" t="str">
            <v>13.096</v>
          </cell>
          <cell r="S2462" t="str">
            <v/>
          </cell>
          <cell r="T2462">
            <v>0</v>
          </cell>
          <cell r="U2462" t="str">
            <v>Trung cấp</v>
          </cell>
          <cell r="V2462" t="str">
            <v>011319511</v>
          </cell>
        </row>
        <row r="2463">
          <cell r="B2463" t="str">
            <v/>
          </cell>
          <cell r="C2463" t="str">
            <v>3120215009070</v>
          </cell>
          <cell r="D2463" t="str">
            <v>Đào Thị</v>
          </cell>
          <cell r="E2463" t="str">
            <v>Kim</v>
          </cell>
          <cell r="F2463">
            <v>51</v>
          </cell>
          <cell r="G2463" t="str">
            <v>TT Thực nghiệm và Đào tạo nghề</v>
          </cell>
          <cell r="H2463" t="str">
            <v>Trung tâm Thực nghiệm và Đào tạo nghề</v>
          </cell>
          <cell r="I2463" t="str">
            <v/>
          </cell>
          <cell r="J2463">
            <v>4.0599999999999996</v>
          </cell>
          <cell r="K2463">
            <v>0</v>
          </cell>
          <cell r="L2463" t="str">
            <v>01-Jan-10</v>
          </cell>
          <cell r="M2463" t="str">
            <v>01-Jan-08</v>
          </cell>
          <cell r="N2463">
            <v>6</v>
          </cell>
          <cell r="O2463" t="str">
            <v>5100</v>
          </cell>
          <cell r="P2463" t="str">
            <v>5100</v>
          </cell>
          <cell r="Q2463" t="str">
            <v>13.096</v>
          </cell>
          <cell r="R2463" t="str">
            <v>13.096</v>
          </cell>
          <cell r="S2463" t="str">
            <v/>
          </cell>
          <cell r="T2463">
            <v>0</v>
          </cell>
          <cell r="U2463" t="str">
            <v>Trung cấp</v>
          </cell>
          <cell r="V2463" t="str">
            <v>010579309</v>
          </cell>
        </row>
        <row r="2464">
          <cell r="B2464" t="str">
            <v/>
          </cell>
          <cell r="C2464" t="str">
            <v/>
          </cell>
          <cell r="D2464" t="str">
            <v>Lê Minh</v>
          </cell>
          <cell r="E2464" t="str">
            <v>Thao</v>
          </cell>
          <cell r="F2464">
            <v>51</v>
          </cell>
          <cell r="G2464" t="str">
            <v>TT Thực nghiệm và Đào tạo nghề</v>
          </cell>
          <cell r="H2464" t="str">
            <v>Trung tâm Thực nghiệm và Đào tạo nghề</v>
          </cell>
          <cell r="I2464" t="str">
            <v/>
          </cell>
          <cell r="J2464">
            <v>4.03</v>
          </cell>
          <cell r="K2464">
            <v>0.08</v>
          </cell>
          <cell r="L2464" t="str">
            <v>01-Sep-08</v>
          </cell>
          <cell r="M2464" t="str">
            <v>01-Feb-81</v>
          </cell>
          <cell r="N2464">
            <v>7</v>
          </cell>
          <cell r="O2464" t="str">
            <v>5100</v>
          </cell>
          <cell r="P2464" t="str">
            <v>5100</v>
          </cell>
          <cell r="Q2464" t="str">
            <v>01.010</v>
          </cell>
          <cell r="R2464" t="str">
            <v>01.010</v>
          </cell>
          <cell r="S2464" t="str">
            <v/>
          </cell>
          <cell r="T2464">
            <v>0</v>
          </cell>
          <cell r="U2464" t="str">
            <v>CN-SơCấp</v>
          </cell>
          <cell r="V2464" t="str">
            <v>011212900</v>
          </cell>
        </row>
        <row r="2465">
          <cell r="B2465" t="str">
            <v/>
          </cell>
          <cell r="C2465" t="str">
            <v>3120215008922</v>
          </cell>
          <cell r="D2465" t="str">
            <v>Hà Chuyên</v>
          </cell>
          <cell r="E2465" t="str">
            <v>Chính</v>
          </cell>
          <cell r="F2465">
            <v>51</v>
          </cell>
          <cell r="G2465" t="str">
            <v>TT Thực nghiệm và Đào tạo nghề</v>
          </cell>
          <cell r="H2465" t="str">
            <v>Trung tâm Thực nghiệm và Đào tạo nghề</v>
          </cell>
          <cell r="I2465" t="str">
            <v/>
          </cell>
          <cell r="J2465">
            <v>4.03</v>
          </cell>
          <cell r="K2465">
            <v>0.11</v>
          </cell>
          <cell r="L2465" t="str">
            <v>01-Dec-09</v>
          </cell>
          <cell r="M2465" t="str">
            <v>01-Sep-08</v>
          </cell>
          <cell r="N2465">
            <v>7</v>
          </cell>
          <cell r="O2465" t="str">
            <v>5100</v>
          </cell>
          <cell r="P2465" t="str">
            <v>5100</v>
          </cell>
          <cell r="Q2465" t="str">
            <v>01.010</v>
          </cell>
          <cell r="R2465" t="str">
            <v>01.010</v>
          </cell>
          <cell r="S2465" t="str">
            <v/>
          </cell>
          <cell r="T2465">
            <v>0</v>
          </cell>
          <cell r="U2465" t="str">
            <v>CN-SơCấp</v>
          </cell>
          <cell r="V2465" t="str">
            <v>010779770</v>
          </cell>
        </row>
        <row r="2466">
          <cell r="B2466" t="str">
            <v/>
          </cell>
          <cell r="C2466" t="str">
            <v>3120215008951</v>
          </cell>
          <cell r="D2466" t="str">
            <v>Lê Thị</v>
          </cell>
          <cell r="E2466" t="str">
            <v>Diện</v>
          </cell>
          <cell r="F2466">
            <v>51</v>
          </cell>
          <cell r="G2466" t="str">
            <v>TT Thực nghiệm và Đào tạo nghề</v>
          </cell>
          <cell r="H2466" t="str">
            <v>Trung tâm Thực nghiệm và Đào tạo nghề</v>
          </cell>
          <cell r="I2466" t="str">
            <v/>
          </cell>
          <cell r="J2466">
            <v>3.63</v>
          </cell>
          <cell r="K2466">
            <v>0.13</v>
          </cell>
          <cell r="L2466" t="str">
            <v>01-Dec-09</v>
          </cell>
          <cell r="M2466" t="str">
            <v>01-Jul-78</v>
          </cell>
          <cell r="N2466">
            <v>7</v>
          </cell>
          <cell r="O2466" t="str">
            <v>5100</v>
          </cell>
          <cell r="P2466" t="str">
            <v>5100</v>
          </cell>
          <cell r="Q2466" t="str">
            <v>01.007</v>
          </cell>
          <cell r="R2466" t="str">
            <v>01.007</v>
          </cell>
          <cell r="S2466" t="str">
            <v/>
          </cell>
          <cell r="T2466">
            <v>0</v>
          </cell>
          <cell r="U2466" t="str">
            <v>CN-SơCấp</v>
          </cell>
          <cell r="V2466" t="str">
            <v>010779704</v>
          </cell>
        </row>
        <row r="2467">
          <cell r="B2467" t="str">
            <v/>
          </cell>
          <cell r="C2467" t="str">
            <v>3120215008968</v>
          </cell>
          <cell r="D2467" t="str">
            <v>Đỗ Văn</v>
          </cell>
          <cell r="E2467" t="str">
            <v>Đại</v>
          </cell>
          <cell r="F2467">
            <v>51</v>
          </cell>
          <cell r="G2467" t="str">
            <v>TT Thực nghiệm và Đào tạo nghề</v>
          </cell>
          <cell r="H2467" t="str">
            <v>Trung tâm Thực nghiệm và Đào tạo nghề</v>
          </cell>
          <cell r="I2467" t="str">
            <v>Nhân viên kỹ thuật</v>
          </cell>
          <cell r="J2467">
            <v>3.63</v>
          </cell>
          <cell r="K2467">
            <v>0.2</v>
          </cell>
          <cell r="L2467" t="str">
            <v>01-Dec-16</v>
          </cell>
          <cell r="M2467" t="str">
            <v>01-Nov-80</v>
          </cell>
          <cell r="N2467">
            <v>7</v>
          </cell>
          <cell r="O2467" t="str">
            <v>5100</v>
          </cell>
          <cell r="P2467" t="str">
            <v>5100</v>
          </cell>
          <cell r="Q2467" t="str">
            <v>01.007</v>
          </cell>
          <cell r="R2467" t="str">
            <v>01.007</v>
          </cell>
          <cell r="S2467" t="str">
            <v/>
          </cell>
          <cell r="T2467">
            <v>0</v>
          </cell>
          <cell r="U2467" t="str">
            <v>CN-SơCấp</v>
          </cell>
          <cell r="V2467" t="str">
            <v>011157188</v>
          </cell>
        </row>
        <row r="2468">
          <cell r="B2468" t="str">
            <v/>
          </cell>
          <cell r="C2468" t="str">
            <v/>
          </cell>
          <cell r="D2468" t="str">
            <v>Trần Thị</v>
          </cell>
          <cell r="E2468" t="str">
            <v>Tạ</v>
          </cell>
          <cell r="F2468">
            <v>51</v>
          </cell>
          <cell r="G2468" t="str">
            <v>TT Thực nghiệm và Đào tạo nghề</v>
          </cell>
          <cell r="H2468" t="str">
            <v>Trung tâm Thực nghiệm và Đào tạo nghề</v>
          </cell>
          <cell r="I2468" t="str">
            <v/>
          </cell>
          <cell r="J2468">
            <v>3.63</v>
          </cell>
          <cell r="K2468">
            <v>0.13</v>
          </cell>
          <cell r="L2468" t="str">
            <v>01-Dec-07</v>
          </cell>
          <cell r="M2468" t="str">
            <v>01-Dec-79</v>
          </cell>
          <cell r="N2468">
            <v>7</v>
          </cell>
          <cell r="O2468" t="str">
            <v>5100</v>
          </cell>
          <cell r="P2468" t="str">
            <v>5100</v>
          </cell>
          <cell r="Q2468" t="str">
            <v>01.007</v>
          </cell>
          <cell r="R2468" t="str">
            <v>01.007</v>
          </cell>
          <cell r="S2468" t="str">
            <v/>
          </cell>
          <cell r="T2468">
            <v>0</v>
          </cell>
          <cell r="U2468" t="str">
            <v>CN-SơCấp</v>
          </cell>
          <cell r="V2468" t="str">
            <v/>
          </cell>
        </row>
        <row r="2469">
          <cell r="B2469" t="str">
            <v/>
          </cell>
          <cell r="C2469" t="str">
            <v/>
          </cell>
          <cell r="D2469" t="str">
            <v>Hoàng Thị</v>
          </cell>
          <cell r="E2469" t="str">
            <v>Xế</v>
          </cell>
          <cell r="F2469">
            <v>51</v>
          </cell>
          <cell r="G2469" t="str">
            <v>TT Thực nghiệm và Đào tạo nghề</v>
          </cell>
          <cell r="H2469" t="str">
            <v>Trung tâm Thực nghiệm và Đào tạo nghề</v>
          </cell>
          <cell r="I2469" t="str">
            <v/>
          </cell>
          <cell r="J2469">
            <v>4.0599999999999996</v>
          </cell>
          <cell r="K2469">
            <v>0</v>
          </cell>
          <cell r="L2469" t="str">
            <v>01-Nov-07</v>
          </cell>
          <cell r="M2469" t="str">
            <v>01-Jan-08</v>
          </cell>
          <cell r="N2469">
            <v>6</v>
          </cell>
          <cell r="O2469" t="str">
            <v>5100</v>
          </cell>
          <cell r="P2469" t="str">
            <v>5100</v>
          </cell>
          <cell r="Q2469" t="str">
            <v>13.096</v>
          </cell>
          <cell r="R2469" t="str">
            <v>13.096</v>
          </cell>
          <cell r="S2469" t="str">
            <v/>
          </cell>
          <cell r="T2469">
            <v>0</v>
          </cell>
          <cell r="U2469" t="str">
            <v>Trung cấp</v>
          </cell>
          <cell r="V2469" t="str">
            <v/>
          </cell>
        </row>
        <row r="2470">
          <cell r="B2470" t="str">
            <v/>
          </cell>
          <cell r="C2470" t="str">
            <v>3120215009012</v>
          </cell>
          <cell r="D2470" t="str">
            <v>Nguyễn Thị</v>
          </cell>
          <cell r="E2470" t="str">
            <v>My</v>
          </cell>
          <cell r="F2470">
            <v>51</v>
          </cell>
          <cell r="G2470" t="str">
            <v>TT Thực nghiệm và Đào tạo nghề</v>
          </cell>
          <cell r="H2470" t="str">
            <v>Trung tâm Thực nghiệm và Đào tạo nghề</v>
          </cell>
          <cell r="I2470" t="str">
            <v>Kỹ thuật viên</v>
          </cell>
          <cell r="J2470">
            <v>4.0599999999999996</v>
          </cell>
          <cell r="K2470">
            <v>0.09</v>
          </cell>
          <cell r="L2470" t="str">
            <v>01-Jan-14</v>
          </cell>
          <cell r="M2470" t="str">
            <v>01-Jan-08</v>
          </cell>
          <cell r="N2470">
            <v>6</v>
          </cell>
          <cell r="O2470" t="str">
            <v>5100</v>
          </cell>
          <cell r="P2470" t="str">
            <v>5100</v>
          </cell>
          <cell r="Q2470" t="str">
            <v>13.096</v>
          </cell>
          <cell r="R2470" t="str">
            <v>13.096</v>
          </cell>
          <cell r="S2470" t="str">
            <v/>
          </cell>
          <cell r="T2470">
            <v>0</v>
          </cell>
          <cell r="U2470" t="str">
            <v>Trung cấp</v>
          </cell>
          <cell r="V2470" t="str">
            <v>011212906</v>
          </cell>
        </row>
        <row r="2471">
          <cell r="B2471" t="str">
            <v/>
          </cell>
          <cell r="C2471" t="str">
            <v>3120215009029</v>
          </cell>
          <cell r="D2471" t="str">
            <v>Nguyễn Ngọc</v>
          </cell>
          <cell r="E2471" t="str">
            <v>Sơn</v>
          </cell>
          <cell r="F2471">
            <v>51</v>
          </cell>
          <cell r="G2471" t="str">
            <v>TT Thực nghiệm và Đào tạo nghề</v>
          </cell>
          <cell r="H2471" t="str">
            <v>Trung tâm Thực nghiệm và Đào tạo nghề</v>
          </cell>
          <cell r="I2471" t="str">
            <v>Kỹ thuật viên</v>
          </cell>
          <cell r="J2471">
            <v>4.0599999999999996</v>
          </cell>
          <cell r="K2471">
            <v>0.12</v>
          </cell>
          <cell r="L2471" t="str">
            <v>01-Jan-17</v>
          </cell>
          <cell r="M2471" t="str">
            <v>01-Jan-08</v>
          </cell>
          <cell r="N2471">
            <v>6</v>
          </cell>
          <cell r="O2471" t="str">
            <v>5100</v>
          </cell>
          <cell r="P2471" t="str">
            <v>5100</v>
          </cell>
          <cell r="Q2471" t="str">
            <v>13.096</v>
          </cell>
          <cell r="R2471" t="str">
            <v>13.096</v>
          </cell>
          <cell r="S2471" t="str">
            <v/>
          </cell>
          <cell r="T2471">
            <v>0</v>
          </cell>
          <cell r="U2471" t="str">
            <v>Trung cấp</v>
          </cell>
          <cell r="V2471" t="str">
            <v>011319348</v>
          </cell>
        </row>
        <row r="2472">
          <cell r="B2472" t="str">
            <v/>
          </cell>
          <cell r="C2472" t="str">
            <v>3120215009035</v>
          </cell>
          <cell r="D2472" t="str">
            <v>Nguyễn Thị</v>
          </cell>
          <cell r="E2472" t="str">
            <v>Thủy</v>
          </cell>
          <cell r="F2472">
            <v>51</v>
          </cell>
          <cell r="G2472" t="str">
            <v>TT Thực nghiệm và Đào tạo nghề</v>
          </cell>
          <cell r="H2472" t="str">
            <v>Trung tâm Thực nghiệm và Đào tạo nghề</v>
          </cell>
          <cell r="I2472" t="str">
            <v/>
          </cell>
          <cell r="J2472">
            <v>3.63</v>
          </cell>
          <cell r="K2472">
            <v>0.12</v>
          </cell>
          <cell r="L2472" t="str">
            <v>01-Dec-09</v>
          </cell>
          <cell r="M2472" t="str">
            <v>01-Nov-81</v>
          </cell>
          <cell r="N2472">
            <v>7</v>
          </cell>
          <cell r="O2472" t="str">
            <v>5100</v>
          </cell>
          <cell r="P2472" t="str">
            <v>5100</v>
          </cell>
          <cell r="Q2472" t="str">
            <v>01.007</v>
          </cell>
          <cell r="R2472" t="str">
            <v>01.007</v>
          </cell>
          <cell r="S2472" t="str">
            <v/>
          </cell>
          <cell r="T2472">
            <v>0</v>
          </cell>
          <cell r="U2472" t="str">
            <v>CN-SơCấp</v>
          </cell>
          <cell r="V2472" t="str">
            <v>012034973</v>
          </cell>
        </row>
        <row r="2473">
          <cell r="B2473" t="str">
            <v/>
          </cell>
          <cell r="C2473" t="str">
            <v/>
          </cell>
          <cell r="D2473" t="str">
            <v>Nguyễn Văn</v>
          </cell>
          <cell r="E2473" t="str">
            <v>Vế</v>
          </cell>
          <cell r="F2473">
            <v>51</v>
          </cell>
          <cell r="G2473" t="str">
            <v>TT Thực nghiệm và Đào tạo nghề</v>
          </cell>
          <cell r="H2473" t="str">
            <v>Trung tâm Thực nghiệm và Đào tạo nghề</v>
          </cell>
          <cell r="I2473" t="str">
            <v/>
          </cell>
          <cell r="J2473">
            <v>3.63</v>
          </cell>
          <cell r="K2473">
            <v>0.08</v>
          </cell>
          <cell r="L2473" t="str">
            <v>01-Dec-06</v>
          </cell>
          <cell r="M2473" t="str">
            <v>01-May-81</v>
          </cell>
          <cell r="N2473">
            <v>7</v>
          </cell>
          <cell r="O2473" t="str">
            <v>5100</v>
          </cell>
          <cell r="P2473" t="str">
            <v>5100</v>
          </cell>
          <cell r="Q2473" t="str">
            <v>01.007</v>
          </cell>
          <cell r="R2473" t="str">
            <v>01.007</v>
          </cell>
          <cell r="S2473" t="str">
            <v/>
          </cell>
          <cell r="T2473">
            <v>0</v>
          </cell>
          <cell r="U2473" t="str">
            <v>CN-SơCấp</v>
          </cell>
          <cell r="V2473" t="str">
            <v/>
          </cell>
        </row>
        <row r="2474">
          <cell r="B2474" t="str">
            <v/>
          </cell>
          <cell r="C2474" t="str">
            <v>3120215009093</v>
          </cell>
          <cell r="D2474" t="str">
            <v>Nguyễn Đăng</v>
          </cell>
          <cell r="E2474" t="str">
            <v>Thắng</v>
          </cell>
          <cell r="F2474">
            <v>51</v>
          </cell>
          <cell r="G2474" t="str">
            <v>TT Thực nghiệm và Đào tạo nghề</v>
          </cell>
          <cell r="H2474" t="str">
            <v>Trung tâm Thực nghiệm và Đào tạo nghề</v>
          </cell>
          <cell r="I2474" t="str">
            <v>Nhân viên kỹ thuật</v>
          </cell>
          <cell r="J2474">
            <v>3.63</v>
          </cell>
          <cell r="K2474">
            <v>0.15</v>
          </cell>
          <cell r="L2474" t="str">
            <v>01-Dec-17</v>
          </cell>
          <cell r="M2474" t="str">
            <v>01-Dec-86</v>
          </cell>
          <cell r="N2474">
            <v>7</v>
          </cell>
          <cell r="O2474" t="str">
            <v>5100</v>
          </cell>
          <cell r="P2474" t="str">
            <v>5100</v>
          </cell>
          <cell r="Q2474" t="str">
            <v>01.007</v>
          </cell>
          <cell r="R2474" t="str">
            <v>01.007</v>
          </cell>
          <cell r="S2474" t="str">
            <v/>
          </cell>
          <cell r="T2474">
            <v>0</v>
          </cell>
          <cell r="U2474" t="str">
            <v>CN-SơCấp</v>
          </cell>
          <cell r="V2474" t="str">
            <v>010757382</v>
          </cell>
        </row>
        <row r="2475">
          <cell r="B2475" t="str">
            <v/>
          </cell>
          <cell r="C2475" t="str">
            <v>3120215009120</v>
          </cell>
          <cell r="D2475" t="str">
            <v>Ngô Quốc</v>
          </cell>
          <cell r="E2475" t="str">
            <v>Vương</v>
          </cell>
          <cell r="F2475">
            <v>51</v>
          </cell>
          <cell r="G2475" t="str">
            <v>TT Thực nghiệm và Đào tạo nghề</v>
          </cell>
          <cell r="H2475" t="str">
            <v>Trung tâm Thực nghiệm và Đào tạo nghề</v>
          </cell>
          <cell r="I2475" t="str">
            <v>Nhân viên kỹ thuật</v>
          </cell>
          <cell r="J2475">
            <v>3.63</v>
          </cell>
          <cell r="K2475">
            <v>0.16</v>
          </cell>
          <cell r="L2475" t="str">
            <v>01-Sep-15</v>
          </cell>
          <cell r="M2475" t="str">
            <v>01-Jan-83</v>
          </cell>
          <cell r="N2475">
            <v>7</v>
          </cell>
          <cell r="O2475" t="str">
            <v>5100</v>
          </cell>
          <cell r="P2475" t="str">
            <v>5100</v>
          </cell>
          <cell r="Q2475" t="str">
            <v>01.007</v>
          </cell>
          <cell r="R2475" t="str">
            <v>01.007</v>
          </cell>
          <cell r="S2475" t="str">
            <v/>
          </cell>
          <cell r="T2475">
            <v>0</v>
          </cell>
          <cell r="U2475" t="str">
            <v>CN-SơCấp</v>
          </cell>
          <cell r="V2475" t="str">
            <v>012403580</v>
          </cell>
        </row>
        <row r="2476">
          <cell r="B2476" t="str">
            <v/>
          </cell>
          <cell r="C2476" t="str">
            <v>3120215009137</v>
          </cell>
          <cell r="D2476" t="str">
            <v>Trần Thị</v>
          </cell>
          <cell r="E2476" t="str">
            <v>Huệ</v>
          </cell>
          <cell r="F2476">
            <v>51</v>
          </cell>
          <cell r="G2476" t="str">
            <v>TT Thực nghiệm và Đào tạo nghề</v>
          </cell>
          <cell r="H2476" t="str">
            <v>Trung tâm Thực nghiệm và Đào tạo nghề</v>
          </cell>
          <cell r="I2476" t="str">
            <v>Kỹ thuật viên</v>
          </cell>
          <cell r="J2476">
            <v>4.0599999999999996</v>
          </cell>
          <cell r="K2476">
            <v>0.09</v>
          </cell>
          <cell r="L2476" t="str">
            <v>01-Jan-20</v>
          </cell>
          <cell r="M2476" t="str">
            <v>01-Jan-08</v>
          </cell>
          <cell r="N2476">
            <v>6</v>
          </cell>
          <cell r="O2476" t="str">
            <v>5100</v>
          </cell>
          <cell r="P2476" t="str">
            <v>5100</v>
          </cell>
          <cell r="Q2476" t="str">
            <v>13.096</v>
          </cell>
          <cell r="R2476" t="str">
            <v>V.05.02.08</v>
          </cell>
          <cell r="S2476" t="str">
            <v/>
          </cell>
          <cell r="T2476">
            <v>0</v>
          </cell>
          <cell r="U2476" t="str">
            <v>Trung cấp</v>
          </cell>
          <cell r="V2476" t="str">
            <v>011535056</v>
          </cell>
        </row>
        <row r="2477">
          <cell r="B2477" t="str">
            <v/>
          </cell>
          <cell r="C2477" t="str">
            <v/>
          </cell>
          <cell r="D2477" t="str">
            <v>Nguyễn Thị Kim</v>
          </cell>
          <cell r="E2477" t="str">
            <v>Thông</v>
          </cell>
          <cell r="F2477">
            <v>51</v>
          </cell>
          <cell r="G2477" t="str">
            <v>TT Thực nghiệm và Đào tạo nghề</v>
          </cell>
          <cell r="H2477" t="str">
            <v>Trung tâm Thực nghiệm và Đào tạo nghề</v>
          </cell>
          <cell r="I2477" t="str">
            <v/>
          </cell>
          <cell r="J2477">
            <v>4.0599999999999996</v>
          </cell>
          <cell r="K2477">
            <v>0.05</v>
          </cell>
          <cell r="L2477" t="str">
            <v>01-Dec-06</v>
          </cell>
          <cell r="M2477" t="str">
            <v>01-Jun-80</v>
          </cell>
          <cell r="N2477">
            <v>6</v>
          </cell>
          <cell r="O2477" t="str">
            <v>5100</v>
          </cell>
          <cell r="P2477" t="str">
            <v>5100</v>
          </cell>
          <cell r="Q2477" t="str">
            <v>06.032</v>
          </cell>
          <cell r="R2477" t="str">
            <v>06.032</v>
          </cell>
          <cell r="S2477" t="str">
            <v/>
          </cell>
          <cell r="T2477">
            <v>0</v>
          </cell>
          <cell r="U2477" t="str">
            <v>T.Cấp</v>
          </cell>
          <cell r="V2477" t="str">
            <v>010799818</v>
          </cell>
        </row>
        <row r="2478">
          <cell r="B2478" t="str">
            <v/>
          </cell>
          <cell r="C2478" t="str">
            <v>3120215009150</v>
          </cell>
          <cell r="D2478" t="str">
            <v>Vũ Thị Kim</v>
          </cell>
          <cell r="E2478" t="str">
            <v>Thanh</v>
          </cell>
          <cell r="F2478">
            <v>51</v>
          </cell>
          <cell r="G2478" t="str">
            <v>TT Thực nghiệm và Đào tạo nghề</v>
          </cell>
          <cell r="H2478" t="str">
            <v>Trung tâm Thực nghiệm và Đào tạo nghề</v>
          </cell>
          <cell r="I2478" t="str">
            <v/>
          </cell>
          <cell r="J2478">
            <v>3.33</v>
          </cell>
          <cell r="K2478">
            <v>0.13</v>
          </cell>
          <cell r="L2478" t="str">
            <v>01-Dec-09</v>
          </cell>
          <cell r="M2478" t="str">
            <v>01-Dec-77</v>
          </cell>
          <cell r="N2478">
            <v>7</v>
          </cell>
          <cell r="O2478" t="str">
            <v>5100</v>
          </cell>
          <cell r="P2478" t="str">
            <v>5100</v>
          </cell>
          <cell r="Q2478" t="str">
            <v>06.033</v>
          </cell>
          <cell r="R2478" t="str">
            <v>06.033</v>
          </cell>
          <cell r="S2478" t="str">
            <v/>
          </cell>
          <cell r="T2478">
            <v>0</v>
          </cell>
          <cell r="U2478" t="str">
            <v>CN-SơCấp</v>
          </cell>
          <cell r="V2478" t="str">
            <v>010812297</v>
          </cell>
        </row>
        <row r="2479">
          <cell r="B2479" t="str">
            <v/>
          </cell>
          <cell r="C2479" t="str">
            <v>3120215009006</v>
          </cell>
          <cell r="D2479" t="str">
            <v>Nguyễn Thị</v>
          </cell>
          <cell r="E2479" t="str">
            <v>Chua</v>
          </cell>
          <cell r="F2479">
            <v>51</v>
          </cell>
          <cell r="G2479" t="str">
            <v>TT Thực nghiệm và Đào tạo nghề</v>
          </cell>
          <cell r="H2479" t="str">
            <v>Trung tâm Thực nghiệm và Đào tạo nghề</v>
          </cell>
          <cell r="I2479" t="str">
            <v/>
          </cell>
          <cell r="J2479">
            <v>3.63</v>
          </cell>
          <cell r="K2479">
            <v>0.09</v>
          </cell>
          <cell r="L2479" t="str">
            <v>01-Dec-09</v>
          </cell>
          <cell r="M2479" t="str">
            <v>01-Sep-81</v>
          </cell>
          <cell r="N2479">
            <v>7</v>
          </cell>
          <cell r="O2479" t="str">
            <v>5100</v>
          </cell>
          <cell r="P2479" t="str">
            <v>5100</v>
          </cell>
          <cell r="Q2479" t="str">
            <v>01.007</v>
          </cell>
          <cell r="R2479" t="str">
            <v>01.007</v>
          </cell>
          <cell r="S2479" t="str">
            <v/>
          </cell>
          <cell r="T2479">
            <v>0</v>
          </cell>
          <cell r="U2479" t="str">
            <v>CN-SơCấp</v>
          </cell>
          <cell r="V2479" t="str">
            <v>012648817</v>
          </cell>
        </row>
        <row r="2480">
          <cell r="B2480" t="str">
            <v/>
          </cell>
          <cell r="C2480" t="str">
            <v/>
          </cell>
          <cell r="D2480" t="str">
            <v>Nguyễn Văn</v>
          </cell>
          <cell r="E2480" t="str">
            <v>Cảnh</v>
          </cell>
          <cell r="F2480">
            <v>51</v>
          </cell>
          <cell r="G2480" t="str">
            <v>TT Thực nghiệm và Đào tạo nghề</v>
          </cell>
          <cell r="H2480" t="str">
            <v>Trung tâm Thực nghiệm và Đào tạo nghề</v>
          </cell>
          <cell r="I2480" t="str">
            <v>Nhân viên bảo vệ</v>
          </cell>
          <cell r="J2480">
            <v>1.86</v>
          </cell>
          <cell r="K2480">
            <v>0</v>
          </cell>
          <cell r="L2480" t="str">
            <v>01-Jan-10</v>
          </cell>
          <cell r="M2480" t="str">
            <v>01-May-84</v>
          </cell>
          <cell r="N2480">
            <v>7</v>
          </cell>
          <cell r="O2480" t="str">
            <v>5100</v>
          </cell>
          <cell r="P2480" t="str">
            <v>5100</v>
          </cell>
          <cell r="Q2480" t="str">
            <v>01.011</v>
          </cell>
          <cell r="R2480" t="str">
            <v>01.011</v>
          </cell>
          <cell r="S2480" t="str">
            <v/>
          </cell>
          <cell r="T2480">
            <v>0</v>
          </cell>
          <cell r="U2480" t="str">
            <v>CN-SơCấp</v>
          </cell>
          <cell r="V2480" t="str">
            <v>011748284</v>
          </cell>
        </row>
        <row r="2481">
          <cell r="B2481" t="str">
            <v/>
          </cell>
          <cell r="C2481" t="str">
            <v/>
          </cell>
          <cell r="D2481" t="str">
            <v>Phùng Xuân</v>
          </cell>
          <cell r="E2481" t="str">
            <v>Cương</v>
          </cell>
          <cell r="F2481">
            <v>51</v>
          </cell>
          <cell r="G2481" t="str">
            <v>TT Thực nghiệm và Đào tạo nghề</v>
          </cell>
          <cell r="H2481" t="str">
            <v>Trung tâm Thực nghiệm và Đào tạo nghề</v>
          </cell>
          <cell r="I2481" t="str">
            <v/>
          </cell>
          <cell r="J2481">
            <v>1.5</v>
          </cell>
          <cell r="K2481">
            <v>0</v>
          </cell>
          <cell r="L2481" t="str">
            <v>01-Jan-00</v>
          </cell>
          <cell r="M2481" t="str">
            <v>01-Jan-08</v>
          </cell>
          <cell r="N2481">
            <v>7</v>
          </cell>
          <cell r="O2481" t="str">
            <v>5100</v>
          </cell>
          <cell r="P2481" t="str">
            <v>5100</v>
          </cell>
          <cell r="Q2481" t="str">
            <v>01.011</v>
          </cell>
          <cell r="R2481" t="str">
            <v>01.011</v>
          </cell>
          <cell r="S2481" t="str">
            <v/>
          </cell>
          <cell r="T2481">
            <v>0</v>
          </cell>
          <cell r="U2481" t="str">
            <v>CN-SơCấp</v>
          </cell>
          <cell r="V2481" t="str">
            <v/>
          </cell>
        </row>
        <row r="2482">
          <cell r="B2482" t="str">
            <v/>
          </cell>
          <cell r="C2482" t="str">
            <v/>
          </cell>
          <cell r="D2482" t="str">
            <v>Phạm Thị Thanh</v>
          </cell>
          <cell r="E2482" t="str">
            <v>Hương</v>
          </cell>
          <cell r="F2482">
            <v>51</v>
          </cell>
          <cell r="G2482" t="str">
            <v>TT Thực nghiệm và Đào tạo nghề</v>
          </cell>
          <cell r="H2482" t="str">
            <v>Trung tâm Thực nghiệm và Đào tạo nghề</v>
          </cell>
          <cell r="I2482" t="str">
            <v/>
          </cell>
          <cell r="J2482">
            <v>1.5</v>
          </cell>
          <cell r="K2482">
            <v>0</v>
          </cell>
          <cell r="L2482" t="str">
            <v>01-Jan-00</v>
          </cell>
          <cell r="M2482" t="str">
            <v>01-Jan-08</v>
          </cell>
          <cell r="N2482">
            <v>7</v>
          </cell>
          <cell r="O2482" t="str">
            <v>5100</v>
          </cell>
          <cell r="P2482" t="str">
            <v>5100</v>
          </cell>
          <cell r="Q2482" t="str">
            <v>01.011</v>
          </cell>
          <cell r="R2482" t="str">
            <v>01.011</v>
          </cell>
          <cell r="S2482" t="str">
            <v/>
          </cell>
          <cell r="T2482">
            <v>0</v>
          </cell>
          <cell r="U2482" t="str">
            <v>CN-SơCấp</v>
          </cell>
          <cell r="V2482" t="str">
            <v>011524656</v>
          </cell>
        </row>
        <row r="2483">
          <cell r="B2483" t="str">
            <v/>
          </cell>
          <cell r="C2483" t="str">
            <v/>
          </cell>
          <cell r="D2483" t="str">
            <v>Bùi Thị</v>
          </cell>
          <cell r="E2483" t="str">
            <v>Thanh</v>
          </cell>
          <cell r="F2483">
            <v>51</v>
          </cell>
          <cell r="G2483" t="str">
            <v>TT Thực nghiệm và Đào tạo nghề</v>
          </cell>
          <cell r="H2483" t="str">
            <v>Trung tâm Thực nghiệm và Đào tạo nghề</v>
          </cell>
          <cell r="I2483" t="str">
            <v/>
          </cell>
          <cell r="J2483">
            <v>1.5</v>
          </cell>
          <cell r="K2483">
            <v>0</v>
          </cell>
          <cell r="L2483" t="str">
            <v>01-Jan-00</v>
          </cell>
          <cell r="M2483" t="str">
            <v>01-Jan-08</v>
          </cell>
          <cell r="N2483">
            <v>7</v>
          </cell>
          <cell r="O2483" t="str">
            <v>5100</v>
          </cell>
          <cell r="P2483" t="str">
            <v>5100</v>
          </cell>
          <cell r="Q2483" t="str">
            <v>01.011</v>
          </cell>
          <cell r="R2483" t="str">
            <v>01.011</v>
          </cell>
          <cell r="S2483" t="str">
            <v/>
          </cell>
          <cell r="T2483">
            <v>0</v>
          </cell>
          <cell r="U2483" t="str">
            <v>CN-SơCấp</v>
          </cell>
          <cell r="V2483" t="str">
            <v>014407018</v>
          </cell>
        </row>
        <row r="2484">
          <cell r="B2484" t="str">
            <v/>
          </cell>
          <cell r="C2484" t="str">
            <v/>
          </cell>
          <cell r="D2484" t="str">
            <v>Phạm Văn</v>
          </cell>
          <cell r="E2484" t="str">
            <v>Nghĩa</v>
          </cell>
          <cell r="F2484">
            <v>51</v>
          </cell>
          <cell r="G2484" t="str">
            <v>TT Thực nghiệm và Đào tạo nghề</v>
          </cell>
          <cell r="H2484" t="str">
            <v>Trung tâm Thực nghiệm và Đào tạo nghề</v>
          </cell>
          <cell r="I2484" t="str">
            <v>Nhân viên bảo vệ</v>
          </cell>
          <cell r="J2484">
            <v>1.5</v>
          </cell>
          <cell r="K2484">
            <v>0</v>
          </cell>
          <cell r="L2484" t="str">
            <v>01-Apr-08</v>
          </cell>
          <cell r="M2484" t="str">
            <v>01-Jul-08</v>
          </cell>
          <cell r="N2484">
            <v>8</v>
          </cell>
          <cell r="O2484" t="str">
            <v>5100</v>
          </cell>
          <cell r="P2484" t="str">
            <v>5100</v>
          </cell>
          <cell r="Q2484" t="str">
            <v>01.011</v>
          </cell>
          <cell r="R2484" t="str">
            <v>01.011</v>
          </cell>
          <cell r="S2484" t="str">
            <v/>
          </cell>
          <cell r="T2484">
            <v>0</v>
          </cell>
          <cell r="U2484" t="str">
            <v>KhôngBCấp</v>
          </cell>
          <cell r="V2484" t="str">
            <v>013089101</v>
          </cell>
        </row>
        <row r="2485">
          <cell r="B2485" t="str">
            <v/>
          </cell>
          <cell r="C2485" t="str">
            <v/>
          </cell>
          <cell r="D2485" t="str">
            <v>Nguyễn Thị</v>
          </cell>
          <cell r="E2485" t="str">
            <v>Hương</v>
          </cell>
          <cell r="F2485">
            <v>51</v>
          </cell>
          <cell r="G2485" t="str">
            <v>TT Thực nghiệm và Đào tạo nghề</v>
          </cell>
          <cell r="H2485" t="str">
            <v>Trung tâm Thực nghiệm và Đào tạo nghề</v>
          </cell>
          <cell r="I2485" t="str">
            <v>Nhân viên kỹ thuật</v>
          </cell>
          <cell r="J2485">
            <v>2.5499999999999998</v>
          </cell>
          <cell r="K2485">
            <v>0</v>
          </cell>
          <cell r="L2485" t="str">
            <v>01-May-08</v>
          </cell>
          <cell r="M2485" t="str">
            <v>01-Jul-90</v>
          </cell>
          <cell r="N2485">
            <v>8</v>
          </cell>
          <cell r="O2485" t="str">
            <v>5100</v>
          </cell>
          <cell r="P2485" t="str">
            <v>5100</v>
          </cell>
          <cell r="Q2485" t="str">
            <v>01.007</v>
          </cell>
          <cell r="R2485" t="str">
            <v>01.007</v>
          </cell>
          <cell r="S2485" t="str">
            <v/>
          </cell>
          <cell r="T2485">
            <v>0</v>
          </cell>
          <cell r="U2485" t="str">
            <v>KhôngBCấp</v>
          </cell>
          <cell r="V2485" t="str">
            <v>141124968</v>
          </cell>
        </row>
        <row r="2486">
          <cell r="B2486" t="str">
            <v/>
          </cell>
          <cell r="C2486" t="str">
            <v/>
          </cell>
          <cell r="D2486" t="str">
            <v>Nguyễn Bá</v>
          </cell>
          <cell r="E2486" t="str">
            <v>Huy</v>
          </cell>
          <cell r="F2486">
            <v>51</v>
          </cell>
          <cell r="G2486" t="str">
            <v>TT Thực nghiệm và Đào tạo nghề</v>
          </cell>
          <cell r="H2486" t="str">
            <v>Trung tâm Thực nghiệm và Đào tạo nghề</v>
          </cell>
          <cell r="I2486" t="str">
            <v>Nhân viên kỹ thuật</v>
          </cell>
          <cell r="J2486">
            <v>2.19</v>
          </cell>
          <cell r="K2486">
            <v>0</v>
          </cell>
          <cell r="L2486" t="str">
            <v>01-May-08</v>
          </cell>
          <cell r="M2486" t="str">
            <v>01-Apr-01</v>
          </cell>
          <cell r="N2486">
            <v>8</v>
          </cell>
          <cell r="O2486" t="str">
            <v>5100</v>
          </cell>
          <cell r="P2486" t="str">
            <v>5100</v>
          </cell>
          <cell r="Q2486" t="str">
            <v>01.007</v>
          </cell>
          <cell r="R2486" t="str">
            <v>01.007</v>
          </cell>
          <cell r="S2486" t="str">
            <v/>
          </cell>
          <cell r="T2486">
            <v>0</v>
          </cell>
          <cell r="U2486" t="str">
            <v>KhôngBCấp</v>
          </cell>
          <cell r="V2486" t="str">
            <v>010743640</v>
          </cell>
        </row>
        <row r="2487">
          <cell r="B2487" t="str">
            <v/>
          </cell>
          <cell r="C2487" t="str">
            <v/>
          </cell>
          <cell r="D2487" t="str">
            <v>Nguyễn Thị</v>
          </cell>
          <cell r="E2487" t="str">
            <v>Quyên</v>
          </cell>
          <cell r="F2487">
            <v>51</v>
          </cell>
          <cell r="G2487" t="str">
            <v>TT Thực nghiệm và Đào tạo nghề</v>
          </cell>
          <cell r="H2487" t="str">
            <v>Trung tâm Thực nghiệm và Đào tạo nghề</v>
          </cell>
          <cell r="I2487" t="str">
            <v>Nhân viên kỹ thuật</v>
          </cell>
          <cell r="J2487">
            <v>1.65</v>
          </cell>
          <cell r="K2487">
            <v>0</v>
          </cell>
          <cell r="L2487" t="str">
            <v>01-Apr-08</v>
          </cell>
          <cell r="M2487" t="str">
            <v>01-Jan-08</v>
          </cell>
          <cell r="N2487">
            <v>8</v>
          </cell>
          <cell r="O2487" t="str">
            <v>5100</v>
          </cell>
          <cell r="P2487" t="str">
            <v>5100</v>
          </cell>
          <cell r="Q2487" t="str">
            <v>01.007</v>
          </cell>
          <cell r="R2487" t="str">
            <v>01.007</v>
          </cell>
          <cell r="S2487" t="str">
            <v/>
          </cell>
          <cell r="T2487">
            <v>0</v>
          </cell>
          <cell r="U2487" t="str">
            <v>KhôngBCấp</v>
          </cell>
          <cell r="V2487" t="str">
            <v>012402819</v>
          </cell>
        </row>
        <row r="2488">
          <cell r="B2488" t="str">
            <v/>
          </cell>
          <cell r="C2488" t="str">
            <v/>
          </cell>
          <cell r="D2488" t="str">
            <v>Trần Thị Kim</v>
          </cell>
          <cell r="E2488" t="str">
            <v>Dung</v>
          </cell>
          <cell r="F2488">
            <v>51</v>
          </cell>
          <cell r="G2488" t="str">
            <v>TT Thực nghiệm và Đào tạo nghề</v>
          </cell>
          <cell r="H2488" t="str">
            <v>Trung tâm Thực nghiệm và Đào tạo nghề</v>
          </cell>
          <cell r="I2488" t="str">
            <v>Kế toán viên trung cấp</v>
          </cell>
          <cell r="J2488">
            <v>1.86</v>
          </cell>
          <cell r="K2488">
            <v>0</v>
          </cell>
          <cell r="L2488" t="str">
            <v>01-Jul-08</v>
          </cell>
          <cell r="M2488" t="str">
            <v>01-Apr-08</v>
          </cell>
          <cell r="N2488">
            <v>6</v>
          </cell>
          <cell r="O2488" t="str">
            <v>5100</v>
          </cell>
          <cell r="P2488" t="str">
            <v>5100</v>
          </cell>
          <cell r="Q2488" t="str">
            <v>06.032</v>
          </cell>
          <cell r="R2488" t="str">
            <v>06.032</v>
          </cell>
          <cell r="S2488" t="str">
            <v/>
          </cell>
          <cell r="T2488">
            <v>0</v>
          </cell>
          <cell r="U2488" t="str">
            <v>Trung cấp</v>
          </cell>
          <cell r="V2488" t="str">
            <v>011950551</v>
          </cell>
        </row>
        <row r="2489">
          <cell r="B2489" t="str">
            <v/>
          </cell>
          <cell r="C2489" t="str">
            <v/>
          </cell>
          <cell r="D2489" t="str">
            <v>Phạm Thị</v>
          </cell>
          <cell r="E2489" t="str">
            <v>Yến</v>
          </cell>
          <cell r="F2489">
            <v>51</v>
          </cell>
          <cell r="G2489" t="str">
            <v>TT Thực nghiệm và Đào tạo nghề</v>
          </cell>
          <cell r="H2489" t="str">
            <v>Trung tâm Thực nghiệm và Đào tạo nghề</v>
          </cell>
          <cell r="I2489" t="str">
            <v/>
          </cell>
          <cell r="J2489">
            <v>2.5499999999999998</v>
          </cell>
          <cell r="K2489">
            <v>0</v>
          </cell>
          <cell r="L2489" t="str">
            <v>01-May-08</v>
          </cell>
          <cell r="M2489" t="str">
            <v>01-Jan-90</v>
          </cell>
          <cell r="N2489">
            <v>8</v>
          </cell>
          <cell r="O2489" t="str">
            <v>5100</v>
          </cell>
          <cell r="P2489" t="str">
            <v>5100</v>
          </cell>
          <cell r="Q2489" t="str">
            <v>01.007</v>
          </cell>
          <cell r="R2489" t="str">
            <v>01.007</v>
          </cell>
          <cell r="S2489" t="str">
            <v/>
          </cell>
          <cell r="T2489">
            <v>0</v>
          </cell>
          <cell r="U2489" t="str">
            <v>KhôngBCấp</v>
          </cell>
          <cell r="V2489" t="str">
            <v>140497955</v>
          </cell>
        </row>
        <row r="2490">
          <cell r="B2490" t="str">
            <v/>
          </cell>
          <cell r="C2490" t="str">
            <v/>
          </cell>
          <cell r="D2490" t="str">
            <v>Bùi Thị Hải</v>
          </cell>
          <cell r="E2490" t="str">
            <v>Hương</v>
          </cell>
          <cell r="F2490">
            <v>51</v>
          </cell>
          <cell r="G2490" t="str">
            <v>TT Thực nghiệm và Đào tạo nghề</v>
          </cell>
          <cell r="H2490" t="str">
            <v>Trung tâm Thực nghiệm và Đào tạo nghề</v>
          </cell>
          <cell r="I2490" t="str">
            <v>Nhân viên kỹ thuật</v>
          </cell>
          <cell r="J2490">
            <v>2.91</v>
          </cell>
          <cell r="K2490">
            <v>0</v>
          </cell>
          <cell r="L2490" t="str">
            <v>01-Apr-09</v>
          </cell>
          <cell r="M2490" t="str">
            <v>01-Apr-09</v>
          </cell>
          <cell r="N2490">
            <v>8</v>
          </cell>
          <cell r="O2490" t="str">
            <v>5100</v>
          </cell>
          <cell r="P2490" t="str">
            <v>5100</v>
          </cell>
          <cell r="Q2490" t="str">
            <v>01.007</v>
          </cell>
          <cell r="R2490" t="str">
            <v>01.007</v>
          </cell>
          <cell r="S2490" t="str">
            <v/>
          </cell>
          <cell r="T2490">
            <v>0</v>
          </cell>
          <cell r="U2490" t="str">
            <v>KhôngBCấp</v>
          </cell>
          <cell r="V2490" t="str">
            <v>011582152</v>
          </cell>
        </row>
        <row r="2491">
          <cell r="B2491" t="str">
            <v/>
          </cell>
          <cell r="C2491" t="str">
            <v/>
          </cell>
          <cell r="D2491" t="str">
            <v>Bùi Thị Kim</v>
          </cell>
          <cell r="E2491" t="str">
            <v>Ngân</v>
          </cell>
          <cell r="F2491">
            <v>51</v>
          </cell>
          <cell r="G2491" t="str">
            <v>TT Thực nghiệm và Đào tạo nghề</v>
          </cell>
          <cell r="H2491" t="str">
            <v>Trung tâm Thực nghiệm và Đào tạo nghề</v>
          </cell>
          <cell r="I2491" t="str">
            <v>Nhân viên kỹ thuật</v>
          </cell>
          <cell r="J2491">
            <v>3.09</v>
          </cell>
          <cell r="K2491">
            <v>0</v>
          </cell>
          <cell r="L2491" t="str">
            <v>01-Jan-10</v>
          </cell>
          <cell r="M2491" t="str">
            <v>01-Jul-03</v>
          </cell>
          <cell r="N2491">
            <v>7</v>
          </cell>
          <cell r="O2491" t="str">
            <v>5100</v>
          </cell>
          <cell r="P2491" t="str">
            <v>5100</v>
          </cell>
          <cell r="Q2491" t="str">
            <v>01.007</v>
          </cell>
          <cell r="R2491" t="str">
            <v>01.007</v>
          </cell>
          <cell r="S2491" t="str">
            <v/>
          </cell>
          <cell r="T2491">
            <v>0</v>
          </cell>
          <cell r="U2491" t="str">
            <v>CN-SơCấp</v>
          </cell>
          <cell r="V2491" t="str">
            <v>011582151</v>
          </cell>
        </row>
        <row r="2492">
          <cell r="B2492" t="str">
            <v/>
          </cell>
          <cell r="C2492" t="str">
            <v/>
          </cell>
          <cell r="D2492" t="str">
            <v>Phạm Thị</v>
          </cell>
          <cell r="E2492" t="str">
            <v>Xuân</v>
          </cell>
          <cell r="F2492">
            <v>51</v>
          </cell>
          <cell r="G2492" t="str">
            <v>TT Thực nghiệm và Đào tạo nghề</v>
          </cell>
          <cell r="H2492" t="str">
            <v>Trung tâm Thực nghiệm và Đào tạo nghề</v>
          </cell>
          <cell r="I2492" t="str">
            <v/>
          </cell>
          <cell r="J2492">
            <v>2.91</v>
          </cell>
          <cell r="K2492">
            <v>0</v>
          </cell>
          <cell r="L2492" t="str">
            <v>01-Apr-10</v>
          </cell>
          <cell r="M2492" t="str">
            <v>01-May-85</v>
          </cell>
          <cell r="N2492">
            <v>7</v>
          </cell>
          <cell r="O2492" t="str">
            <v>5100</v>
          </cell>
          <cell r="P2492" t="str">
            <v>5100</v>
          </cell>
          <cell r="Q2492" t="str">
            <v>01.007</v>
          </cell>
          <cell r="R2492" t="str">
            <v>01.007</v>
          </cell>
          <cell r="S2492" t="str">
            <v/>
          </cell>
          <cell r="T2492">
            <v>0</v>
          </cell>
          <cell r="U2492" t="str">
            <v>CN-SơCấp</v>
          </cell>
          <cell r="V2492" t="str">
            <v>140362956</v>
          </cell>
        </row>
        <row r="2493">
          <cell r="B2493" t="str">
            <v/>
          </cell>
          <cell r="C2493" t="str">
            <v>3120205129365</v>
          </cell>
          <cell r="D2493" t="str">
            <v>Vũ Xuân</v>
          </cell>
          <cell r="E2493" t="str">
            <v>Hải</v>
          </cell>
          <cell r="F2493">
            <v>51</v>
          </cell>
          <cell r="G2493" t="str">
            <v>Trung tâm Nông nghiệp sinh thái và Đào tạo nghề</v>
          </cell>
          <cell r="H2493" t="str">
            <v>Trung tâm Nông nghiệp sinh thái và Đào tạo nghề</v>
          </cell>
          <cell r="I2493" t="str">
            <v>Thạc sĩ, Nghiên cứu viên</v>
          </cell>
          <cell r="J2493">
            <v>3.66</v>
          </cell>
          <cell r="K2493">
            <v>0</v>
          </cell>
          <cell r="L2493" t="str">
            <v>01-Jan-26</v>
          </cell>
          <cell r="M2493" t="str">
            <v>01-Oct-21</v>
          </cell>
          <cell r="N2493">
            <v>3</v>
          </cell>
          <cell r="O2493" t="str">
            <v>5100</v>
          </cell>
          <cell r="P2493" t="str">
            <v>5100</v>
          </cell>
          <cell r="Q2493" t="str">
            <v>13.092</v>
          </cell>
          <cell r="R2493" t="str">
            <v>V.05.01.03</v>
          </cell>
          <cell r="S2493" t="str">
            <v/>
          </cell>
          <cell r="T2493">
            <v>0</v>
          </cell>
          <cell r="U2493" t="str">
            <v>Thạc sĩ</v>
          </cell>
          <cell r="V2493" t="str">
            <v>033083001299</v>
          </cell>
        </row>
        <row r="2494">
          <cell r="B2494" t="str">
            <v/>
          </cell>
          <cell r="C2494" t="str">
            <v/>
          </cell>
          <cell r="D2494" t="str">
            <v>Nguyễn Thị</v>
          </cell>
          <cell r="E2494" t="str">
            <v>Nhiên</v>
          </cell>
          <cell r="F2494">
            <v>51</v>
          </cell>
          <cell r="G2494" t="str">
            <v>TT Thực nghiệm và Đào tạo nghề</v>
          </cell>
          <cell r="H2494" t="str">
            <v>Trung tâm Thực nghiệm và Đào tạo nghề</v>
          </cell>
          <cell r="I2494" t="str">
            <v/>
          </cell>
          <cell r="J2494">
            <v>3.63</v>
          </cell>
          <cell r="K2494">
            <v>0.11</v>
          </cell>
          <cell r="L2494" t="str">
            <v>01-Dec-08</v>
          </cell>
          <cell r="M2494" t="str">
            <v>20-Sep-76</v>
          </cell>
          <cell r="N2494">
            <v>7</v>
          </cell>
          <cell r="O2494" t="str">
            <v>5100</v>
          </cell>
          <cell r="P2494" t="str">
            <v>5100</v>
          </cell>
          <cell r="Q2494" t="str">
            <v>01.007</v>
          </cell>
          <cell r="R2494" t="str">
            <v>01.007</v>
          </cell>
          <cell r="S2494" t="str">
            <v/>
          </cell>
          <cell r="T2494">
            <v>0</v>
          </cell>
          <cell r="U2494" t="str">
            <v>CN-SơCấp</v>
          </cell>
          <cell r="V2494" t="str">
            <v>010812600</v>
          </cell>
        </row>
        <row r="2495">
          <cell r="B2495" t="str">
            <v/>
          </cell>
          <cell r="C2495" t="str">
            <v/>
          </cell>
          <cell r="D2495" t="str">
            <v>Đào Thị</v>
          </cell>
          <cell r="E2495" t="str">
            <v>Tươi</v>
          </cell>
          <cell r="F2495">
            <v>51</v>
          </cell>
          <cell r="G2495" t="str">
            <v>TT Thực nghiệm và Đào tạo nghề</v>
          </cell>
          <cell r="H2495" t="str">
            <v>Trung tâm Thực nghiệm và Đào tạo nghề</v>
          </cell>
          <cell r="I2495" t="str">
            <v/>
          </cell>
          <cell r="J2495">
            <v>3.63</v>
          </cell>
          <cell r="K2495">
            <v>0.11</v>
          </cell>
          <cell r="L2495" t="str">
            <v>01-Dec-08</v>
          </cell>
          <cell r="M2495" t="str">
            <v>01-Dec-76</v>
          </cell>
          <cell r="N2495">
            <v>7</v>
          </cell>
          <cell r="O2495" t="str">
            <v>5100</v>
          </cell>
          <cell r="P2495" t="str">
            <v>5100</v>
          </cell>
          <cell r="Q2495" t="str">
            <v>01.007</v>
          </cell>
          <cell r="R2495" t="str">
            <v>01.007</v>
          </cell>
          <cell r="S2495" t="str">
            <v/>
          </cell>
          <cell r="T2495">
            <v>0</v>
          </cell>
          <cell r="U2495" t="str">
            <v>CN-SơCấp</v>
          </cell>
          <cell r="V2495" t="str">
            <v>010812334</v>
          </cell>
        </row>
        <row r="2496">
          <cell r="B2496" t="str">
            <v/>
          </cell>
          <cell r="C2496" t="str">
            <v/>
          </cell>
          <cell r="D2496" t="str">
            <v>Nguyễn Hữu</v>
          </cell>
          <cell r="E2496" t="str">
            <v>Mấn</v>
          </cell>
          <cell r="F2496">
            <v>51</v>
          </cell>
          <cell r="G2496" t="str">
            <v>TT Thực nghiệm và Đào tạo nghề</v>
          </cell>
          <cell r="H2496" t="str">
            <v>Trung tâm Thực nghiệm và Đào tạo nghề</v>
          </cell>
          <cell r="I2496" t="str">
            <v/>
          </cell>
          <cell r="J2496">
            <v>4.9800000000000004</v>
          </cell>
          <cell r="K2496">
            <v>0.06</v>
          </cell>
          <cell r="L2496" t="str">
            <v>01-Dec-05</v>
          </cell>
          <cell r="M2496" t="str">
            <v>01-Dec-66</v>
          </cell>
          <cell r="N2496">
            <v>4</v>
          </cell>
          <cell r="O2496" t="str">
            <v>5100</v>
          </cell>
          <cell r="P2496" t="str">
            <v>5100</v>
          </cell>
          <cell r="Q2496" t="str">
            <v>01.003</v>
          </cell>
          <cell r="R2496" t="str">
            <v>01.003</v>
          </cell>
          <cell r="S2496" t="str">
            <v/>
          </cell>
          <cell r="T2496">
            <v>0</v>
          </cell>
          <cell r="U2496" t="str">
            <v>Đại học</v>
          </cell>
          <cell r="V2496" t="str">
            <v>010807524</v>
          </cell>
        </row>
        <row r="2497">
          <cell r="B2497" t="str">
            <v/>
          </cell>
          <cell r="C2497" t="str">
            <v/>
          </cell>
          <cell r="D2497" t="str">
            <v>Nguyễn Đăng</v>
          </cell>
          <cell r="E2497" t="str">
            <v>Hợp</v>
          </cell>
          <cell r="F2497">
            <v>51</v>
          </cell>
          <cell r="G2497" t="str">
            <v>TT Thực nghiệm và Đào tạo nghề</v>
          </cell>
          <cell r="H2497" t="str">
            <v>Trung tâm Thực nghiệm và Đào tạo nghề</v>
          </cell>
          <cell r="I2497" t="str">
            <v/>
          </cell>
          <cell r="J2497">
            <v>4.9800000000000004</v>
          </cell>
          <cell r="K2497">
            <v>0</v>
          </cell>
          <cell r="L2497" t="str">
            <v>01-Oct-04</v>
          </cell>
          <cell r="M2497" t="str">
            <v>01-Nov-74</v>
          </cell>
          <cell r="N2497">
            <v>3</v>
          </cell>
          <cell r="O2497" t="str">
            <v>5100</v>
          </cell>
          <cell r="P2497" t="str">
            <v>5100</v>
          </cell>
          <cell r="Q2497" t="str">
            <v>01.003</v>
          </cell>
          <cell r="R2497" t="str">
            <v>01.003</v>
          </cell>
          <cell r="S2497" t="str">
            <v/>
          </cell>
          <cell r="T2497">
            <v>0</v>
          </cell>
          <cell r="U2497" t="str">
            <v>Thạc sĩ</v>
          </cell>
          <cell r="V2497" t="str">
            <v>011027790</v>
          </cell>
        </row>
        <row r="2498">
          <cell r="B2498" t="str">
            <v/>
          </cell>
          <cell r="C2498" t="str">
            <v/>
          </cell>
          <cell r="D2498" t="str">
            <v>Trần Quang</v>
          </cell>
          <cell r="E2498" t="str">
            <v>Dịu</v>
          </cell>
          <cell r="F2498">
            <v>51</v>
          </cell>
          <cell r="G2498" t="str">
            <v>TT Thực nghiệm và Đào tạo nghề</v>
          </cell>
          <cell r="H2498" t="str">
            <v>Trung tâm Thực nghiệm và Đào tạo nghề</v>
          </cell>
          <cell r="I2498" t="str">
            <v/>
          </cell>
          <cell r="J2498">
            <v>4.6500000000000004</v>
          </cell>
          <cell r="K2498">
            <v>0</v>
          </cell>
          <cell r="L2498" t="str">
            <v>01-Jun-02</v>
          </cell>
          <cell r="M2498" t="str">
            <v>01-Nov-66</v>
          </cell>
          <cell r="N2498">
            <v>4</v>
          </cell>
          <cell r="O2498" t="str">
            <v>5100</v>
          </cell>
          <cell r="P2498" t="str">
            <v>5100</v>
          </cell>
          <cell r="Q2498" t="str">
            <v>13.095</v>
          </cell>
          <cell r="R2498" t="str">
            <v>13.095</v>
          </cell>
          <cell r="S2498" t="str">
            <v/>
          </cell>
          <cell r="T2498">
            <v>0</v>
          </cell>
          <cell r="U2498" t="str">
            <v>Đại học</v>
          </cell>
          <cell r="V2498" t="str">
            <v/>
          </cell>
        </row>
        <row r="2499">
          <cell r="B2499" t="str">
            <v/>
          </cell>
          <cell r="C2499" t="str">
            <v>3120215009166</v>
          </cell>
          <cell r="D2499" t="str">
            <v>Trần Thị Lệ</v>
          </cell>
          <cell r="E2499" t="str">
            <v>Thủy</v>
          </cell>
          <cell r="F2499">
            <v>51</v>
          </cell>
          <cell r="G2499" t="str">
            <v>TT Thực nghiệm và Đào tạo nghề</v>
          </cell>
          <cell r="H2499" t="str">
            <v>Trung tâm Thực nghiệm và Đào tạo nghề</v>
          </cell>
          <cell r="I2499" t="str">
            <v>Kỹ sư</v>
          </cell>
          <cell r="J2499">
            <v>4.6500000000000004</v>
          </cell>
          <cell r="K2499">
            <v>0</v>
          </cell>
          <cell r="L2499" t="str">
            <v>01-Dec-14</v>
          </cell>
          <cell r="M2499" t="str">
            <v>01-Dec-05</v>
          </cell>
          <cell r="N2499">
            <v>4</v>
          </cell>
          <cell r="O2499" t="str">
            <v>5100</v>
          </cell>
          <cell r="P2499" t="str">
            <v>5100</v>
          </cell>
          <cell r="Q2499" t="str">
            <v>13.095</v>
          </cell>
          <cell r="R2499" t="str">
            <v>13.095</v>
          </cell>
          <cell r="S2499" t="str">
            <v/>
          </cell>
          <cell r="T2499">
            <v>0</v>
          </cell>
          <cell r="U2499" t="str">
            <v>Đại học</v>
          </cell>
          <cell r="V2499" t="str">
            <v>010812463</v>
          </cell>
        </row>
        <row r="2500">
          <cell r="B2500" t="str">
            <v/>
          </cell>
          <cell r="C2500" t="str">
            <v/>
          </cell>
          <cell r="D2500" t="str">
            <v>Nguyễn Đức</v>
          </cell>
          <cell r="E2500" t="str">
            <v>Chính</v>
          </cell>
          <cell r="F2500">
            <v>51</v>
          </cell>
          <cell r="G2500" t="str">
            <v>TT Thực nghiệm và Đào tạo nghề</v>
          </cell>
          <cell r="H2500" t="str">
            <v>Trung tâm Thực nghiệm và Đào tạo nghề</v>
          </cell>
          <cell r="I2500" t="str">
            <v/>
          </cell>
          <cell r="J2500">
            <v>4.6500000000000004</v>
          </cell>
          <cell r="K2500">
            <v>0</v>
          </cell>
          <cell r="L2500" t="str">
            <v>01-Nov-07</v>
          </cell>
          <cell r="M2500" t="str">
            <v>01-Dec-05</v>
          </cell>
          <cell r="N2500">
            <v>4</v>
          </cell>
          <cell r="O2500" t="str">
            <v>5100</v>
          </cell>
          <cell r="P2500" t="str">
            <v>5100</v>
          </cell>
          <cell r="Q2500" t="str">
            <v>13.095</v>
          </cell>
          <cell r="R2500" t="str">
            <v>13.095</v>
          </cell>
          <cell r="S2500" t="str">
            <v/>
          </cell>
          <cell r="T2500">
            <v>0</v>
          </cell>
          <cell r="U2500" t="str">
            <v>Đại học</v>
          </cell>
          <cell r="V2500" t="str">
            <v>010812753</v>
          </cell>
        </row>
        <row r="2501">
          <cell r="B2501" t="str">
            <v>DRN03</v>
          </cell>
          <cell r="C2501" t="str">
            <v>3120205258800</v>
          </cell>
          <cell r="D2501" t="str">
            <v>Nguyễn Thu</v>
          </cell>
          <cell r="E2501" t="str">
            <v>Thủy</v>
          </cell>
          <cell r="F2501">
            <v>51</v>
          </cell>
          <cell r="G2501" t="str">
            <v>Trung tâm Nông nghiệp sinh thái và Đào tạo nghề</v>
          </cell>
          <cell r="H2501" t="str">
            <v>Trung tâm Nông nghiệp sinh thái và Đào tạo nghề</v>
          </cell>
          <cell r="I2501" t="str">
            <v>Thạc sĩ, Kỹ sư</v>
          </cell>
          <cell r="J2501">
            <v>3</v>
          </cell>
          <cell r="K2501">
            <v>0</v>
          </cell>
          <cell r="L2501" t="str">
            <v>01-Oct-22</v>
          </cell>
          <cell r="M2501" t="str">
            <v>01-Jul-18</v>
          </cell>
          <cell r="N2501">
            <v>3</v>
          </cell>
          <cell r="O2501" t="str">
            <v>5100</v>
          </cell>
          <cell r="P2501" t="str">
            <v>5100</v>
          </cell>
          <cell r="Q2501" t="str">
            <v>13.095</v>
          </cell>
          <cell r="R2501" t="str">
            <v>V.05.02.07</v>
          </cell>
          <cell r="S2501" t="str">
            <v>DRN03</v>
          </cell>
          <cell r="T2501">
            <v>0</v>
          </cell>
          <cell r="U2501" t="str">
            <v>Thạc sĩ</v>
          </cell>
          <cell r="V2501" t="str">
            <v>001177031520</v>
          </cell>
        </row>
        <row r="2502">
          <cell r="B2502" t="str">
            <v/>
          </cell>
          <cell r="C2502" t="str">
            <v/>
          </cell>
          <cell r="D2502" t="str">
            <v>Nguyễn Hải</v>
          </cell>
          <cell r="E2502" t="str">
            <v>Hà</v>
          </cell>
          <cell r="F2502">
            <v>51</v>
          </cell>
          <cell r="G2502" t="str">
            <v>TT Thực nghiệm và Đào tạo nghề</v>
          </cell>
          <cell r="H2502" t="str">
            <v>Trung tâm Thực nghiệm và Đào tạo nghề</v>
          </cell>
          <cell r="I2502" t="str">
            <v>Kỹ sư</v>
          </cell>
          <cell r="J2502">
            <v>2.34</v>
          </cell>
          <cell r="K2502">
            <v>0</v>
          </cell>
          <cell r="L2502" t="str">
            <v>01-Jan-09</v>
          </cell>
          <cell r="M2502" t="str">
            <v>01-Jan-08</v>
          </cell>
          <cell r="N2502">
            <v>4</v>
          </cell>
          <cell r="O2502" t="str">
            <v>5100</v>
          </cell>
          <cell r="P2502" t="str">
            <v>5100</v>
          </cell>
          <cell r="Q2502" t="str">
            <v>13.095</v>
          </cell>
          <cell r="R2502" t="str">
            <v>13.095</v>
          </cell>
          <cell r="S2502" t="str">
            <v/>
          </cell>
          <cell r="T2502">
            <v>0</v>
          </cell>
          <cell r="U2502" t="str">
            <v>Đại học</v>
          </cell>
          <cell r="V2502" t="str">
            <v>012609821</v>
          </cell>
        </row>
        <row r="2503">
          <cell r="B2503" t="str">
            <v/>
          </cell>
          <cell r="C2503" t="str">
            <v>3120205259470</v>
          </cell>
          <cell r="D2503" t="str">
            <v>Nguyễn Thế</v>
          </cell>
          <cell r="E2503" t="str">
            <v>Thập</v>
          </cell>
          <cell r="F2503">
            <v>51</v>
          </cell>
          <cell r="G2503" t="str">
            <v>Trung tâm Nông nghiệp sinh thái và Đào tạo nghề</v>
          </cell>
          <cell r="H2503" t="str">
            <v>Trung tâm Nông nghiệp sinh thái và Đào tạo nghề</v>
          </cell>
          <cell r="I2503" t="str">
            <v>Thạc sĩ, Nghiên cứu viên</v>
          </cell>
          <cell r="J2503">
            <v>3.66</v>
          </cell>
          <cell r="K2503">
            <v>0</v>
          </cell>
          <cell r="L2503" t="str">
            <v>01-Jan-26</v>
          </cell>
          <cell r="M2503" t="str">
            <v>01-Jan-20</v>
          </cell>
          <cell r="N2503">
            <v>3</v>
          </cell>
          <cell r="O2503" t="str">
            <v>5100</v>
          </cell>
          <cell r="P2503" t="str">
            <v>5100</v>
          </cell>
          <cell r="Q2503" t="str">
            <v>13.092</v>
          </cell>
          <cell r="R2503" t="str">
            <v>V.05.01.03</v>
          </cell>
          <cell r="S2503" t="str">
            <v/>
          </cell>
          <cell r="T2503">
            <v>0</v>
          </cell>
          <cell r="U2503" t="str">
            <v>Thạc sĩ</v>
          </cell>
          <cell r="V2503" t="str">
            <v>027085008851</v>
          </cell>
        </row>
        <row r="2504">
          <cell r="B2504" t="str">
            <v/>
          </cell>
          <cell r="C2504" t="str">
            <v/>
          </cell>
          <cell r="D2504" t="str">
            <v>Phạm Văn</v>
          </cell>
          <cell r="E2504" t="str">
            <v>Lập</v>
          </cell>
          <cell r="F2504">
            <v>51</v>
          </cell>
          <cell r="G2504" t="str">
            <v>TT Thực nghiệm và Đào tạo nghề</v>
          </cell>
          <cell r="H2504" t="str">
            <v>Trung tâm Thực nghiệm và Đào tạo nghề</v>
          </cell>
          <cell r="I2504" t="str">
            <v>Kỹ sư</v>
          </cell>
          <cell r="J2504">
            <v>2.34</v>
          </cell>
          <cell r="K2504">
            <v>0</v>
          </cell>
          <cell r="L2504" t="str">
            <v>01-Apr-09</v>
          </cell>
          <cell r="M2504" t="str">
            <v>01-Jan-08</v>
          </cell>
          <cell r="N2504">
            <v>4</v>
          </cell>
          <cell r="O2504" t="str">
            <v>5100</v>
          </cell>
          <cell r="P2504" t="str">
            <v>5100</v>
          </cell>
          <cell r="Q2504" t="str">
            <v>13.095</v>
          </cell>
          <cell r="R2504" t="str">
            <v>13.095</v>
          </cell>
          <cell r="S2504" t="str">
            <v/>
          </cell>
          <cell r="T2504">
            <v>0</v>
          </cell>
          <cell r="U2504" t="str">
            <v>Đại học</v>
          </cell>
          <cell r="V2504" t="str">
            <v>013111587</v>
          </cell>
        </row>
        <row r="2505">
          <cell r="B2505" t="str">
            <v/>
          </cell>
          <cell r="C2505" t="str">
            <v/>
          </cell>
          <cell r="D2505" t="str">
            <v>Vũ Thị Khánh</v>
          </cell>
          <cell r="E2505" t="str">
            <v>Toàn</v>
          </cell>
          <cell r="F2505">
            <v>51</v>
          </cell>
          <cell r="G2505" t="str">
            <v>TT Thực nghiệm và Đào tạo nghề</v>
          </cell>
          <cell r="H2505" t="str">
            <v>Trung tâm Thực nghiệm và Đào tạo nghề</v>
          </cell>
          <cell r="I2505" t="str">
            <v/>
          </cell>
          <cell r="J2505">
            <v>1.99</v>
          </cell>
          <cell r="K2505">
            <v>0</v>
          </cell>
          <cell r="L2505" t="str">
            <v>01-Mar-09</v>
          </cell>
          <cell r="M2505" t="str">
            <v>01-Mar-09</v>
          </cell>
          <cell r="N2505">
            <v>3</v>
          </cell>
          <cell r="O2505" t="str">
            <v>5100</v>
          </cell>
          <cell r="P2505" t="str">
            <v>5100</v>
          </cell>
          <cell r="Q2505" t="str">
            <v>13.095</v>
          </cell>
          <cell r="R2505" t="str">
            <v>13.095</v>
          </cell>
          <cell r="S2505" t="str">
            <v/>
          </cell>
          <cell r="T2505">
            <v>0</v>
          </cell>
          <cell r="U2505" t="str">
            <v>Thạc sĩ</v>
          </cell>
          <cell r="V2505" t="str">
            <v>013609020</v>
          </cell>
        </row>
        <row r="2506">
          <cell r="B2506" t="str">
            <v/>
          </cell>
          <cell r="C2506" t="str">
            <v/>
          </cell>
          <cell r="D2506" t="str">
            <v>Nguyễn Thị</v>
          </cell>
          <cell r="E2506" t="str">
            <v>Đến</v>
          </cell>
          <cell r="F2506">
            <v>51</v>
          </cell>
          <cell r="G2506" t="str">
            <v>TT Thực nghiệm và Đào tạo nghề</v>
          </cell>
          <cell r="H2506" t="str">
            <v>Trung tâm Thực nghiệm và Đào tạo nghề</v>
          </cell>
          <cell r="I2506" t="str">
            <v/>
          </cell>
          <cell r="J2506">
            <v>2.34</v>
          </cell>
          <cell r="K2506">
            <v>0</v>
          </cell>
          <cell r="L2506" t="str">
            <v xml:space="preserve">  -   -</v>
          </cell>
          <cell r="M2506" t="str">
            <v>01-Jan-05</v>
          </cell>
          <cell r="N2506">
            <v>4</v>
          </cell>
          <cell r="O2506" t="str">
            <v>5100</v>
          </cell>
          <cell r="P2506" t="str">
            <v>5100</v>
          </cell>
          <cell r="Q2506" t="str">
            <v>13.095</v>
          </cell>
          <cell r="R2506" t="str">
            <v>13.095</v>
          </cell>
          <cell r="S2506" t="str">
            <v/>
          </cell>
          <cell r="T2506">
            <v>0</v>
          </cell>
          <cell r="U2506" t="str">
            <v>Đại học</v>
          </cell>
          <cell r="V2506" t="str">
            <v/>
          </cell>
        </row>
        <row r="2507">
          <cell r="B2507" t="str">
            <v/>
          </cell>
          <cell r="C2507" t="str">
            <v/>
          </cell>
          <cell r="D2507" t="str">
            <v>Nguyễn Thị Tuyết</v>
          </cell>
          <cell r="E2507" t="str">
            <v>Nhung</v>
          </cell>
          <cell r="F2507">
            <v>51</v>
          </cell>
          <cell r="G2507" t="str">
            <v>TT Thực nghiệm và Đào tạo nghề</v>
          </cell>
          <cell r="H2507" t="str">
            <v>Trung tâm Thực nghiệm và Đào tạo nghề</v>
          </cell>
          <cell r="I2507" t="str">
            <v/>
          </cell>
          <cell r="J2507">
            <v>2.34</v>
          </cell>
          <cell r="K2507">
            <v>0</v>
          </cell>
          <cell r="L2507" t="str">
            <v>01-Apr-08</v>
          </cell>
          <cell r="M2507" t="str">
            <v>01-Mar-07</v>
          </cell>
          <cell r="N2507">
            <v>4</v>
          </cell>
          <cell r="O2507" t="str">
            <v>5100</v>
          </cell>
          <cell r="P2507" t="str">
            <v>5100</v>
          </cell>
          <cell r="Q2507" t="str">
            <v>01.003</v>
          </cell>
          <cell r="R2507" t="str">
            <v>01.003</v>
          </cell>
          <cell r="S2507" t="str">
            <v/>
          </cell>
          <cell r="T2507">
            <v>0</v>
          </cell>
          <cell r="U2507" t="str">
            <v>Đại học</v>
          </cell>
          <cell r="V2507" t="str">
            <v>172001991</v>
          </cell>
        </row>
        <row r="2508">
          <cell r="B2508" t="str">
            <v/>
          </cell>
          <cell r="C2508" t="str">
            <v/>
          </cell>
          <cell r="D2508" t="str">
            <v>Đồng Thị Hồng</v>
          </cell>
          <cell r="E2508" t="str">
            <v>Liên</v>
          </cell>
          <cell r="F2508">
            <v>51</v>
          </cell>
          <cell r="G2508" t="str">
            <v>TT Thực nghiệm và Đào tạo nghề</v>
          </cell>
          <cell r="H2508" t="str">
            <v>Trung tâm Thực nghiệm và Đào tạo nghề</v>
          </cell>
          <cell r="I2508" t="str">
            <v>Thạc sĩ, Nghiên cứu viên</v>
          </cell>
          <cell r="J2508">
            <v>2.34</v>
          </cell>
          <cell r="K2508">
            <v>0</v>
          </cell>
          <cell r="L2508" t="str">
            <v>01-Apr-08</v>
          </cell>
          <cell r="M2508" t="str">
            <v>01-Mar-07</v>
          </cell>
          <cell r="N2508">
            <v>3</v>
          </cell>
          <cell r="O2508" t="str">
            <v>5100</v>
          </cell>
          <cell r="P2508" t="str">
            <v>5100</v>
          </cell>
          <cell r="Q2508" t="str">
            <v>13.092</v>
          </cell>
          <cell r="R2508" t="str">
            <v>13.092</v>
          </cell>
          <cell r="S2508" t="str">
            <v/>
          </cell>
          <cell r="T2508">
            <v>0</v>
          </cell>
          <cell r="U2508" t="str">
            <v>Thạc sĩ</v>
          </cell>
          <cell r="V2508" t="str">
            <v>162310496</v>
          </cell>
        </row>
        <row r="2509">
          <cell r="B2509" t="str">
            <v/>
          </cell>
          <cell r="C2509" t="str">
            <v>3120205115348</v>
          </cell>
          <cell r="D2509" t="str">
            <v>Nguyễn Ngọc</v>
          </cell>
          <cell r="E2509" t="str">
            <v>Dũng</v>
          </cell>
          <cell r="F2509">
            <v>51</v>
          </cell>
          <cell r="G2509" t="str">
            <v>Trung tâm Nông nghiệp sinh thái và Đào tạo nghề</v>
          </cell>
          <cell r="H2509" t="str">
            <v>Trung tâm Nông nghiệp sinh thái và Đào tạo nghề</v>
          </cell>
          <cell r="I2509" t="str">
            <v>Thạc sĩ, Nghiên cứu viên</v>
          </cell>
          <cell r="J2509">
            <v>4.32</v>
          </cell>
          <cell r="K2509">
            <v>0</v>
          </cell>
          <cell r="L2509" t="str">
            <v>01-Jan-26</v>
          </cell>
          <cell r="M2509" t="str">
            <v>01-Mar-07</v>
          </cell>
          <cell r="N2509">
            <v>3</v>
          </cell>
          <cell r="O2509" t="str">
            <v>5100</v>
          </cell>
          <cell r="P2509" t="str">
            <v>5100</v>
          </cell>
          <cell r="Q2509" t="str">
            <v>13.092</v>
          </cell>
          <cell r="R2509" t="str">
            <v>V.05.01.03</v>
          </cell>
          <cell r="S2509" t="str">
            <v/>
          </cell>
          <cell r="T2509">
            <v>0</v>
          </cell>
          <cell r="U2509" t="str">
            <v>Thạc sĩ</v>
          </cell>
          <cell r="V2509" t="str">
            <v>036084004845</v>
          </cell>
        </row>
        <row r="2510">
          <cell r="B2510" t="str">
            <v/>
          </cell>
          <cell r="C2510" t="str">
            <v/>
          </cell>
          <cell r="D2510" t="str">
            <v>Nguyễn Quang</v>
          </cell>
          <cell r="E2510" t="str">
            <v>Thắng</v>
          </cell>
          <cell r="F2510">
            <v>51</v>
          </cell>
          <cell r="G2510" t="str">
            <v>TT Thực nghiệm và Đào tạo nghề</v>
          </cell>
          <cell r="H2510" t="str">
            <v>Trung tâm Thực nghiệm và Đào tạo nghề</v>
          </cell>
          <cell r="I2510" t="str">
            <v/>
          </cell>
          <cell r="J2510">
            <v>1.99</v>
          </cell>
          <cell r="K2510">
            <v>0</v>
          </cell>
          <cell r="L2510" t="str">
            <v>01-Jan-08</v>
          </cell>
          <cell r="M2510" t="str">
            <v>01-Jan-08</v>
          </cell>
          <cell r="N2510">
            <v>4</v>
          </cell>
          <cell r="O2510" t="str">
            <v>5100</v>
          </cell>
          <cell r="P2510" t="str">
            <v>5100</v>
          </cell>
          <cell r="Q2510" t="str">
            <v>13.092</v>
          </cell>
          <cell r="R2510" t="str">
            <v>13.092</v>
          </cell>
          <cell r="S2510" t="str">
            <v/>
          </cell>
          <cell r="T2510">
            <v>0</v>
          </cell>
          <cell r="U2510" t="str">
            <v>Đại học</v>
          </cell>
          <cell r="V2510" t="str">
            <v>031287574</v>
          </cell>
        </row>
        <row r="2511">
          <cell r="B2511" t="str">
            <v/>
          </cell>
          <cell r="C2511" t="str">
            <v/>
          </cell>
          <cell r="D2511" t="str">
            <v>Phạm Đức</v>
          </cell>
          <cell r="E2511" t="str">
            <v>Ngọc</v>
          </cell>
          <cell r="F2511">
            <v>51</v>
          </cell>
          <cell r="G2511" t="str">
            <v>TT Thực nghiệm và Đào tạo nghề</v>
          </cell>
          <cell r="H2511" t="str">
            <v>Trung tâm Thực nghiệm và Đào tạo nghề</v>
          </cell>
          <cell r="I2511" t="str">
            <v>Kỹ sư</v>
          </cell>
          <cell r="J2511">
            <v>2.34</v>
          </cell>
          <cell r="K2511">
            <v>0</v>
          </cell>
          <cell r="L2511" t="str">
            <v>01-Jan-08</v>
          </cell>
          <cell r="M2511" t="str">
            <v>01-Jan-08</v>
          </cell>
          <cell r="N2511">
            <v>4</v>
          </cell>
          <cell r="O2511" t="str">
            <v>5100</v>
          </cell>
          <cell r="P2511" t="str">
            <v>5100</v>
          </cell>
          <cell r="Q2511" t="str">
            <v>13.095</v>
          </cell>
          <cell r="R2511" t="str">
            <v>13.095</v>
          </cell>
          <cell r="S2511" t="str">
            <v/>
          </cell>
          <cell r="T2511">
            <v>0</v>
          </cell>
          <cell r="U2511" t="str">
            <v>Đại học</v>
          </cell>
          <cell r="V2511" t="str">
            <v>012598083</v>
          </cell>
        </row>
        <row r="2512">
          <cell r="B2512" t="str">
            <v/>
          </cell>
          <cell r="C2512" t="str">
            <v/>
          </cell>
          <cell r="D2512" t="str">
            <v>Nguyễn Văn</v>
          </cell>
          <cell r="E2512" t="str">
            <v>Hùng</v>
          </cell>
          <cell r="F2512">
            <v>51</v>
          </cell>
          <cell r="G2512" t="str">
            <v>TT Thực nghiệm và Đào tạo nghề</v>
          </cell>
          <cell r="H2512" t="str">
            <v>Trung tâm Thực nghiệm và Đào tạo nghề</v>
          </cell>
          <cell r="I2512" t="str">
            <v/>
          </cell>
          <cell r="J2512">
            <v>2.34</v>
          </cell>
          <cell r="K2512">
            <v>0</v>
          </cell>
          <cell r="L2512" t="str">
            <v>01-Jan-09</v>
          </cell>
          <cell r="M2512" t="str">
            <v>01-Jan-08</v>
          </cell>
          <cell r="N2512">
            <v>4</v>
          </cell>
          <cell r="O2512" t="str">
            <v>5100</v>
          </cell>
          <cell r="P2512" t="str">
            <v>5100</v>
          </cell>
          <cell r="Q2512" t="str">
            <v>13.092</v>
          </cell>
          <cell r="R2512" t="str">
            <v>13.092</v>
          </cell>
          <cell r="S2512" t="str">
            <v/>
          </cell>
          <cell r="T2512">
            <v>0</v>
          </cell>
          <cell r="U2512" t="str">
            <v>Đại học</v>
          </cell>
          <cell r="V2512" t="str">
            <v>113229652</v>
          </cell>
        </row>
        <row r="2513">
          <cell r="B2513" t="str">
            <v/>
          </cell>
          <cell r="C2513" t="str">
            <v/>
          </cell>
          <cell r="D2513" t="str">
            <v>Đinh Thị</v>
          </cell>
          <cell r="E2513" t="str">
            <v>Thu</v>
          </cell>
          <cell r="F2513">
            <v>51</v>
          </cell>
          <cell r="G2513" t="str">
            <v>TT Thực nghiệm và Đào tạo nghề</v>
          </cell>
          <cell r="H2513" t="str">
            <v>Trung tâm Thực nghiệm và Đào tạo nghề</v>
          </cell>
          <cell r="I2513" t="str">
            <v/>
          </cell>
          <cell r="J2513">
            <v>1.99</v>
          </cell>
          <cell r="K2513">
            <v>0</v>
          </cell>
          <cell r="L2513" t="str">
            <v>01-Mar-08</v>
          </cell>
          <cell r="M2513" t="str">
            <v>01-Mar-08</v>
          </cell>
          <cell r="N2513">
            <v>4</v>
          </cell>
          <cell r="O2513" t="str">
            <v>5100</v>
          </cell>
          <cell r="P2513" t="str">
            <v>5100</v>
          </cell>
          <cell r="Q2513" t="str">
            <v>13.092</v>
          </cell>
          <cell r="R2513" t="str">
            <v>13.092</v>
          </cell>
          <cell r="S2513" t="str">
            <v/>
          </cell>
          <cell r="T2513">
            <v>0</v>
          </cell>
          <cell r="U2513" t="str">
            <v>Đại học</v>
          </cell>
          <cell r="V2513" t="str">
            <v>168101898</v>
          </cell>
        </row>
        <row r="2514">
          <cell r="B2514" t="str">
            <v/>
          </cell>
          <cell r="C2514" t="str">
            <v/>
          </cell>
          <cell r="D2514" t="str">
            <v>Nguyễn Huy</v>
          </cell>
          <cell r="E2514" t="str">
            <v>Đông</v>
          </cell>
          <cell r="F2514">
            <v>51</v>
          </cell>
          <cell r="G2514" t="str">
            <v>TT Thực nghiệm và Đào tạo nghề</v>
          </cell>
          <cell r="H2514" t="str">
            <v>Trung tâm Thực nghiệm và Đào tạo nghề</v>
          </cell>
          <cell r="I2514" t="str">
            <v>Nghiên cứu viên</v>
          </cell>
          <cell r="J2514">
            <v>2.34</v>
          </cell>
          <cell r="K2514">
            <v>0</v>
          </cell>
          <cell r="L2514" t="str">
            <v>01-Oct-08</v>
          </cell>
          <cell r="M2514" t="str">
            <v>01-Oct-08</v>
          </cell>
          <cell r="N2514">
            <v>4</v>
          </cell>
          <cell r="O2514" t="str">
            <v>5100</v>
          </cell>
          <cell r="P2514" t="str">
            <v>5100</v>
          </cell>
          <cell r="Q2514" t="str">
            <v>13.092</v>
          </cell>
          <cell r="R2514" t="str">
            <v>13.092</v>
          </cell>
          <cell r="S2514" t="str">
            <v/>
          </cell>
          <cell r="T2514">
            <v>0</v>
          </cell>
          <cell r="U2514" t="str">
            <v>Đại học</v>
          </cell>
          <cell r="V2514" t="str">
            <v>013291627</v>
          </cell>
        </row>
        <row r="2515">
          <cell r="B2515" t="str">
            <v/>
          </cell>
          <cell r="C2515" t="str">
            <v/>
          </cell>
          <cell r="D2515" t="str">
            <v>Trần Thị Lan</v>
          </cell>
          <cell r="E2515" t="str">
            <v>Hương</v>
          </cell>
          <cell r="F2515">
            <v>51</v>
          </cell>
          <cell r="G2515" t="str">
            <v>Trung tâm Nông nghiệp sinh thái và Đào tạo nghề</v>
          </cell>
          <cell r="H2515" t="str">
            <v>Trung tâm Nông nghiệp sinh thái và Đào tạo nghề</v>
          </cell>
          <cell r="I2515" t="str">
            <v>Nghiên cứu viên</v>
          </cell>
          <cell r="J2515">
            <v>3</v>
          </cell>
          <cell r="K2515">
            <v>0</v>
          </cell>
          <cell r="L2515" t="str">
            <v>01-Aug-21</v>
          </cell>
          <cell r="M2515" t="str">
            <v>01-Jan-10</v>
          </cell>
          <cell r="N2515">
            <v>4</v>
          </cell>
          <cell r="O2515" t="str">
            <v>5100</v>
          </cell>
          <cell r="P2515" t="str">
            <v>5100</v>
          </cell>
          <cell r="Q2515" t="str">
            <v>13.092</v>
          </cell>
          <cell r="R2515" t="str">
            <v>V.05.01.03</v>
          </cell>
          <cell r="S2515" t="str">
            <v/>
          </cell>
          <cell r="T2515">
            <v>0</v>
          </cell>
          <cell r="U2515" t="str">
            <v>Đại học</v>
          </cell>
          <cell r="V2515" t="str">
            <v>034183024543</v>
          </cell>
        </row>
        <row r="2516">
          <cell r="B2516" t="str">
            <v/>
          </cell>
          <cell r="C2516" t="str">
            <v>3120215050413</v>
          </cell>
          <cell r="D2516" t="str">
            <v>Trần Thị</v>
          </cell>
          <cell r="E2516" t="str">
            <v>Hiên</v>
          </cell>
          <cell r="F2516">
            <v>51</v>
          </cell>
          <cell r="G2516" t="str">
            <v>Trung tâm Nông nghiệp sinh thái và Đào tạo nghề</v>
          </cell>
          <cell r="H2516" t="str">
            <v>Trung tâm Nông nghiệp sinh thái và Đào tạo nghề</v>
          </cell>
          <cell r="I2516" t="str">
            <v>Nghiên cứu viên</v>
          </cell>
          <cell r="J2516">
            <v>4.6500000000000004</v>
          </cell>
          <cell r="K2516">
            <v>0</v>
          </cell>
          <cell r="L2516" t="str">
            <v>01-Jan-26</v>
          </cell>
          <cell r="M2516" t="str">
            <v>01-Jan-99</v>
          </cell>
          <cell r="N2516">
            <v>4</v>
          </cell>
          <cell r="O2516" t="str">
            <v>5100</v>
          </cell>
          <cell r="P2516" t="str">
            <v>5100</v>
          </cell>
          <cell r="Q2516" t="str">
            <v>13.092</v>
          </cell>
          <cell r="R2516" t="str">
            <v>V.05.01.03</v>
          </cell>
          <cell r="S2516" t="str">
            <v/>
          </cell>
          <cell r="T2516">
            <v>0</v>
          </cell>
          <cell r="U2516" t="str">
            <v>Đại học</v>
          </cell>
          <cell r="V2516" t="str">
            <v>027171007387</v>
          </cell>
        </row>
        <row r="2517">
          <cell r="B2517" t="str">
            <v/>
          </cell>
          <cell r="C2517" t="str">
            <v>3120215008259</v>
          </cell>
          <cell r="D2517" t="str">
            <v>Phan Văn</v>
          </cell>
          <cell r="E2517" t="str">
            <v>Hồng</v>
          </cell>
          <cell r="F2517">
            <v>51</v>
          </cell>
          <cell r="G2517" t="str">
            <v>Trung tâm Nông nghiệp sinh thái và Đào tạo nghề</v>
          </cell>
          <cell r="H2517" t="str">
            <v>Trung tâm Nông nghiệp sinh thái và Đào tạo nghề</v>
          </cell>
          <cell r="I2517" t="str">
            <v>Thạc sĩ, Nghiên cứu viên</v>
          </cell>
          <cell r="J2517">
            <v>4.6500000000000004</v>
          </cell>
          <cell r="K2517">
            <v>0</v>
          </cell>
          <cell r="L2517" t="str">
            <v>01-Jan-25</v>
          </cell>
          <cell r="M2517" t="str">
            <v>01-Jan-98</v>
          </cell>
          <cell r="N2517">
            <v>3</v>
          </cell>
          <cell r="O2517" t="str">
            <v>5100</v>
          </cell>
          <cell r="P2517" t="str">
            <v>5100</v>
          </cell>
          <cell r="Q2517" t="str">
            <v>13.092</v>
          </cell>
          <cell r="R2517" t="str">
            <v>V.05.01.03</v>
          </cell>
          <cell r="S2517" t="str">
            <v/>
          </cell>
          <cell r="T2517">
            <v>0</v>
          </cell>
          <cell r="U2517" t="str">
            <v>Thạc sĩ</v>
          </cell>
          <cell r="V2517" t="str">
            <v>001068025662</v>
          </cell>
        </row>
        <row r="2518">
          <cell r="B2518" t="str">
            <v/>
          </cell>
          <cell r="C2518" t="str">
            <v>107003368434</v>
          </cell>
          <cell r="D2518" t="str">
            <v>Bùi Thị Hồng</v>
          </cell>
          <cell r="E2518" t="str">
            <v>Hà</v>
          </cell>
          <cell r="F2518">
            <v>51</v>
          </cell>
          <cell r="G2518" t="str">
            <v>Trung tâm Nông nghiệp sinh thái và Đào tạo nghề</v>
          </cell>
          <cell r="H2518" t="str">
            <v>Trung tâm Nông nghiệp sinh thái và Đào tạo nghề</v>
          </cell>
          <cell r="I2518" t="str">
            <v>Thạc sĩ, Nghiên cứu viên</v>
          </cell>
          <cell r="J2518">
            <v>4.6500000000000004</v>
          </cell>
          <cell r="K2518">
            <v>0</v>
          </cell>
          <cell r="L2518" t="str">
            <v>01-Jan-23</v>
          </cell>
          <cell r="M2518" t="str">
            <v>01-Mar-18</v>
          </cell>
          <cell r="N2518">
            <v>3</v>
          </cell>
          <cell r="O2518" t="str">
            <v>5100</v>
          </cell>
          <cell r="P2518" t="str">
            <v>5100</v>
          </cell>
          <cell r="Q2518" t="str">
            <v>13.092</v>
          </cell>
          <cell r="R2518" t="str">
            <v>V.05.01.03</v>
          </cell>
          <cell r="S2518" t="str">
            <v/>
          </cell>
          <cell r="T2518">
            <v>0</v>
          </cell>
          <cell r="U2518" t="str">
            <v>Thạc sĩ</v>
          </cell>
          <cell r="V2518" t="str">
            <v>001177025087</v>
          </cell>
        </row>
        <row r="2519">
          <cell r="B2519" t="str">
            <v/>
          </cell>
          <cell r="C2519" t="str">
            <v/>
          </cell>
          <cell r="D2519" t="str">
            <v>Phạm Văn</v>
          </cell>
          <cell r="E2519" t="str">
            <v>Chính</v>
          </cell>
          <cell r="F2519">
            <v>51</v>
          </cell>
          <cell r="G2519" t="str">
            <v>Trung tâm Nông nghiệp sinh thái và Đào tạo nghề</v>
          </cell>
          <cell r="H2519" t="str">
            <v>Trung tâm Nông nghiệp sinh thái và Đào tạo nghề</v>
          </cell>
          <cell r="I2519" t="str">
            <v>Thạc sĩ, Nghiên cứu viên</v>
          </cell>
          <cell r="J2519">
            <v>3.33</v>
          </cell>
          <cell r="K2519">
            <v>0</v>
          </cell>
          <cell r="L2519" t="str">
            <v>01-Oct-25</v>
          </cell>
          <cell r="M2519" t="str">
            <v>01-Oct-21</v>
          </cell>
          <cell r="N2519">
            <v>3</v>
          </cell>
          <cell r="O2519" t="str">
            <v>5100</v>
          </cell>
          <cell r="P2519" t="str">
            <v>5100</v>
          </cell>
          <cell r="Q2519" t="str">
            <v>13.092</v>
          </cell>
          <cell r="R2519" t="str">
            <v>V.05.01.03</v>
          </cell>
          <cell r="S2519" t="str">
            <v/>
          </cell>
          <cell r="T2519">
            <v>0</v>
          </cell>
          <cell r="U2519" t="str">
            <v>Thạc sĩ</v>
          </cell>
          <cell r="V2519" t="str">
            <v>030084015360</v>
          </cell>
        </row>
        <row r="2520">
          <cell r="B2520" t="str">
            <v/>
          </cell>
          <cell r="C2520" t="str">
            <v/>
          </cell>
          <cell r="D2520" t="str">
            <v>Phạm Thị</v>
          </cell>
          <cell r="E2520" t="str">
            <v>Hảo</v>
          </cell>
          <cell r="F2520">
            <v>51</v>
          </cell>
          <cell r="G2520" t="str">
            <v>Trung tâm Nông nghiệp sinh thái và Đào tạo nghề</v>
          </cell>
          <cell r="H2520" t="str">
            <v>Trung tâm Nông nghiệp sinh thái và Đào tạo nghề</v>
          </cell>
          <cell r="I2520" t="str">
            <v>Thạc sĩ, Nghiên cứu viên</v>
          </cell>
          <cell r="J2520">
            <v>3.33</v>
          </cell>
          <cell r="K2520">
            <v>0</v>
          </cell>
          <cell r="L2520" t="str">
            <v>01-Aug-23</v>
          </cell>
          <cell r="M2520" t="str">
            <v>01-Oct-21</v>
          </cell>
          <cell r="N2520">
            <v>3</v>
          </cell>
          <cell r="O2520" t="str">
            <v>5100</v>
          </cell>
          <cell r="P2520" t="str">
            <v>5100</v>
          </cell>
          <cell r="Q2520" t="str">
            <v>13.092</v>
          </cell>
          <cell r="R2520" t="str">
            <v>V.05.01.03</v>
          </cell>
          <cell r="S2520" t="str">
            <v/>
          </cell>
          <cell r="T2520">
            <v>0</v>
          </cell>
          <cell r="U2520" t="str">
            <v>Thạc sĩ</v>
          </cell>
          <cell r="V2520" t="str">
            <v>030186011493</v>
          </cell>
        </row>
        <row r="2521">
          <cell r="B2521" t="str">
            <v/>
          </cell>
          <cell r="C2521" t="str">
            <v/>
          </cell>
          <cell r="D2521" t="str">
            <v>Tôn Thị Minh</v>
          </cell>
          <cell r="E2521" t="str">
            <v>Khánh</v>
          </cell>
          <cell r="F2521">
            <v>51</v>
          </cell>
          <cell r="G2521" t="str">
            <v>Trung tâm Nông nghiệp sinh thái và Đào tạo nghề</v>
          </cell>
          <cell r="H2521" t="str">
            <v>Trung tâm Nông nghiệp sinh thái và Đào tạo nghề</v>
          </cell>
          <cell r="I2521" t="str">
            <v>Nghiên cứu viên</v>
          </cell>
          <cell r="J2521">
            <v>2.34</v>
          </cell>
          <cell r="K2521">
            <v>0</v>
          </cell>
          <cell r="L2521" t="str">
            <v>01-Nov-22</v>
          </cell>
          <cell r="M2521" t="str">
            <v>01-Nov-22</v>
          </cell>
          <cell r="N2521">
            <v>4</v>
          </cell>
          <cell r="O2521" t="str">
            <v>5100</v>
          </cell>
          <cell r="P2521" t="str">
            <v>5100</v>
          </cell>
          <cell r="Q2521" t="str">
            <v>13.092</v>
          </cell>
          <cell r="R2521" t="str">
            <v>V.05.01.03</v>
          </cell>
          <cell r="S2521" t="str">
            <v/>
          </cell>
          <cell r="T2521">
            <v>0</v>
          </cell>
          <cell r="U2521" t="str">
            <v>Đại học</v>
          </cell>
          <cell r="V2521" t="str">
            <v>068300000139</v>
          </cell>
        </row>
        <row r="2522">
          <cell r="B2522" t="str">
            <v/>
          </cell>
          <cell r="C2522" t="str">
            <v/>
          </cell>
          <cell r="D2522" t="str">
            <v>Phạm Thị</v>
          </cell>
          <cell r="E2522" t="str">
            <v>Huế</v>
          </cell>
          <cell r="F2522">
            <v>51</v>
          </cell>
          <cell r="G2522" t="str">
            <v>Trung tâm Nông nghiệp sinh thái và Đào tạo nghề</v>
          </cell>
          <cell r="H2522" t="str">
            <v>Trung tâm Nông nghiệp sinh thái và Đào tạo nghề</v>
          </cell>
          <cell r="I2522" t="str">
            <v>Nghiên cứu viên</v>
          </cell>
          <cell r="J2522">
            <v>3.33</v>
          </cell>
          <cell r="K2522">
            <v>0</v>
          </cell>
          <cell r="L2522" t="str">
            <v>02-Feb-23</v>
          </cell>
          <cell r="M2522" t="str">
            <v>02-Feb-23</v>
          </cell>
          <cell r="N2522">
            <v>4</v>
          </cell>
          <cell r="O2522" t="str">
            <v>5100</v>
          </cell>
          <cell r="P2522" t="str">
            <v>5100</v>
          </cell>
          <cell r="Q2522" t="str">
            <v>13.092</v>
          </cell>
          <cell r="R2522" t="str">
            <v>V.05.01.03</v>
          </cell>
          <cell r="S2522" t="str">
            <v/>
          </cell>
          <cell r="T2522">
            <v>0</v>
          </cell>
          <cell r="U2522" t="str">
            <v>Đại học</v>
          </cell>
          <cell r="V2522" t="str">
            <v>034186002104</v>
          </cell>
        </row>
        <row r="2523">
          <cell r="B2523" t="str">
            <v/>
          </cell>
          <cell r="C2523" t="str">
            <v/>
          </cell>
          <cell r="D2523" t="str">
            <v>Đặng Quang</v>
          </cell>
          <cell r="E2523" t="str">
            <v>Minh</v>
          </cell>
          <cell r="F2523">
            <v>51</v>
          </cell>
          <cell r="G2523" t="str">
            <v>Trung tâm Thực nghiệm và Đào tạo nghề</v>
          </cell>
          <cell r="H2523" t="str">
            <v>Trung tâm Thực nghiệm và Đào tạo nghề</v>
          </cell>
          <cell r="I2523" t="str">
            <v>Nghiên cứu viên</v>
          </cell>
          <cell r="J2523">
            <v>1.9890000000000001</v>
          </cell>
          <cell r="K2523">
            <v>0</v>
          </cell>
          <cell r="L2523" t="str">
            <v>01-Oct-23</v>
          </cell>
          <cell r="M2523" t="str">
            <v>01-Oct-23</v>
          </cell>
          <cell r="N2523">
            <v>4</v>
          </cell>
          <cell r="O2523" t="str">
            <v>5100</v>
          </cell>
          <cell r="P2523" t="str">
            <v>5100</v>
          </cell>
          <cell r="Q2523" t="str">
            <v>13.092</v>
          </cell>
          <cell r="R2523" t="str">
            <v>V.05.01.03</v>
          </cell>
          <cell r="S2523" t="str">
            <v/>
          </cell>
          <cell r="T2523">
            <v>0</v>
          </cell>
          <cell r="U2523" t="str">
            <v>Đại học</v>
          </cell>
          <cell r="V2523" t="str">
            <v>001201033456</v>
          </cell>
        </row>
        <row r="2524">
          <cell r="B2524" t="str">
            <v/>
          </cell>
          <cell r="C2524" t="str">
            <v/>
          </cell>
          <cell r="D2524" t="str">
            <v>Nguyễn Minh</v>
          </cell>
          <cell r="E2524" t="str">
            <v>Phương</v>
          </cell>
          <cell r="F2524">
            <v>51</v>
          </cell>
          <cell r="G2524" t="str">
            <v>Trung tâm Nông nghiệp sinh thái và Đào tạo nghề</v>
          </cell>
          <cell r="H2524" t="str">
            <v>Trung tâm Nông nghiệp sinh thái và Đào tạo nghề</v>
          </cell>
          <cell r="I2524" t="str">
            <v>Nghiên cứu viên</v>
          </cell>
          <cell r="J2524">
            <v>2.34</v>
          </cell>
          <cell r="K2524">
            <v>0</v>
          </cell>
          <cell r="L2524" t="str">
            <v>01-Apr-24</v>
          </cell>
          <cell r="M2524" t="str">
            <v>01-Apr-24</v>
          </cell>
          <cell r="N2524">
            <v>4</v>
          </cell>
          <cell r="O2524" t="str">
            <v>5100</v>
          </cell>
          <cell r="P2524" t="str">
            <v>5100</v>
          </cell>
          <cell r="Q2524" t="str">
            <v>13.092</v>
          </cell>
          <cell r="R2524" t="str">
            <v>V.05.01.03</v>
          </cell>
          <cell r="S2524" t="str">
            <v/>
          </cell>
          <cell r="T2524">
            <v>0</v>
          </cell>
          <cell r="U2524" t="str">
            <v>Đại học</v>
          </cell>
          <cell r="V2524" t="str">
            <v>024300008257</v>
          </cell>
        </row>
        <row r="2525">
          <cell r="B2525" t="str">
            <v/>
          </cell>
          <cell r="C2525" t="str">
            <v>101871960104</v>
          </cell>
          <cell r="D2525" t="str">
            <v>Hoàng Bảo</v>
          </cell>
          <cell r="E2525" t="str">
            <v>Ngọc</v>
          </cell>
          <cell r="F2525">
            <v>51</v>
          </cell>
          <cell r="G2525" t="str">
            <v>Trung tâm Nông nghiệp sinh thái và Đào tạo nghề</v>
          </cell>
          <cell r="H2525" t="str">
            <v>Trung tâm Nông nghiệp sinh thái và Đào tạo nghề</v>
          </cell>
          <cell r="I2525" t="str">
            <v>Kế toán viên</v>
          </cell>
          <cell r="J2525">
            <v>2.34</v>
          </cell>
          <cell r="K2525">
            <v>0</v>
          </cell>
          <cell r="L2525" t="str">
            <v>01-Jan-25</v>
          </cell>
          <cell r="M2525" t="str">
            <v>01-Aug-24</v>
          </cell>
          <cell r="N2525">
            <v>4</v>
          </cell>
          <cell r="O2525" t="str">
            <v>5100</v>
          </cell>
          <cell r="P2525" t="str">
            <v>5100</v>
          </cell>
          <cell r="Q2525" t="str">
            <v>06.031</v>
          </cell>
          <cell r="R2525" t="str">
            <v>06.031</v>
          </cell>
          <cell r="S2525" t="str">
            <v/>
          </cell>
          <cell r="T2525">
            <v>0</v>
          </cell>
          <cell r="U2525" t="str">
            <v>Đại học</v>
          </cell>
          <cell r="V2525" t="str">
            <v>008302006598</v>
          </cell>
        </row>
        <row r="2526">
          <cell r="B2526" t="str">
            <v/>
          </cell>
          <cell r="C2526" t="str">
            <v>0337892379</v>
          </cell>
          <cell r="D2526" t="str">
            <v>Lê Tiến</v>
          </cell>
          <cell r="E2526" t="str">
            <v>Dũng</v>
          </cell>
          <cell r="F2526">
            <v>51</v>
          </cell>
          <cell r="G2526" t="str">
            <v>Trung tâm Nông nghiệp sinh thái và Đào tạo nghề</v>
          </cell>
          <cell r="H2526" t="str">
            <v>Trung tâm Nông nghiệp sinh thái và Đào tạo nghề</v>
          </cell>
          <cell r="I2526" t="str">
            <v>Nghiên cứu viên</v>
          </cell>
          <cell r="J2526">
            <v>2.34</v>
          </cell>
          <cell r="K2526">
            <v>0</v>
          </cell>
          <cell r="L2526" t="str">
            <v>01-Jul-25</v>
          </cell>
          <cell r="M2526" t="str">
            <v>01-Jul-25</v>
          </cell>
          <cell r="N2526">
            <v>4</v>
          </cell>
          <cell r="O2526" t="str">
            <v>5100</v>
          </cell>
          <cell r="P2526" t="str">
            <v>5100</v>
          </cell>
          <cell r="Q2526" t="str">
            <v>13.092</v>
          </cell>
          <cell r="R2526" t="str">
            <v>V.05.01.03</v>
          </cell>
          <cell r="S2526" t="str">
            <v/>
          </cell>
          <cell r="T2526">
            <v>0</v>
          </cell>
          <cell r="U2526" t="str">
            <v>Đại học</v>
          </cell>
          <cell r="V2526" t="str">
            <v>042202006173</v>
          </cell>
        </row>
        <row r="2527">
          <cell r="B2527" t="str">
            <v/>
          </cell>
          <cell r="C2527" t="str">
            <v>3120215059187</v>
          </cell>
          <cell r="D2527" t="str">
            <v>Lương ánh</v>
          </cell>
          <cell r="E2527" t="str">
            <v>Nguyệt</v>
          </cell>
          <cell r="F2527">
            <v>51</v>
          </cell>
          <cell r="G2527" t="str">
            <v>Trung tâm Nông nghiệp sinh thái và Đào tạo nghề</v>
          </cell>
          <cell r="H2527" t="str">
            <v>Trung tâm Nông nghiệp sinh thái và Đào tạo nghề</v>
          </cell>
          <cell r="I2527" t="str">
            <v>Nghiên cứu viên</v>
          </cell>
          <cell r="J2527">
            <v>2.34</v>
          </cell>
          <cell r="K2527">
            <v>0</v>
          </cell>
          <cell r="L2527" t="str">
            <v>01-Jul-25</v>
          </cell>
          <cell r="M2527" t="str">
            <v>01-Jul-25</v>
          </cell>
          <cell r="N2527">
            <v>4</v>
          </cell>
          <cell r="O2527" t="str">
            <v>5100</v>
          </cell>
          <cell r="P2527" t="str">
            <v>5100</v>
          </cell>
          <cell r="Q2527" t="str">
            <v>13.092</v>
          </cell>
          <cell r="R2527" t="str">
            <v>V.05.01.03</v>
          </cell>
          <cell r="S2527" t="str">
            <v/>
          </cell>
          <cell r="T2527">
            <v>0</v>
          </cell>
          <cell r="U2527" t="str">
            <v>Đại học</v>
          </cell>
          <cell r="V2527" t="str">
            <v>033301003641</v>
          </cell>
        </row>
        <row r="2528">
          <cell r="B2528" t="str">
            <v/>
          </cell>
          <cell r="C2528" t="str">
            <v>100874502190</v>
          </cell>
          <cell r="D2528" t="str">
            <v>Nguyễn Văn</v>
          </cell>
          <cell r="E2528" t="str">
            <v>Giang</v>
          </cell>
          <cell r="F2528">
            <v>51</v>
          </cell>
          <cell r="G2528" t="str">
            <v>Trung tâm Nông nghiệp sinh thái và Đào tạo nghề</v>
          </cell>
          <cell r="H2528" t="str">
            <v>Trung tâm Nông nghiệp sinh thái và Đào tạo nghề</v>
          </cell>
          <cell r="I2528" t="str">
            <v>Nghiên cứu viên</v>
          </cell>
          <cell r="J2528">
            <v>2.34</v>
          </cell>
          <cell r="K2528">
            <v>0</v>
          </cell>
          <cell r="L2528" t="str">
            <v>01-Oct-25</v>
          </cell>
          <cell r="M2528" t="str">
            <v>01-Oct-25</v>
          </cell>
          <cell r="N2528">
            <v>4</v>
          </cell>
          <cell r="O2528" t="str">
            <v>5100</v>
          </cell>
          <cell r="P2528" t="str">
            <v>5100</v>
          </cell>
          <cell r="Q2528" t="str">
            <v>13.092</v>
          </cell>
          <cell r="R2528" t="str">
            <v>V.05.01.03</v>
          </cell>
          <cell r="S2528" t="str">
            <v/>
          </cell>
          <cell r="T2528">
            <v>0</v>
          </cell>
          <cell r="U2528" t="str">
            <v>Đại học</v>
          </cell>
          <cell r="V2528" t="str">
            <v>030203003873</v>
          </cell>
        </row>
        <row r="2529">
          <cell r="B2529" t="str">
            <v/>
          </cell>
          <cell r="C2529" t="str">
            <v>1046693323</v>
          </cell>
          <cell r="D2529" t="str">
            <v>Nguễn Vũ Trà</v>
          </cell>
          <cell r="E2529" t="str">
            <v>My</v>
          </cell>
          <cell r="F2529">
            <v>51</v>
          </cell>
          <cell r="G2529" t="str">
            <v>Trung tâm Nông nghiệp sinh thái và Đào tạo nghề</v>
          </cell>
          <cell r="H2529" t="str">
            <v>Trung tâm Nông nghiệp sinh thái và Đào tạo nghề</v>
          </cell>
          <cell r="I2529" t="str">
            <v>Nghiên cứu viên</v>
          </cell>
          <cell r="J2529">
            <v>2.34</v>
          </cell>
          <cell r="K2529">
            <v>0</v>
          </cell>
          <cell r="L2529" t="str">
            <v>01-Oct-25</v>
          </cell>
          <cell r="M2529" t="str">
            <v>01-Oct-25</v>
          </cell>
          <cell r="N2529">
            <v>4</v>
          </cell>
          <cell r="O2529" t="str">
            <v>5100</v>
          </cell>
          <cell r="P2529" t="str">
            <v>5100</v>
          </cell>
          <cell r="Q2529" t="str">
            <v>13.092</v>
          </cell>
          <cell r="R2529" t="str">
            <v>V.05.01.03</v>
          </cell>
          <cell r="S2529" t="str">
            <v/>
          </cell>
          <cell r="T2529">
            <v>0</v>
          </cell>
          <cell r="U2529" t="str">
            <v>Đại học</v>
          </cell>
          <cell r="V2529" t="str">
            <v>001301032516</v>
          </cell>
        </row>
        <row r="2530">
          <cell r="B2530" t="str">
            <v/>
          </cell>
          <cell r="C2530" t="str">
            <v>9353973760</v>
          </cell>
          <cell r="D2530" t="str">
            <v>Trần Mai</v>
          </cell>
          <cell r="E2530" t="str">
            <v>Linh</v>
          </cell>
          <cell r="F2530">
            <v>51</v>
          </cell>
          <cell r="G2530" t="str">
            <v>Trung tâm Nông nghiệp sinh thái và Đào tạo nghề</v>
          </cell>
          <cell r="H2530" t="str">
            <v>Trung tâm Nông nghiệp sinh thái và Đào tạo nghề</v>
          </cell>
          <cell r="I2530" t="str">
            <v>Nghiên cứu viên</v>
          </cell>
          <cell r="J2530">
            <v>2.34</v>
          </cell>
          <cell r="K2530">
            <v>0</v>
          </cell>
          <cell r="L2530" t="str">
            <v>01-Nov-25</v>
          </cell>
          <cell r="M2530" t="str">
            <v>01-Nov-25</v>
          </cell>
          <cell r="N2530">
            <v>4</v>
          </cell>
          <cell r="O2530" t="str">
            <v>5100</v>
          </cell>
          <cell r="P2530" t="str">
            <v>5100</v>
          </cell>
          <cell r="Q2530" t="str">
            <v>13.092</v>
          </cell>
          <cell r="R2530" t="str">
            <v>V.05.01.03</v>
          </cell>
          <cell r="S2530" t="str">
            <v/>
          </cell>
          <cell r="T2530">
            <v>0</v>
          </cell>
          <cell r="U2530" t="str">
            <v>Đại học</v>
          </cell>
          <cell r="V2530" t="str">
            <v>022303000325</v>
          </cell>
        </row>
        <row r="2531">
          <cell r="B2531" t="str">
            <v>DRN02</v>
          </cell>
          <cell r="C2531" t="str">
            <v>3120215009245</v>
          </cell>
          <cell r="D2531" t="str">
            <v>Phan Việt</v>
          </cell>
          <cell r="E2531" t="str">
            <v>Đông</v>
          </cell>
          <cell r="F2531">
            <v>51</v>
          </cell>
          <cell r="G2531" t="str">
            <v>BM Dạy - Rèn nghề</v>
          </cell>
          <cell r="H2531" t="str">
            <v>Trung tâm Thực nghiệm và Đào tạo nghề</v>
          </cell>
          <cell r="I2531" t="str">
            <v>Kỹ sư chính</v>
          </cell>
          <cell r="J2531">
            <v>5.76</v>
          </cell>
          <cell r="K2531">
            <v>0</v>
          </cell>
          <cell r="L2531" t="str">
            <v>01-Dec-16</v>
          </cell>
          <cell r="M2531" t="str">
            <v>01-Jan-12</v>
          </cell>
          <cell r="N2531">
            <v>4</v>
          </cell>
          <cell r="O2531" t="str">
            <v>5101</v>
          </cell>
          <cell r="P2531" t="str">
            <v>5101</v>
          </cell>
          <cell r="Q2531" t="str">
            <v>13.094</v>
          </cell>
          <cell r="R2531" t="str">
            <v>V.05.02.06</v>
          </cell>
          <cell r="S2531" t="str">
            <v>DRN02</v>
          </cell>
          <cell r="T2531">
            <v>0</v>
          </cell>
          <cell r="U2531" t="str">
            <v>Đại học</v>
          </cell>
          <cell r="V2531" t="str">
            <v>001057002138</v>
          </cell>
        </row>
        <row r="2532">
          <cell r="B2532" t="str">
            <v>DRN01</v>
          </cell>
          <cell r="C2532" t="str">
            <v>3120215035709</v>
          </cell>
          <cell r="D2532" t="str">
            <v>Hoàng Văn</v>
          </cell>
          <cell r="E2532" t="str">
            <v>Sơn</v>
          </cell>
          <cell r="F2532">
            <v>51</v>
          </cell>
          <cell r="G2532" t="str">
            <v>BM Dạy - Rèn nghề</v>
          </cell>
          <cell r="H2532" t="str">
            <v>Trung tâm Thực nghiệm và Đào tạo nghề</v>
          </cell>
          <cell r="I2532" t="str">
            <v>Thạc sĩ, Giảng viên chính, Trưởng BM, Phó GĐTT</v>
          </cell>
          <cell r="J2532">
            <v>6.1</v>
          </cell>
          <cell r="K2532">
            <v>0</v>
          </cell>
          <cell r="L2532" t="str">
            <v>01-Jan-15</v>
          </cell>
          <cell r="M2532" t="str">
            <v>01-Jul-03</v>
          </cell>
          <cell r="N2532">
            <v>3</v>
          </cell>
          <cell r="O2532" t="str">
            <v>5101</v>
          </cell>
          <cell r="P2532" t="str">
            <v>5101</v>
          </cell>
          <cell r="Q2532" t="str">
            <v>15.110</v>
          </cell>
          <cell r="R2532" t="str">
            <v>15.110</v>
          </cell>
          <cell r="S2532" t="str">
            <v>DRN01</v>
          </cell>
          <cell r="T2532">
            <v>0</v>
          </cell>
          <cell r="U2532" t="str">
            <v>Thạc sĩ</v>
          </cell>
          <cell r="V2532" t="str">
            <v>180008755</v>
          </cell>
        </row>
        <row r="2533">
          <cell r="B2533" t="str">
            <v/>
          </cell>
          <cell r="C2533" t="str">
            <v>3120215009200</v>
          </cell>
          <cell r="D2533" t="str">
            <v>Lê Thị</v>
          </cell>
          <cell r="E2533" t="str">
            <v>Hảo</v>
          </cell>
          <cell r="F2533">
            <v>51</v>
          </cell>
          <cell r="G2533" t="str">
            <v>BM Dạy - Rèn nghề</v>
          </cell>
          <cell r="H2533" t="str">
            <v>Trung tâm Thực nghiệm và Đào tạo nghề</v>
          </cell>
          <cell r="I2533" t="str">
            <v/>
          </cell>
          <cell r="J2533">
            <v>4.9800000000000004</v>
          </cell>
          <cell r="K2533">
            <v>0</v>
          </cell>
          <cell r="L2533" t="str">
            <v>01-Dec-07</v>
          </cell>
          <cell r="M2533" t="str">
            <v>01-Oct-82</v>
          </cell>
          <cell r="N2533">
            <v>3</v>
          </cell>
          <cell r="O2533" t="str">
            <v>5101</v>
          </cell>
          <cell r="P2533" t="str">
            <v>5101</v>
          </cell>
          <cell r="Q2533" t="str">
            <v>13.095</v>
          </cell>
          <cell r="R2533" t="str">
            <v>13.095</v>
          </cell>
          <cell r="S2533" t="str">
            <v/>
          </cell>
          <cell r="T2533">
            <v>0</v>
          </cell>
          <cell r="U2533" t="str">
            <v>Thạc sĩ</v>
          </cell>
          <cell r="V2533" t="str">
            <v>011212904</v>
          </cell>
        </row>
        <row r="2534">
          <cell r="B2534" t="str">
            <v/>
          </cell>
          <cell r="C2534" t="str">
            <v/>
          </cell>
          <cell r="D2534" t="str">
            <v>Nguyễn Văn</v>
          </cell>
          <cell r="E2534" t="str">
            <v>Trung</v>
          </cell>
          <cell r="F2534">
            <v>51</v>
          </cell>
          <cell r="G2534" t="str">
            <v>BM Dạy - Rèn nghề</v>
          </cell>
          <cell r="H2534" t="str">
            <v>Trung tâm Thực nghiệm và Đào tạo nghề</v>
          </cell>
          <cell r="I2534" t="str">
            <v/>
          </cell>
          <cell r="J2534">
            <v>5.08</v>
          </cell>
          <cell r="K2534">
            <v>0</v>
          </cell>
          <cell r="L2534" t="str">
            <v>01-Dec-07</v>
          </cell>
          <cell r="M2534" t="str">
            <v>01-Jul-08</v>
          </cell>
          <cell r="N2534">
            <v>4</v>
          </cell>
          <cell r="O2534" t="str">
            <v>5101</v>
          </cell>
          <cell r="P2534" t="str">
            <v>5101</v>
          </cell>
          <cell r="Q2534" t="str">
            <v>01.002</v>
          </cell>
          <cell r="R2534" t="str">
            <v>01.002</v>
          </cell>
          <cell r="S2534" t="str">
            <v/>
          </cell>
          <cell r="T2534">
            <v>0</v>
          </cell>
          <cell r="U2534" t="str">
            <v>Đại học</v>
          </cell>
          <cell r="V2534" t="str">
            <v>011027776</v>
          </cell>
        </row>
        <row r="2535">
          <cell r="B2535" t="str">
            <v/>
          </cell>
          <cell r="C2535" t="str">
            <v/>
          </cell>
          <cell r="D2535" t="str">
            <v>Hoàng Lê</v>
          </cell>
          <cell r="E2535" t="str">
            <v>Hường</v>
          </cell>
          <cell r="F2535">
            <v>52</v>
          </cell>
          <cell r="G2535" t="str">
            <v>TT Tư vấn KHCN Tài nguyên môi trường</v>
          </cell>
          <cell r="H2535" t="str">
            <v>Trung tâm Khoa học công nghệ Tài nguyên và Môi trường</v>
          </cell>
          <cell r="I2535" t="str">
            <v>Thạc sĩ, Nghiên cứu viên</v>
          </cell>
          <cell r="J2535">
            <v>3.33</v>
          </cell>
          <cell r="K2535">
            <v>0</v>
          </cell>
          <cell r="L2535" t="str">
            <v>01-Jan-24</v>
          </cell>
          <cell r="M2535" t="str">
            <v>01-Nov-09</v>
          </cell>
          <cell r="N2535">
            <v>3</v>
          </cell>
          <cell r="O2535" t="str">
            <v>5200</v>
          </cell>
          <cell r="P2535" t="str">
            <v>5200</v>
          </cell>
          <cell r="Q2535" t="str">
            <v>13.092</v>
          </cell>
          <cell r="R2535" t="str">
            <v>13.092</v>
          </cell>
          <cell r="S2535" t="str">
            <v/>
          </cell>
          <cell r="T2535">
            <v>0</v>
          </cell>
          <cell r="U2535" t="str">
            <v>Thạc sĩ</v>
          </cell>
          <cell r="V2535" t="str">
            <v>022184008080</v>
          </cell>
        </row>
        <row r="2536">
          <cell r="B2536" t="str">
            <v/>
          </cell>
          <cell r="C2536" t="str">
            <v/>
          </cell>
          <cell r="D2536" t="str">
            <v>Trần Minh</v>
          </cell>
          <cell r="E2536" t="str">
            <v>Trang</v>
          </cell>
          <cell r="F2536">
            <v>52</v>
          </cell>
          <cell r="G2536" t="str">
            <v>TT Tư vấn KHCN Tài nguyên môi trường</v>
          </cell>
          <cell r="H2536" t="str">
            <v>Trung tâm Khoa học công nghệ Tài nguyên và Môi trường</v>
          </cell>
          <cell r="I2536" t="str">
            <v>Nghiên cứu viên</v>
          </cell>
          <cell r="J2536">
            <v>2.34</v>
          </cell>
          <cell r="K2536">
            <v>0</v>
          </cell>
          <cell r="L2536" t="str">
            <v>01-Jan-20</v>
          </cell>
          <cell r="M2536" t="str">
            <v>01-Jan-20</v>
          </cell>
          <cell r="N2536">
            <v>4</v>
          </cell>
          <cell r="O2536" t="str">
            <v>5200</v>
          </cell>
          <cell r="P2536" t="str">
            <v>5200</v>
          </cell>
          <cell r="Q2536" t="str">
            <v>13.092</v>
          </cell>
          <cell r="R2536" t="str">
            <v>13.092</v>
          </cell>
          <cell r="S2536" t="str">
            <v/>
          </cell>
          <cell r="T2536">
            <v>0</v>
          </cell>
          <cell r="U2536" t="str">
            <v>Đại học</v>
          </cell>
          <cell r="V2536" t="str">
            <v>013389191</v>
          </cell>
        </row>
        <row r="2537">
          <cell r="B2537" t="str">
            <v/>
          </cell>
          <cell r="C2537" t="str">
            <v/>
          </cell>
          <cell r="D2537" t="str">
            <v>Lê Huy</v>
          </cell>
          <cell r="E2537" t="str">
            <v>Quang</v>
          </cell>
          <cell r="F2537">
            <v>52</v>
          </cell>
          <cell r="G2537" t="str">
            <v>TT Tư vấn KHCN Tài nguyên môi trường</v>
          </cell>
          <cell r="H2537" t="str">
            <v>Trung tâm Khoa học công nghệ Tài nguyên và Môi trường</v>
          </cell>
          <cell r="I2537" t="str">
            <v/>
          </cell>
          <cell r="J2537">
            <v>2.34</v>
          </cell>
          <cell r="K2537">
            <v>0</v>
          </cell>
          <cell r="L2537" t="str">
            <v xml:space="preserve">  -   -</v>
          </cell>
          <cell r="M2537" t="str">
            <v xml:space="preserve">  -   -</v>
          </cell>
          <cell r="N2537">
            <v>4</v>
          </cell>
          <cell r="O2537" t="str">
            <v>5200</v>
          </cell>
          <cell r="P2537" t="str">
            <v>5200</v>
          </cell>
          <cell r="Q2537" t="str">
            <v>13.092</v>
          </cell>
          <cell r="R2537" t="str">
            <v>13.092</v>
          </cell>
          <cell r="S2537" t="str">
            <v/>
          </cell>
          <cell r="T2537">
            <v>0</v>
          </cell>
          <cell r="U2537" t="str">
            <v>Đại học</v>
          </cell>
          <cell r="V2537" t="str">
            <v/>
          </cell>
        </row>
        <row r="2538">
          <cell r="B2538" t="str">
            <v/>
          </cell>
          <cell r="C2538" t="str">
            <v/>
          </cell>
          <cell r="D2538" t="str">
            <v>Trần Thanh</v>
          </cell>
          <cell r="E2538" t="str">
            <v>Xuân</v>
          </cell>
          <cell r="F2538">
            <v>52</v>
          </cell>
          <cell r="G2538" t="str">
            <v>TT Tư vấn KHCN Tài nguyên môi trường</v>
          </cell>
          <cell r="H2538" t="str">
            <v>Trung tâm Khoa học công nghệ Tài nguyên và Môi trường</v>
          </cell>
          <cell r="I2538" t="str">
            <v/>
          </cell>
          <cell r="J2538">
            <v>2.34</v>
          </cell>
          <cell r="K2538">
            <v>0</v>
          </cell>
          <cell r="L2538" t="str">
            <v xml:space="preserve">  -   -</v>
          </cell>
          <cell r="M2538" t="str">
            <v xml:space="preserve">  -   -</v>
          </cell>
          <cell r="N2538">
            <v>4</v>
          </cell>
          <cell r="O2538" t="str">
            <v>5200</v>
          </cell>
          <cell r="P2538" t="str">
            <v>5200</v>
          </cell>
          <cell r="Q2538" t="str">
            <v>13.092</v>
          </cell>
          <cell r="R2538" t="str">
            <v>13.092</v>
          </cell>
          <cell r="S2538" t="str">
            <v/>
          </cell>
          <cell r="T2538">
            <v>0</v>
          </cell>
          <cell r="U2538" t="str">
            <v>Đại học</v>
          </cell>
          <cell r="V2538" t="str">
            <v/>
          </cell>
        </row>
        <row r="2539">
          <cell r="B2539" t="str">
            <v/>
          </cell>
          <cell r="C2539" t="str">
            <v/>
          </cell>
          <cell r="D2539" t="str">
            <v>Phạm Văn</v>
          </cell>
          <cell r="E2539" t="str">
            <v>Tuấn</v>
          </cell>
          <cell r="F2539">
            <v>52</v>
          </cell>
          <cell r="G2539" t="str">
            <v>TT Tư vấn KHCN Tài nguyên môi trường</v>
          </cell>
          <cell r="H2539" t="str">
            <v>Trung tâm Khoa học công nghệ Tài nguyên và Môi trường</v>
          </cell>
          <cell r="I2539" t="str">
            <v/>
          </cell>
          <cell r="J2539">
            <v>2.34</v>
          </cell>
          <cell r="K2539">
            <v>0</v>
          </cell>
          <cell r="L2539" t="str">
            <v xml:space="preserve">  -   -</v>
          </cell>
          <cell r="M2539" t="str">
            <v xml:space="preserve">  -   -</v>
          </cell>
          <cell r="N2539">
            <v>4</v>
          </cell>
          <cell r="O2539" t="str">
            <v>5200</v>
          </cell>
          <cell r="P2539" t="str">
            <v>5200</v>
          </cell>
          <cell r="Q2539" t="str">
            <v>13.092</v>
          </cell>
          <cell r="R2539" t="str">
            <v>13.092</v>
          </cell>
          <cell r="S2539" t="str">
            <v/>
          </cell>
          <cell r="T2539">
            <v>0</v>
          </cell>
          <cell r="U2539" t="str">
            <v>Đại học</v>
          </cell>
          <cell r="V2539" t="str">
            <v/>
          </cell>
        </row>
        <row r="2540">
          <cell r="B2540" t="str">
            <v/>
          </cell>
          <cell r="C2540" t="str">
            <v/>
          </cell>
          <cell r="D2540" t="str">
            <v>Phạm Thu</v>
          </cell>
          <cell r="E2540" t="str">
            <v>Hà</v>
          </cell>
          <cell r="F2540">
            <v>52</v>
          </cell>
          <cell r="G2540" t="str">
            <v>TT Tư vấn KHCN Tài nguyên môi trường</v>
          </cell>
          <cell r="H2540" t="str">
            <v>Trung tâm Khoa học công nghệ Tài nguyên và Môi trường</v>
          </cell>
          <cell r="I2540" t="str">
            <v/>
          </cell>
          <cell r="J2540">
            <v>2.67</v>
          </cell>
          <cell r="K2540">
            <v>0</v>
          </cell>
          <cell r="L2540" t="str">
            <v>01-Apr-02</v>
          </cell>
          <cell r="M2540" t="str">
            <v>01-Apr-02</v>
          </cell>
          <cell r="N2540">
            <v>4</v>
          </cell>
          <cell r="O2540" t="str">
            <v>5200</v>
          </cell>
          <cell r="P2540" t="str">
            <v>5200</v>
          </cell>
          <cell r="Q2540" t="str">
            <v>13.092</v>
          </cell>
          <cell r="R2540" t="str">
            <v>13.092</v>
          </cell>
          <cell r="S2540" t="str">
            <v/>
          </cell>
          <cell r="T2540">
            <v>0</v>
          </cell>
          <cell r="U2540" t="str">
            <v>Đại học</v>
          </cell>
          <cell r="V2540" t="str">
            <v>011915769</v>
          </cell>
        </row>
        <row r="2541">
          <cell r="B2541" t="str">
            <v/>
          </cell>
          <cell r="C2541" t="str">
            <v/>
          </cell>
          <cell r="D2541" t="str">
            <v>Thân Thế</v>
          </cell>
          <cell r="E2541" t="str">
            <v>Hùng</v>
          </cell>
          <cell r="F2541">
            <v>52</v>
          </cell>
          <cell r="G2541" t="str">
            <v>TT Tư vấn KHCN Tài nguyên môi trường</v>
          </cell>
          <cell r="H2541" t="str">
            <v>Trung tâm Khoa học công nghệ Tài nguyên và Môi trường</v>
          </cell>
          <cell r="I2541" t="str">
            <v/>
          </cell>
          <cell r="J2541">
            <v>3</v>
          </cell>
          <cell r="K2541">
            <v>0</v>
          </cell>
          <cell r="L2541" t="str">
            <v>01-Jan-05</v>
          </cell>
          <cell r="M2541" t="str">
            <v>01-Apr-02</v>
          </cell>
          <cell r="N2541">
            <v>3</v>
          </cell>
          <cell r="O2541" t="str">
            <v>5200</v>
          </cell>
          <cell r="P2541" t="str">
            <v>5200</v>
          </cell>
          <cell r="Q2541" t="str">
            <v>13.092</v>
          </cell>
          <cell r="R2541" t="str">
            <v>13.092</v>
          </cell>
          <cell r="S2541" t="str">
            <v/>
          </cell>
          <cell r="T2541">
            <v>0</v>
          </cell>
          <cell r="U2541" t="str">
            <v>Thạc sĩ</v>
          </cell>
          <cell r="V2541" t="str">
            <v>121197839</v>
          </cell>
        </row>
        <row r="2542">
          <cell r="B2542" t="str">
            <v/>
          </cell>
          <cell r="C2542" t="str">
            <v/>
          </cell>
          <cell r="D2542" t="str">
            <v>Nguyễn</v>
          </cell>
          <cell r="E2542" t="str">
            <v>Sáng</v>
          </cell>
          <cell r="F2542">
            <v>52</v>
          </cell>
          <cell r="G2542" t="str">
            <v>TT Tư vấn KHCN Tài nguyên môi trường</v>
          </cell>
          <cell r="H2542" t="str">
            <v>Trung tâm Khoa học công nghệ Tài nguyên và Môi trường</v>
          </cell>
          <cell r="I2542" t="str">
            <v/>
          </cell>
          <cell r="J2542">
            <v>2.34</v>
          </cell>
          <cell r="K2542">
            <v>0</v>
          </cell>
          <cell r="L2542" t="str">
            <v>01-Apr-02</v>
          </cell>
          <cell r="M2542" t="str">
            <v>01-May-02</v>
          </cell>
          <cell r="N2542">
            <v>4</v>
          </cell>
          <cell r="O2542" t="str">
            <v>5200</v>
          </cell>
          <cell r="P2542" t="str">
            <v>5200</v>
          </cell>
          <cell r="Q2542" t="str">
            <v>13.092</v>
          </cell>
          <cell r="R2542" t="str">
            <v>13.092</v>
          </cell>
          <cell r="S2542" t="str">
            <v/>
          </cell>
          <cell r="T2542">
            <v>0</v>
          </cell>
          <cell r="U2542" t="str">
            <v>Đại học</v>
          </cell>
          <cell r="V2542" t="str">
            <v>131503219</v>
          </cell>
        </row>
        <row r="2543">
          <cell r="B2543" t="str">
            <v/>
          </cell>
          <cell r="C2543" t="str">
            <v/>
          </cell>
          <cell r="D2543" t="str">
            <v>Phạm Quang</v>
          </cell>
          <cell r="E2543" t="str">
            <v>Việt</v>
          </cell>
          <cell r="F2543">
            <v>52</v>
          </cell>
          <cell r="G2543" t="str">
            <v>TT Tư vấn KHCN Tài nguyên môi trường</v>
          </cell>
          <cell r="H2543" t="str">
            <v>Trung tâm Khoa học công nghệ Tài nguyên và Môi trường</v>
          </cell>
          <cell r="I2543" t="str">
            <v/>
          </cell>
          <cell r="J2543">
            <v>2.34</v>
          </cell>
          <cell r="K2543">
            <v>0</v>
          </cell>
          <cell r="L2543" t="str">
            <v>01-Jan-06</v>
          </cell>
          <cell r="M2543" t="str">
            <v>01-Jan-05</v>
          </cell>
          <cell r="N2543">
            <v>4</v>
          </cell>
          <cell r="O2543" t="str">
            <v>5200</v>
          </cell>
          <cell r="P2543" t="str">
            <v>5200</v>
          </cell>
          <cell r="Q2543" t="str">
            <v>13.092</v>
          </cell>
          <cell r="R2543" t="str">
            <v>13.092</v>
          </cell>
          <cell r="S2543" t="str">
            <v/>
          </cell>
          <cell r="T2543">
            <v>0</v>
          </cell>
          <cell r="U2543" t="str">
            <v>Đại học</v>
          </cell>
          <cell r="V2543" t="str">
            <v>151193167</v>
          </cell>
        </row>
        <row r="2544">
          <cell r="B2544" t="str">
            <v/>
          </cell>
          <cell r="C2544" t="str">
            <v/>
          </cell>
          <cell r="D2544" t="str">
            <v>Hoàng Tuấn</v>
          </cell>
          <cell r="E2544" t="str">
            <v>Minh</v>
          </cell>
          <cell r="F2544">
            <v>52</v>
          </cell>
          <cell r="G2544" t="str">
            <v>TT Tư vấn KHCN Tài nguyên môi trường</v>
          </cell>
          <cell r="H2544" t="str">
            <v>Trung tâm Khoa học công nghệ Tài nguyên và Môi trường</v>
          </cell>
          <cell r="I2544" t="str">
            <v/>
          </cell>
          <cell r="J2544">
            <v>2.67</v>
          </cell>
          <cell r="K2544">
            <v>0</v>
          </cell>
          <cell r="L2544" t="str">
            <v>01-Oct-08</v>
          </cell>
          <cell r="M2544" t="str">
            <v>01-Jan-05</v>
          </cell>
          <cell r="N2544">
            <v>4</v>
          </cell>
          <cell r="O2544" t="str">
            <v>5200</v>
          </cell>
          <cell r="P2544" t="str">
            <v>5200</v>
          </cell>
          <cell r="Q2544" t="str">
            <v>13.092</v>
          </cell>
          <cell r="R2544" t="str">
            <v>13.092</v>
          </cell>
          <cell r="S2544" t="str">
            <v/>
          </cell>
          <cell r="T2544">
            <v>0</v>
          </cell>
          <cell r="U2544" t="str">
            <v>Đại học</v>
          </cell>
          <cell r="V2544" t="str">
            <v>012047122</v>
          </cell>
        </row>
        <row r="2545">
          <cell r="B2545" t="str">
            <v/>
          </cell>
          <cell r="C2545" t="str">
            <v/>
          </cell>
          <cell r="D2545" t="str">
            <v>Vũ Thị</v>
          </cell>
          <cell r="E2545" t="str">
            <v>Len</v>
          </cell>
          <cell r="F2545">
            <v>52</v>
          </cell>
          <cell r="G2545" t="str">
            <v>TT Tư vấn KHCN Tài nguyên môi trường</v>
          </cell>
          <cell r="H2545" t="str">
            <v>Trung tâm Khoa học công nghệ Tài nguyên và Môi trường</v>
          </cell>
          <cell r="I2545" t="str">
            <v/>
          </cell>
          <cell r="J2545">
            <v>2.34</v>
          </cell>
          <cell r="K2545">
            <v>0</v>
          </cell>
          <cell r="L2545" t="str">
            <v>01-Jan-07</v>
          </cell>
          <cell r="M2545" t="str">
            <v>01-Nov-05</v>
          </cell>
          <cell r="N2545">
            <v>4</v>
          </cell>
          <cell r="O2545" t="str">
            <v>5200</v>
          </cell>
          <cell r="P2545" t="str">
            <v>5200</v>
          </cell>
          <cell r="Q2545" t="str">
            <v>13.092</v>
          </cell>
          <cell r="R2545" t="str">
            <v>13.092</v>
          </cell>
          <cell r="S2545" t="str">
            <v/>
          </cell>
          <cell r="T2545">
            <v>0</v>
          </cell>
          <cell r="U2545" t="str">
            <v>Đại học</v>
          </cell>
          <cell r="V2545" t="str">
            <v>168088675</v>
          </cell>
        </row>
        <row r="2546">
          <cell r="B2546" t="str">
            <v/>
          </cell>
          <cell r="C2546" t="str">
            <v/>
          </cell>
          <cell r="D2546" t="str">
            <v>Lê Anh</v>
          </cell>
          <cell r="E2546" t="str">
            <v>Tùng</v>
          </cell>
          <cell r="F2546">
            <v>52</v>
          </cell>
          <cell r="G2546" t="str">
            <v>TT Tư vấn KHCN Tài nguyên môi trường</v>
          </cell>
          <cell r="H2546" t="str">
            <v>Trung tâm Khoa học công nghệ Tài nguyên và Môi trường</v>
          </cell>
          <cell r="I2546" t="str">
            <v/>
          </cell>
          <cell r="J2546">
            <v>2.34</v>
          </cell>
          <cell r="K2546">
            <v>0</v>
          </cell>
          <cell r="L2546" t="str">
            <v>01-Jan-07</v>
          </cell>
          <cell r="M2546" t="str">
            <v>01-Nov-05</v>
          </cell>
          <cell r="N2546">
            <v>4</v>
          </cell>
          <cell r="O2546" t="str">
            <v>5200</v>
          </cell>
          <cell r="P2546" t="str">
            <v>5200</v>
          </cell>
          <cell r="Q2546" t="str">
            <v>13.092</v>
          </cell>
          <cell r="R2546" t="str">
            <v>13.092</v>
          </cell>
          <cell r="S2546" t="str">
            <v/>
          </cell>
          <cell r="T2546">
            <v>0</v>
          </cell>
          <cell r="U2546" t="str">
            <v>Đại học</v>
          </cell>
          <cell r="V2546" t="str">
            <v>172096402</v>
          </cell>
        </row>
        <row r="2547">
          <cell r="B2547" t="str">
            <v/>
          </cell>
          <cell r="C2547" t="str">
            <v/>
          </cell>
          <cell r="D2547" t="str">
            <v>Đào Thị Ngọc</v>
          </cell>
          <cell r="E2547" t="str">
            <v>Lan</v>
          </cell>
          <cell r="F2547">
            <v>52</v>
          </cell>
          <cell r="G2547" t="str">
            <v>TT Tư vấn KHCN Tài nguyên môi trường</v>
          </cell>
          <cell r="H2547" t="str">
            <v>Trung tâm Khoa học công nghệ Tài nguyên và Môi trường</v>
          </cell>
          <cell r="I2547" t="str">
            <v/>
          </cell>
          <cell r="J2547">
            <v>2.67</v>
          </cell>
          <cell r="K2547">
            <v>0</v>
          </cell>
          <cell r="L2547" t="str">
            <v>01-Apr-10</v>
          </cell>
          <cell r="M2547" t="str">
            <v>01-Jul-07</v>
          </cell>
          <cell r="N2547">
            <v>4</v>
          </cell>
          <cell r="O2547" t="str">
            <v>5200</v>
          </cell>
          <cell r="P2547" t="str">
            <v>5200</v>
          </cell>
          <cell r="Q2547" t="str">
            <v>13.092</v>
          </cell>
          <cell r="R2547" t="str">
            <v>13.092</v>
          </cell>
          <cell r="S2547" t="str">
            <v/>
          </cell>
          <cell r="T2547">
            <v>0</v>
          </cell>
          <cell r="U2547" t="str">
            <v>Đại học</v>
          </cell>
          <cell r="V2547" t="str">
            <v>142082342</v>
          </cell>
        </row>
        <row r="2548">
          <cell r="B2548" t="str">
            <v/>
          </cell>
          <cell r="C2548" t="str">
            <v/>
          </cell>
          <cell r="D2548" t="str">
            <v>Nguyễn Thị</v>
          </cell>
          <cell r="E2548" t="str">
            <v>Hằng</v>
          </cell>
          <cell r="F2548">
            <v>52</v>
          </cell>
          <cell r="G2548" t="str">
            <v>TT Tư vấn KHCN Tài nguyên môi trường</v>
          </cell>
          <cell r="H2548" t="str">
            <v>Trung tâm Khoa học công nghệ Tài nguyên và Môi trường</v>
          </cell>
          <cell r="I2548" t="str">
            <v>Nghiên cứu viên</v>
          </cell>
          <cell r="J2548">
            <v>2.34</v>
          </cell>
          <cell r="K2548">
            <v>0</v>
          </cell>
          <cell r="L2548" t="str">
            <v>01-Sep-11</v>
          </cell>
          <cell r="M2548" t="str">
            <v>01-Aug-06</v>
          </cell>
          <cell r="N2548">
            <v>4</v>
          </cell>
          <cell r="O2548" t="str">
            <v>5200</v>
          </cell>
          <cell r="P2548" t="str">
            <v>5200</v>
          </cell>
          <cell r="Q2548" t="str">
            <v>13.092</v>
          </cell>
          <cell r="R2548" t="str">
            <v>13.092</v>
          </cell>
          <cell r="S2548" t="str">
            <v/>
          </cell>
          <cell r="T2548">
            <v>0</v>
          </cell>
          <cell r="U2548" t="str">
            <v>Đại học</v>
          </cell>
          <cell r="V2548" t="str">
            <v>151292568</v>
          </cell>
        </row>
        <row r="2549">
          <cell r="B2549" t="str">
            <v/>
          </cell>
          <cell r="C2549" t="str">
            <v/>
          </cell>
          <cell r="D2549" t="str">
            <v>Nguyễn Hải</v>
          </cell>
          <cell r="E2549" t="str">
            <v>Ninh</v>
          </cell>
          <cell r="F2549">
            <v>52</v>
          </cell>
          <cell r="G2549" t="str">
            <v>TT Tư vấn KHCN Tài nguyên môi trường</v>
          </cell>
          <cell r="H2549" t="str">
            <v>Trung tâm Khoa học công nghệ Tài nguyên và Môi trường</v>
          </cell>
          <cell r="I2549" t="str">
            <v/>
          </cell>
          <cell r="J2549">
            <v>2.34</v>
          </cell>
          <cell r="K2549">
            <v>0</v>
          </cell>
          <cell r="L2549" t="str">
            <v>01-Jan-08</v>
          </cell>
          <cell r="M2549" t="str">
            <v>01-Jan-08</v>
          </cell>
          <cell r="N2549">
            <v>4</v>
          </cell>
          <cell r="O2549" t="str">
            <v>5200</v>
          </cell>
          <cell r="P2549" t="str">
            <v>5200</v>
          </cell>
          <cell r="Q2549" t="str">
            <v>13.092</v>
          </cell>
          <cell r="R2549" t="str">
            <v>13.092</v>
          </cell>
          <cell r="S2549" t="str">
            <v/>
          </cell>
          <cell r="T2549">
            <v>0</v>
          </cell>
          <cell r="U2549" t="str">
            <v>Đại học</v>
          </cell>
          <cell r="V2549" t="str">
            <v>100807903</v>
          </cell>
        </row>
        <row r="2550">
          <cell r="B2550" t="str">
            <v/>
          </cell>
          <cell r="C2550" t="str">
            <v/>
          </cell>
          <cell r="D2550" t="str">
            <v>Hoàng Văn</v>
          </cell>
          <cell r="E2550" t="str">
            <v>Trình</v>
          </cell>
          <cell r="F2550">
            <v>52</v>
          </cell>
          <cell r="G2550" t="str">
            <v>TT Tư vấn KHCN Tài nguyên môi trường</v>
          </cell>
          <cell r="H2550" t="str">
            <v>Trung tâm Khoa học công nghệ Tài nguyên và Môi trường</v>
          </cell>
          <cell r="I2550" t="str">
            <v/>
          </cell>
          <cell r="J2550">
            <v>2.34</v>
          </cell>
          <cell r="K2550">
            <v>0</v>
          </cell>
          <cell r="L2550" t="str">
            <v>01-Jan-08</v>
          </cell>
          <cell r="M2550" t="str">
            <v>01-Jan-08</v>
          </cell>
          <cell r="N2550">
            <v>4</v>
          </cell>
          <cell r="O2550" t="str">
            <v>5200</v>
          </cell>
          <cell r="P2550" t="str">
            <v>5200</v>
          </cell>
          <cell r="Q2550" t="str">
            <v>13.092</v>
          </cell>
          <cell r="R2550" t="str">
            <v>13.092</v>
          </cell>
          <cell r="S2550" t="str">
            <v/>
          </cell>
          <cell r="T2550">
            <v>0</v>
          </cell>
          <cell r="U2550" t="str">
            <v>Đại học</v>
          </cell>
          <cell r="V2550" t="str">
            <v>145108912</v>
          </cell>
        </row>
        <row r="2551">
          <cell r="B2551" t="str">
            <v/>
          </cell>
          <cell r="C2551" t="str">
            <v/>
          </cell>
          <cell r="D2551" t="str">
            <v>Nguyễn Xuân</v>
          </cell>
          <cell r="E2551" t="str">
            <v>Trường</v>
          </cell>
          <cell r="F2551">
            <v>52</v>
          </cell>
          <cell r="G2551" t="str">
            <v>TT Tư vấn KHCN Tài nguyên môi trường</v>
          </cell>
          <cell r="H2551" t="str">
            <v>Trung tâm Khoa học công nghệ Tài nguyên và Môi trường</v>
          </cell>
          <cell r="I2551" t="str">
            <v>Nghiên cứu viên</v>
          </cell>
          <cell r="J2551">
            <v>2.34</v>
          </cell>
          <cell r="K2551">
            <v>0</v>
          </cell>
          <cell r="L2551" t="str">
            <v>01-Jan-08</v>
          </cell>
          <cell r="M2551" t="str">
            <v>01-Jan-08</v>
          </cell>
          <cell r="N2551">
            <v>4</v>
          </cell>
          <cell r="O2551" t="str">
            <v>5200</v>
          </cell>
          <cell r="P2551" t="str">
            <v>5200</v>
          </cell>
          <cell r="Q2551" t="str">
            <v>13.092</v>
          </cell>
          <cell r="R2551" t="str">
            <v>13.092</v>
          </cell>
          <cell r="S2551" t="str">
            <v/>
          </cell>
          <cell r="T2551">
            <v>0</v>
          </cell>
          <cell r="U2551" t="str">
            <v>Đại học</v>
          </cell>
          <cell r="V2551" t="str">
            <v>142023921</v>
          </cell>
        </row>
        <row r="2552">
          <cell r="B2552" t="str">
            <v/>
          </cell>
          <cell r="C2552" t="str">
            <v/>
          </cell>
          <cell r="D2552" t="str">
            <v>Đinh Tiến</v>
          </cell>
          <cell r="E2552" t="str">
            <v>Dũng</v>
          </cell>
          <cell r="F2552">
            <v>52</v>
          </cell>
          <cell r="G2552" t="str">
            <v>TT Tư vấn KHCN Tài nguyên môi trường</v>
          </cell>
          <cell r="H2552" t="str">
            <v>Trung tâm Khoa học công nghệ Tài nguyên và Môi trường</v>
          </cell>
          <cell r="I2552" t="str">
            <v/>
          </cell>
          <cell r="J2552">
            <v>2.34</v>
          </cell>
          <cell r="K2552">
            <v>0</v>
          </cell>
          <cell r="L2552" t="str">
            <v>01-Jan-08</v>
          </cell>
          <cell r="M2552" t="str">
            <v>01-Jan-08</v>
          </cell>
          <cell r="N2552">
            <v>4</v>
          </cell>
          <cell r="O2552" t="str">
            <v>5200</v>
          </cell>
          <cell r="P2552" t="str">
            <v>5200</v>
          </cell>
          <cell r="Q2552" t="str">
            <v>13.092</v>
          </cell>
          <cell r="R2552" t="str">
            <v>13.092</v>
          </cell>
          <cell r="S2552" t="str">
            <v/>
          </cell>
          <cell r="T2552">
            <v>0</v>
          </cell>
          <cell r="U2552" t="str">
            <v>Đại học</v>
          </cell>
          <cell r="V2552" t="str">
            <v>164235369</v>
          </cell>
        </row>
        <row r="2553">
          <cell r="B2553" t="str">
            <v/>
          </cell>
          <cell r="C2553" t="str">
            <v>3120205149520</v>
          </cell>
          <cell r="D2553" t="str">
            <v>Trần Thị</v>
          </cell>
          <cell r="E2553" t="str">
            <v>Thoa</v>
          </cell>
          <cell r="F2553">
            <v>52</v>
          </cell>
          <cell r="G2553" t="str">
            <v>TT Tư vấn KHCN Tài nguyên môi trường</v>
          </cell>
          <cell r="H2553" t="str">
            <v>Trung tâm Khoa học công nghệ Tài nguyên và Môi trường</v>
          </cell>
          <cell r="I2553" t="str">
            <v>Kế toán viên</v>
          </cell>
          <cell r="J2553">
            <v>3.99</v>
          </cell>
          <cell r="K2553">
            <v>0</v>
          </cell>
          <cell r="L2553" t="str">
            <v>01-Jul-23</v>
          </cell>
          <cell r="M2553" t="str">
            <v>01-Mar-06</v>
          </cell>
          <cell r="N2553">
            <v>4</v>
          </cell>
          <cell r="O2553" t="str">
            <v>5200</v>
          </cell>
          <cell r="P2553" t="str">
            <v>5200</v>
          </cell>
          <cell r="Q2553" t="str">
            <v>06.031</v>
          </cell>
          <cell r="R2553" t="str">
            <v>06.031</v>
          </cell>
          <cell r="S2553" t="str">
            <v/>
          </cell>
          <cell r="T2553">
            <v>0</v>
          </cell>
          <cell r="U2553" t="str">
            <v>Đại học</v>
          </cell>
          <cell r="V2553" t="str">
            <v>035181004643</v>
          </cell>
        </row>
        <row r="2554">
          <cell r="B2554" t="str">
            <v/>
          </cell>
          <cell r="C2554" t="str">
            <v/>
          </cell>
          <cell r="D2554" t="str">
            <v>Nguyễn Văn</v>
          </cell>
          <cell r="E2554" t="str">
            <v>Thịnh</v>
          </cell>
          <cell r="F2554">
            <v>52</v>
          </cell>
          <cell r="G2554" t="str">
            <v>TT Tư vấn KHCN Tài nguyên môi trường</v>
          </cell>
          <cell r="H2554" t="str">
            <v>Trung tâm Khoa học công nghệ Tài nguyên và Môi trường</v>
          </cell>
          <cell r="I2554" t="str">
            <v>Tiến sĩ, Nghiên cứu viên</v>
          </cell>
          <cell r="J2554">
            <v>3.33</v>
          </cell>
          <cell r="K2554">
            <v>0</v>
          </cell>
          <cell r="L2554" t="str">
            <v>01-Jul-23</v>
          </cell>
          <cell r="M2554" t="str">
            <v>02-May-11</v>
          </cell>
          <cell r="N2554">
            <v>2</v>
          </cell>
          <cell r="O2554" t="str">
            <v>5200</v>
          </cell>
          <cell r="P2554" t="str">
            <v>5200</v>
          </cell>
          <cell r="Q2554" t="str">
            <v>13.092</v>
          </cell>
          <cell r="R2554" t="str">
            <v>13.092</v>
          </cell>
          <cell r="S2554" t="str">
            <v/>
          </cell>
          <cell r="T2554">
            <v>0</v>
          </cell>
          <cell r="U2554" t="str">
            <v>Tiến sĩ</v>
          </cell>
          <cell r="V2554" t="str">
            <v>024087021907</v>
          </cell>
        </row>
        <row r="2555">
          <cell r="B2555" t="str">
            <v/>
          </cell>
          <cell r="C2555" t="str">
            <v/>
          </cell>
          <cell r="D2555" t="str">
            <v>Nguyễn Thị</v>
          </cell>
          <cell r="E2555" t="str">
            <v>Hương</v>
          </cell>
          <cell r="F2555">
            <v>52</v>
          </cell>
          <cell r="G2555" t="str">
            <v>TT Tư vấn KHCN Tài nguyên môi trường</v>
          </cell>
          <cell r="H2555" t="str">
            <v>Trung tâm Khoa học công nghệ Tài nguyên và Môi trường</v>
          </cell>
          <cell r="I2555" t="str">
            <v/>
          </cell>
          <cell r="J2555">
            <v>2.34</v>
          </cell>
          <cell r="K2555">
            <v>0</v>
          </cell>
          <cell r="L2555" t="str">
            <v>01-Aug-11</v>
          </cell>
          <cell r="M2555" t="str">
            <v>01-Aug-11</v>
          </cell>
          <cell r="N2555">
            <v>3</v>
          </cell>
          <cell r="O2555" t="str">
            <v>5200</v>
          </cell>
          <cell r="P2555" t="str">
            <v>5200</v>
          </cell>
          <cell r="Q2555" t="str">
            <v>13.092</v>
          </cell>
          <cell r="R2555" t="str">
            <v>13.092</v>
          </cell>
          <cell r="S2555" t="str">
            <v/>
          </cell>
          <cell r="T2555">
            <v>0</v>
          </cell>
          <cell r="U2555" t="str">
            <v>Thạc sĩ</v>
          </cell>
          <cell r="V2555" t="str">
            <v>013239464</v>
          </cell>
        </row>
        <row r="2556">
          <cell r="B2556" t="str">
            <v/>
          </cell>
          <cell r="C2556" t="str">
            <v/>
          </cell>
          <cell r="D2556" t="str">
            <v>Vũ Văn</v>
          </cell>
          <cell r="E2556" t="str">
            <v>Sang</v>
          </cell>
          <cell r="F2556">
            <v>52</v>
          </cell>
          <cell r="G2556" t="str">
            <v>TT Tư vấn KHCN Tài nguyên môi trường</v>
          </cell>
          <cell r="H2556" t="str">
            <v>Trung tâm Khoa học công nghệ Tài nguyên và Môi trường</v>
          </cell>
          <cell r="I2556" t="str">
            <v>Nghiên cứu viên</v>
          </cell>
          <cell r="J2556">
            <v>2.34</v>
          </cell>
          <cell r="K2556">
            <v>0</v>
          </cell>
          <cell r="L2556" t="str">
            <v>01-Jan-12</v>
          </cell>
          <cell r="M2556" t="str">
            <v>01-Jan-12</v>
          </cell>
          <cell r="N2556">
            <v>4</v>
          </cell>
          <cell r="O2556" t="str">
            <v>5200</v>
          </cell>
          <cell r="P2556" t="str">
            <v>5200</v>
          </cell>
          <cell r="Q2556" t="str">
            <v>13.092</v>
          </cell>
          <cell r="R2556" t="str">
            <v>13.092</v>
          </cell>
          <cell r="S2556" t="str">
            <v/>
          </cell>
          <cell r="T2556">
            <v>0</v>
          </cell>
          <cell r="U2556" t="str">
            <v>Đại học</v>
          </cell>
          <cell r="V2556" t="str">
            <v>162438814</v>
          </cell>
        </row>
        <row r="2557">
          <cell r="B2557" t="str">
            <v/>
          </cell>
          <cell r="C2557" t="str">
            <v/>
          </cell>
          <cell r="D2557" t="str">
            <v>Nguyễn Thị Kim</v>
          </cell>
          <cell r="E2557" t="str">
            <v>Dung</v>
          </cell>
          <cell r="F2557">
            <v>52</v>
          </cell>
          <cell r="G2557" t="str">
            <v>TT Tư vấn KHCN Tài nguyên môi trường</v>
          </cell>
          <cell r="H2557" t="str">
            <v>Trung tâm Khoa học công nghệ Tài nguyên và Môi trường</v>
          </cell>
          <cell r="I2557" t="str">
            <v>Kỹ sư</v>
          </cell>
          <cell r="J2557">
            <v>1.99</v>
          </cell>
          <cell r="K2557">
            <v>0</v>
          </cell>
          <cell r="L2557" t="str">
            <v>01-Dec-15</v>
          </cell>
          <cell r="M2557" t="str">
            <v>01-Dec-15</v>
          </cell>
          <cell r="N2557">
            <v>4</v>
          </cell>
          <cell r="O2557" t="str">
            <v>5200</v>
          </cell>
          <cell r="P2557" t="str">
            <v>5200</v>
          </cell>
          <cell r="Q2557" t="str">
            <v>13.095</v>
          </cell>
          <cell r="R2557" t="str">
            <v>13.095</v>
          </cell>
          <cell r="S2557" t="str">
            <v/>
          </cell>
          <cell r="T2557">
            <v>0</v>
          </cell>
          <cell r="U2557" t="str">
            <v>Đại học</v>
          </cell>
          <cell r="V2557" t="str">
            <v>013139611</v>
          </cell>
        </row>
        <row r="2558">
          <cell r="B2558" t="str">
            <v/>
          </cell>
          <cell r="C2558" t="str">
            <v/>
          </cell>
          <cell r="D2558" t="str">
            <v>Nguyễn Đình</v>
          </cell>
          <cell r="E2558" t="str">
            <v>Thức</v>
          </cell>
          <cell r="F2558">
            <v>52</v>
          </cell>
          <cell r="G2558" t="str">
            <v>TT Tư vấn KHCN Tài nguyên môi trường</v>
          </cell>
          <cell r="H2558" t="str">
            <v>Trung tâm Khoa học công nghệ Tài nguyên và Môi trường</v>
          </cell>
          <cell r="I2558" t="str">
            <v>Nghiên cứu viên</v>
          </cell>
          <cell r="J2558">
            <v>2.34</v>
          </cell>
          <cell r="K2558">
            <v>0</v>
          </cell>
          <cell r="L2558" t="str">
            <v>01-Jan-17</v>
          </cell>
          <cell r="M2558" t="str">
            <v>01-Dec-15</v>
          </cell>
          <cell r="N2558">
            <v>4</v>
          </cell>
          <cell r="O2558" t="str">
            <v>5200</v>
          </cell>
          <cell r="P2558" t="str">
            <v>5200</v>
          </cell>
          <cell r="Q2558" t="str">
            <v>13.092</v>
          </cell>
          <cell r="R2558" t="str">
            <v>13.092</v>
          </cell>
          <cell r="S2558" t="str">
            <v/>
          </cell>
          <cell r="T2558">
            <v>0</v>
          </cell>
          <cell r="U2558" t="str">
            <v>Đại học</v>
          </cell>
          <cell r="V2558" t="str">
            <v>012946801</v>
          </cell>
        </row>
        <row r="2559">
          <cell r="B2559" t="str">
            <v/>
          </cell>
          <cell r="C2559" t="str">
            <v/>
          </cell>
          <cell r="D2559" t="str">
            <v>Tạ Thị Hải</v>
          </cell>
          <cell r="E2559" t="str">
            <v>Yến</v>
          </cell>
          <cell r="F2559">
            <v>52</v>
          </cell>
          <cell r="G2559" t="str">
            <v>TT Tư vấn KHCN Tài nguyên môi trường</v>
          </cell>
          <cell r="H2559" t="str">
            <v>Trung tâm Khoa học công nghệ Tài nguyên và Môi trường</v>
          </cell>
          <cell r="I2559" t="str">
            <v>Kỹ sư</v>
          </cell>
          <cell r="J2559">
            <v>2.34</v>
          </cell>
          <cell r="K2559">
            <v>0</v>
          </cell>
          <cell r="L2559" t="str">
            <v>01-Sep-16</v>
          </cell>
          <cell r="M2559" t="str">
            <v>01-Sep-16</v>
          </cell>
          <cell r="N2559">
            <v>4</v>
          </cell>
          <cell r="O2559" t="str">
            <v>5200</v>
          </cell>
          <cell r="P2559" t="str">
            <v>5200</v>
          </cell>
          <cell r="Q2559" t="str">
            <v>13.095</v>
          </cell>
          <cell r="R2559" t="str">
            <v>13.095</v>
          </cell>
          <cell r="S2559" t="str">
            <v/>
          </cell>
          <cell r="T2559">
            <v>0</v>
          </cell>
          <cell r="U2559" t="str">
            <v>Đại học</v>
          </cell>
          <cell r="V2559" t="str">
            <v>145487351</v>
          </cell>
        </row>
        <row r="2560">
          <cell r="B2560" t="str">
            <v/>
          </cell>
          <cell r="C2560" t="str">
            <v/>
          </cell>
          <cell r="D2560" t="str">
            <v>Luyện Hữu</v>
          </cell>
          <cell r="E2560" t="str">
            <v>Đảm</v>
          </cell>
          <cell r="F2560">
            <v>52</v>
          </cell>
          <cell r="G2560" t="str">
            <v>TT Tư vấn KHCN Tài nguyên môi trường</v>
          </cell>
          <cell r="H2560" t="str">
            <v>Trung tâm Khoa học công nghệ Tài nguyên và Môi trường</v>
          </cell>
          <cell r="I2560" t="str">
            <v>Kỹ sư</v>
          </cell>
          <cell r="J2560">
            <v>2.34</v>
          </cell>
          <cell r="K2560">
            <v>0</v>
          </cell>
          <cell r="L2560" t="str">
            <v>01-Nov-16</v>
          </cell>
          <cell r="M2560" t="str">
            <v>01-Nov-16</v>
          </cell>
          <cell r="N2560">
            <v>4</v>
          </cell>
          <cell r="O2560" t="str">
            <v>5200</v>
          </cell>
          <cell r="P2560" t="str">
            <v>5200</v>
          </cell>
          <cell r="Q2560" t="str">
            <v>13.095</v>
          </cell>
          <cell r="R2560" t="str">
            <v>13.095</v>
          </cell>
          <cell r="S2560" t="str">
            <v/>
          </cell>
          <cell r="T2560">
            <v>0</v>
          </cell>
          <cell r="U2560" t="str">
            <v>Đại học</v>
          </cell>
          <cell r="V2560" t="str">
            <v>172118931</v>
          </cell>
        </row>
        <row r="2561">
          <cell r="B2561" t="str">
            <v/>
          </cell>
          <cell r="C2561" t="str">
            <v/>
          </cell>
          <cell r="D2561" t="str">
            <v>Tạ Thị Huyền</v>
          </cell>
          <cell r="E2561" t="str">
            <v>Trang</v>
          </cell>
          <cell r="F2561">
            <v>52</v>
          </cell>
          <cell r="G2561" t="str">
            <v>TT KT TN Đất và Môi trường</v>
          </cell>
          <cell r="H2561" t="str">
            <v>Trung tâm Khoa học công nghệ Tài nguyên và Môi trường</v>
          </cell>
          <cell r="I2561" t="str">
            <v/>
          </cell>
          <cell r="J2561">
            <v>2.34</v>
          </cell>
          <cell r="K2561">
            <v>0</v>
          </cell>
          <cell r="L2561" t="str">
            <v>01-Jan-09</v>
          </cell>
          <cell r="M2561" t="str">
            <v>01-Jan-09</v>
          </cell>
          <cell r="N2561">
            <v>4</v>
          </cell>
          <cell r="O2561" t="str">
            <v>5200</v>
          </cell>
          <cell r="P2561" t="str">
            <v>5200</v>
          </cell>
          <cell r="Q2561" t="str">
            <v>13.095</v>
          </cell>
          <cell r="R2561" t="str">
            <v>13.095</v>
          </cell>
          <cell r="S2561" t="str">
            <v/>
          </cell>
          <cell r="T2561">
            <v>0</v>
          </cell>
          <cell r="U2561" t="str">
            <v>Đại học</v>
          </cell>
          <cell r="V2561" t="str">
            <v>012424666</v>
          </cell>
        </row>
        <row r="2562">
          <cell r="B2562" t="str">
            <v/>
          </cell>
          <cell r="C2562" t="str">
            <v/>
          </cell>
          <cell r="D2562" t="str">
            <v>Nguyễn Thị</v>
          </cell>
          <cell r="E2562" t="str">
            <v>Chính</v>
          </cell>
          <cell r="F2562">
            <v>52</v>
          </cell>
          <cell r="G2562" t="str">
            <v>TT KT TN Đất và Môi trường</v>
          </cell>
          <cell r="H2562" t="str">
            <v>Trung tâm Khoa học công nghệ Tài nguyên và Môi trường</v>
          </cell>
          <cell r="I2562" t="str">
            <v/>
          </cell>
          <cell r="J2562">
            <v>2.34</v>
          </cell>
          <cell r="K2562">
            <v>0</v>
          </cell>
          <cell r="L2562" t="str">
            <v>01-Oct-09</v>
          </cell>
          <cell r="M2562" t="str">
            <v>01-Jan-08</v>
          </cell>
          <cell r="N2562">
            <v>4</v>
          </cell>
          <cell r="O2562" t="str">
            <v>5200</v>
          </cell>
          <cell r="P2562" t="str">
            <v>5200</v>
          </cell>
          <cell r="Q2562" t="str">
            <v>13.095</v>
          </cell>
          <cell r="R2562" t="str">
            <v>13.095</v>
          </cell>
          <cell r="S2562" t="str">
            <v/>
          </cell>
          <cell r="T2562">
            <v>0</v>
          </cell>
          <cell r="U2562" t="str">
            <v>Đại học</v>
          </cell>
          <cell r="V2562" t="str">
            <v>142152905</v>
          </cell>
        </row>
        <row r="2563">
          <cell r="B2563" t="str">
            <v/>
          </cell>
          <cell r="C2563" t="str">
            <v/>
          </cell>
          <cell r="D2563" t="str">
            <v>Trần Thị</v>
          </cell>
          <cell r="E2563" t="str">
            <v>Yến</v>
          </cell>
          <cell r="F2563">
            <v>52</v>
          </cell>
          <cell r="G2563" t="str">
            <v>TT KT TN Đất và Môi trường</v>
          </cell>
          <cell r="H2563" t="str">
            <v>Trung tâm Khoa học công nghệ Tài nguyên và Môi trường</v>
          </cell>
          <cell r="I2563" t="str">
            <v/>
          </cell>
          <cell r="J2563">
            <v>2.34</v>
          </cell>
          <cell r="K2563">
            <v>0</v>
          </cell>
          <cell r="L2563" t="str">
            <v>01-Oct-09</v>
          </cell>
          <cell r="M2563" t="str">
            <v>01-Oct-09</v>
          </cell>
          <cell r="N2563">
            <v>3</v>
          </cell>
          <cell r="O2563" t="str">
            <v>5200</v>
          </cell>
          <cell r="P2563" t="str">
            <v>5200</v>
          </cell>
          <cell r="Q2563" t="str">
            <v>13.092</v>
          </cell>
          <cell r="R2563" t="str">
            <v>13.092</v>
          </cell>
          <cell r="S2563" t="str">
            <v/>
          </cell>
          <cell r="T2563">
            <v>0</v>
          </cell>
          <cell r="U2563" t="str">
            <v>Thạc sĩ</v>
          </cell>
          <cell r="V2563" t="str">
            <v>162784046</v>
          </cell>
        </row>
        <row r="2564">
          <cell r="B2564" t="str">
            <v/>
          </cell>
          <cell r="C2564" t="str">
            <v/>
          </cell>
          <cell r="D2564" t="str">
            <v>Nguyễn Văn</v>
          </cell>
          <cell r="E2564" t="str">
            <v>Hoàng</v>
          </cell>
          <cell r="F2564">
            <v>52</v>
          </cell>
          <cell r="G2564" t="str">
            <v>TT KT TN Đất và Môi trường</v>
          </cell>
          <cell r="H2564" t="str">
            <v>Trung tâm Khoa học công nghệ Tài nguyên và Môi trường</v>
          </cell>
          <cell r="I2564" t="str">
            <v/>
          </cell>
          <cell r="J2564">
            <v>2.34</v>
          </cell>
          <cell r="K2564">
            <v>0</v>
          </cell>
          <cell r="L2564" t="str">
            <v>01-Jan-11</v>
          </cell>
          <cell r="M2564" t="str">
            <v>01-Jan-11</v>
          </cell>
          <cell r="N2564">
            <v>3</v>
          </cell>
          <cell r="O2564" t="str">
            <v>5200</v>
          </cell>
          <cell r="P2564" t="str">
            <v>5200</v>
          </cell>
          <cell r="Q2564" t="str">
            <v>13.095</v>
          </cell>
          <cell r="R2564" t="str">
            <v>13.095</v>
          </cell>
          <cell r="S2564" t="str">
            <v/>
          </cell>
          <cell r="T2564">
            <v>0</v>
          </cell>
          <cell r="U2564" t="str">
            <v>Thạc sĩ</v>
          </cell>
          <cell r="V2564" t="str">
            <v>125182769</v>
          </cell>
        </row>
        <row r="2565">
          <cell r="B2565" t="str">
            <v/>
          </cell>
          <cell r="C2565" t="str">
            <v/>
          </cell>
          <cell r="D2565" t="str">
            <v>Phan Thị</v>
          </cell>
          <cell r="E2565" t="str">
            <v>Linh</v>
          </cell>
          <cell r="F2565">
            <v>52</v>
          </cell>
          <cell r="G2565" t="str">
            <v>TT KT TN Đất và Môi trường</v>
          </cell>
          <cell r="H2565" t="str">
            <v>Trung tâm Khoa học công nghệ Tài nguyên và Môi trường</v>
          </cell>
          <cell r="I2565" t="str">
            <v/>
          </cell>
          <cell r="J2565">
            <v>2.34</v>
          </cell>
          <cell r="K2565">
            <v>0</v>
          </cell>
          <cell r="L2565" t="str">
            <v>01-Oct-11</v>
          </cell>
          <cell r="M2565" t="str">
            <v>01-Oct-11</v>
          </cell>
          <cell r="N2565">
            <v>4</v>
          </cell>
          <cell r="O2565" t="str">
            <v>5200</v>
          </cell>
          <cell r="P2565" t="str">
            <v>5200</v>
          </cell>
          <cell r="Q2565" t="str">
            <v>13.095</v>
          </cell>
          <cell r="R2565" t="str">
            <v>13.095</v>
          </cell>
          <cell r="S2565" t="str">
            <v/>
          </cell>
          <cell r="T2565">
            <v>0</v>
          </cell>
          <cell r="U2565" t="str">
            <v>Đại học</v>
          </cell>
          <cell r="V2565" t="str">
            <v>183628593</v>
          </cell>
        </row>
        <row r="2566">
          <cell r="B2566" t="str">
            <v/>
          </cell>
          <cell r="C2566" t="str">
            <v/>
          </cell>
          <cell r="D2566" t="str">
            <v>Cao Thị</v>
          </cell>
          <cell r="E2566" t="str">
            <v>Huyền</v>
          </cell>
          <cell r="F2566">
            <v>52</v>
          </cell>
          <cell r="G2566" t="str">
            <v>TT KT TN Đất và Môi trường</v>
          </cell>
          <cell r="H2566" t="str">
            <v>Trung tâm Khoa học công nghệ Tài nguyên và Môi trường</v>
          </cell>
          <cell r="I2566" t="str">
            <v/>
          </cell>
          <cell r="J2566">
            <v>2.34</v>
          </cell>
          <cell r="K2566">
            <v>0</v>
          </cell>
          <cell r="L2566" t="str">
            <v>01-Nov-11</v>
          </cell>
          <cell r="M2566" t="str">
            <v>01-Nov-11</v>
          </cell>
          <cell r="N2566">
            <v>4</v>
          </cell>
          <cell r="O2566" t="str">
            <v>5200</v>
          </cell>
          <cell r="P2566" t="str">
            <v>5200</v>
          </cell>
          <cell r="Q2566" t="str">
            <v>13.095</v>
          </cell>
          <cell r="R2566" t="str">
            <v>13.095</v>
          </cell>
          <cell r="S2566" t="str">
            <v/>
          </cell>
          <cell r="T2566">
            <v>0</v>
          </cell>
          <cell r="U2566" t="str">
            <v>Đại học</v>
          </cell>
          <cell r="V2566" t="str">
            <v>151562744</v>
          </cell>
        </row>
        <row r="2567">
          <cell r="B2567" t="str">
            <v/>
          </cell>
          <cell r="C2567" t="str">
            <v/>
          </cell>
          <cell r="D2567" t="str">
            <v>Nguyễn Anh</v>
          </cell>
          <cell r="E2567" t="str">
            <v>Tuấn</v>
          </cell>
          <cell r="F2567">
            <v>52</v>
          </cell>
          <cell r="G2567" t="str">
            <v>TT KT TN Đất và Môi trường</v>
          </cell>
          <cell r="H2567" t="str">
            <v>Trung tâm Khoa học công nghệ Tài nguyên và Môi trường</v>
          </cell>
          <cell r="I2567" t="str">
            <v>Kỹ sư</v>
          </cell>
          <cell r="J2567">
            <v>2.34</v>
          </cell>
          <cell r="K2567">
            <v>0</v>
          </cell>
          <cell r="L2567" t="str">
            <v>01-Dec-13</v>
          </cell>
          <cell r="M2567" t="str">
            <v>01-Dec-13</v>
          </cell>
          <cell r="N2567">
            <v>4</v>
          </cell>
          <cell r="O2567" t="str">
            <v>5200</v>
          </cell>
          <cell r="P2567" t="str">
            <v>5200</v>
          </cell>
          <cell r="Q2567" t="str">
            <v>13.095</v>
          </cell>
          <cell r="R2567" t="str">
            <v>13.095</v>
          </cell>
          <cell r="S2567" t="str">
            <v/>
          </cell>
          <cell r="T2567">
            <v>0</v>
          </cell>
          <cell r="U2567" t="str">
            <v>Đại học</v>
          </cell>
          <cell r="V2567" t="str">
            <v>012817942</v>
          </cell>
        </row>
        <row r="2568">
          <cell r="B2568" t="str">
            <v/>
          </cell>
          <cell r="C2568" t="str">
            <v/>
          </cell>
          <cell r="D2568" t="str">
            <v>Lưu Thị</v>
          </cell>
          <cell r="E2568" t="str">
            <v>Thủy</v>
          </cell>
          <cell r="F2568">
            <v>52</v>
          </cell>
          <cell r="G2568" t="str">
            <v>TT KT TN Đất và Môi trường</v>
          </cell>
          <cell r="H2568" t="str">
            <v>Trung tâm Khoa học công nghệ Tài nguyên và Môi trường</v>
          </cell>
          <cell r="I2568" t="str">
            <v>Kế toán viên</v>
          </cell>
          <cell r="J2568">
            <v>2.34</v>
          </cell>
          <cell r="K2568">
            <v>0</v>
          </cell>
          <cell r="L2568" t="str">
            <v>01-Sep-14</v>
          </cell>
          <cell r="M2568" t="str">
            <v>01-Sep-14</v>
          </cell>
          <cell r="N2568">
            <v>4</v>
          </cell>
          <cell r="O2568" t="str">
            <v>5200</v>
          </cell>
          <cell r="P2568" t="str">
            <v>5200</v>
          </cell>
          <cell r="Q2568" t="str">
            <v>06.031</v>
          </cell>
          <cell r="R2568" t="str">
            <v>06.031</v>
          </cell>
          <cell r="S2568" t="str">
            <v/>
          </cell>
          <cell r="T2568">
            <v>0</v>
          </cell>
          <cell r="U2568" t="str">
            <v>Đại học</v>
          </cell>
          <cell r="V2568" t="str">
            <v>187037191</v>
          </cell>
        </row>
        <row r="2569">
          <cell r="B2569" t="str">
            <v/>
          </cell>
          <cell r="C2569" t="str">
            <v>2500151541202</v>
          </cell>
          <cell r="D2569" t="str">
            <v>Nguyễn Thị</v>
          </cell>
          <cell r="E2569" t="str">
            <v>Nhung</v>
          </cell>
          <cell r="F2569">
            <v>52</v>
          </cell>
          <cell r="G2569" t="str">
            <v>TT KT TN Đất và Môi trường</v>
          </cell>
          <cell r="H2569" t="str">
            <v>Trung tâm Khoa học công nghệ Tài nguyên và Môi trường</v>
          </cell>
          <cell r="I2569" t="str">
            <v>Chuyên viên</v>
          </cell>
          <cell r="J2569">
            <v>2.67</v>
          </cell>
          <cell r="K2569">
            <v>0</v>
          </cell>
          <cell r="L2569" t="str">
            <v>01-Jan-17</v>
          </cell>
          <cell r="M2569" t="str">
            <v>01-Jan-15</v>
          </cell>
          <cell r="N2569">
            <v>4</v>
          </cell>
          <cell r="O2569" t="str">
            <v>5200</v>
          </cell>
          <cell r="P2569" t="str">
            <v>5200</v>
          </cell>
          <cell r="Q2569" t="str">
            <v>01.003</v>
          </cell>
          <cell r="R2569" t="str">
            <v>01.003</v>
          </cell>
          <cell r="S2569" t="str">
            <v/>
          </cell>
          <cell r="T2569">
            <v>0</v>
          </cell>
          <cell r="U2569" t="str">
            <v>Đại học</v>
          </cell>
          <cell r="V2569" t="str">
            <v>001181008941</v>
          </cell>
        </row>
        <row r="2570">
          <cell r="B2570" t="str">
            <v/>
          </cell>
          <cell r="C2570" t="str">
            <v>103869570734</v>
          </cell>
          <cell r="D2570" t="str">
            <v>Vũ Thị</v>
          </cell>
          <cell r="E2570" t="str">
            <v>Hằng</v>
          </cell>
          <cell r="F2570">
            <v>52</v>
          </cell>
          <cell r="G2570" t="str">
            <v>TT KT TN Đất và Môi trường</v>
          </cell>
          <cell r="H2570" t="str">
            <v>Trung tâm Khoa học công nghệ Tài nguyên và Môi trường</v>
          </cell>
          <cell r="I2570" t="str">
            <v>Kế toán viên</v>
          </cell>
          <cell r="J2570">
            <v>2.67</v>
          </cell>
          <cell r="K2570">
            <v>0</v>
          </cell>
          <cell r="L2570" t="str">
            <v>01-Jun-18</v>
          </cell>
          <cell r="M2570" t="str">
            <v>01-Nov-15</v>
          </cell>
          <cell r="N2570">
            <v>4</v>
          </cell>
          <cell r="O2570" t="str">
            <v>5200</v>
          </cell>
          <cell r="P2570" t="str">
            <v>5200</v>
          </cell>
          <cell r="Q2570" t="str">
            <v>06.031</v>
          </cell>
          <cell r="R2570" t="str">
            <v>06.031</v>
          </cell>
          <cell r="S2570" t="str">
            <v/>
          </cell>
          <cell r="T2570">
            <v>0</v>
          </cell>
          <cell r="U2570" t="str">
            <v>Đại học</v>
          </cell>
          <cell r="V2570" t="str">
            <v>012483799</v>
          </cell>
        </row>
        <row r="2571">
          <cell r="B2571" t="str">
            <v/>
          </cell>
          <cell r="C2571" t="str">
            <v>100869210867</v>
          </cell>
          <cell r="D2571" t="str">
            <v>Nguyễn Khắc</v>
          </cell>
          <cell r="E2571" t="str">
            <v>Huy</v>
          </cell>
          <cell r="F2571">
            <v>52</v>
          </cell>
          <cell r="G2571" t="str">
            <v>TT Tư vấn KHCN Tài nguyên môi trường</v>
          </cell>
          <cell r="H2571" t="str">
            <v>Trung tâm Khoa học công nghệ Tài nguyên và Môi trường</v>
          </cell>
          <cell r="I2571" t="str">
            <v>Thạc sĩ, Kỹ sư</v>
          </cell>
          <cell r="J2571">
            <v>2.34</v>
          </cell>
          <cell r="K2571">
            <v>0</v>
          </cell>
          <cell r="L2571" t="str">
            <v>01-Dec-19</v>
          </cell>
          <cell r="M2571" t="str">
            <v>01-Dec-19</v>
          </cell>
          <cell r="N2571">
            <v>3</v>
          </cell>
          <cell r="O2571" t="str">
            <v>5200</v>
          </cell>
          <cell r="P2571" t="str">
            <v>5200</v>
          </cell>
          <cell r="Q2571" t="str">
            <v>13.095</v>
          </cell>
          <cell r="R2571" t="str">
            <v>V.05.02.07</v>
          </cell>
          <cell r="S2571" t="str">
            <v/>
          </cell>
          <cell r="T2571">
            <v>0</v>
          </cell>
          <cell r="U2571" t="str">
            <v>Thạc sĩ</v>
          </cell>
          <cell r="V2571" t="str">
            <v>034096001204</v>
          </cell>
        </row>
        <row r="2572">
          <cell r="B2572" t="str">
            <v/>
          </cell>
          <cell r="C2572" t="str">
            <v>19032754492015</v>
          </cell>
          <cell r="D2572" t="str">
            <v>Nguyễn Thị Mai</v>
          </cell>
          <cell r="E2572" t="str">
            <v>Phương</v>
          </cell>
          <cell r="F2572">
            <v>52</v>
          </cell>
          <cell r="G2572" t="str">
            <v>TT KT TN Đất và Môi trường</v>
          </cell>
          <cell r="H2572" t="str">
            <v>Trung tâm Khoa học công nghệ Tài nguyên và Môi trường</v>
          </cell>
          <cell r="I2572" t="str">
            <v>Kỹ sư</v>
          </cell>
          <cell r="J2572">
            <v>2.34</v>
          </cell>
          <cell r="K2572">
            <v>0</v>
          </cell>
          <cell r="L2572" t="str">
            <v>01-Dec-19</v>
          </cell>
          <cell r="M2572" t="str">
            <v>01-Dec-19</v>
          </cell>
          <cell r="N2572">
            <v>4</v>
          </cell>
          <cell r="O2572" t="str">
            <v>5200</v>
          </cell>
          <cell r="P2572" t="str">
            <v>5200</v>
          </cell>
          <cell r="Q2572" t="str">
            <v>13.095</v>
          </cell>
          <cell r="R2572" t="str">
            <v>13.095</v>
          </cell>
          <cell r="S2572" t="str">
            <v/>
          </cell>
          <cell r="T2572">
            <v>0</v>
          </cell>
          <cell r="U2572" t="str">
            <v>Đại học</v>
          </cell>
          <cell r="V2572" t="str">
            <v>145544224</v>
          </cell>
        </row>
        <row r="2573">
          <cell r="B2573" t="str">
            <v/>
          </cell>
          <cell r="C2573" t="str">
            <v/>
          </cell>
          <cell r="D2573" t="str">
            <v>Trần Thị</v>
          </cell>
          <cell r="E2573" t="str">
            <v>Trinh</v>
          </cell>
          <cell r="F2573">
            <v>52</v>
          </cell>
          <cell r="G2573" t="str">
            <v>TT KT TN Đất và Môi trường</v>
          </cell>
          <cell r="H2573" t="str">
            <v>Trung tâm Khoa học công nghệ Tài nguyên và Môi trường</v>
          </cell>
          <cell r="I2573" t="str">
            <v>Kế toán viên trung cấp</v>
          </cell>
          <cell r="J2573">
            <v>1.86</v>
          </cell>
          <cell r="K2573">
            <v>0</v>
          </cell>
          <cell r="L2573" t="str">
            <v>01-Jun-20</v>
          </cell>
          <cell r="M2573" t="str">
            <v>01-Jun-20</v>
          </cell>
          <cell r="N2573">
            <v>6</v>
          </cell>
          <cell r="O2573" t="str">
            <v>5200</v>
          </cell>
          <cell r="P2573" t="str">
            <v>5200</v>
          </cell>
          <cell r="Q2573" t="str">
            <v>06.032</v>
          </cell>
          <cell r="R2573" t="str">
            <v>06.032</v>
          </cell>
          <cell r="S2573" t="str">
            <v/>
          </cell>
          <cell r="T2573">
            <v>0</v>
          </cell>
          <cell r="U2573" t="str">
            <v>Trung cấp</v>
          </cell>
          <cell r="V2573" t="str">
            <v>037184003203</v>
          </cell>
        </row>
        <row r="2574">
          <cell r="B2574" t="str">
            <v/>
          </cell>
          <cell r="C2574" t="str">
            <v/>
          </cell>
          <cell r="D2574" t="str">
            <v>Lê Thị Lan</v>
          </cell>
          <cell r="E2574" t="str">
            <v>Anh</v>
          </cell>
          <cell r="F2574">
            <v>52</v>
          </cell>
          <cell r="G2574" t="str">
            <v>TT Tư vấn KHCN Tài nguyên môi trường</v>
          </cell>
          <cell r="H2574" t="str">
            <v>Trung tâm Khoa học công nghệ Tài nguyên và Môi trường</v>
          </cell>
          <cell r="I2574" t="str">
            <v>Thạc sĩ, Nghiên cứu viên</v>
          </cell>
          <cell r="J2574">
            <v>2.34</v>
          </cell>
          <cell r="K2574">
            <v>0</v>
          </cell>
          <cell r="L2574" t="str">
            <v>01-Jul-21</v>
          </cell>
          <cell r="M2574" t="str">
            <v>01-Jul-21</v>
          </cell>
          <cell r="N2574">
            <v>3</v>
          </cell>
          <cell r="O2574" t="str">
            <v>5200</v>
          </cell>
          <cell r="P2574" t="str">
            <v>5200</v>
          </cell>
          <cell r="Q2574" t="str">
            <v>13.092</v>
          </cell>
          <cell r="R2574" t="str">
            <v>V.05.01.03</v>
          </cell>
          <cell r="S2574" t="str">
            <v/>
          </cell>
          <cell r="T2574">
            <v>0</v>
          </cell>
          <cell r="U2574" t="str">
            <v>Thạc sĩ</v>
          </cell>
          <cell r="V2574" t="str">
            <v>001197030851</v>
          </cell>
        </row>
        <row r="2575">
          <cell r="B2575" t="str">
            <v/>
          </cell>
          <cell r="C2575" t="str">
            <v>19035934559011</v>
          </cell>
          <cell r="D2575" t="str">
            <v>Lê Thị Kim</v>
          </cell>
          <cell r="E2575" t="str">
            <v>Cúc</v>
          </cell>
          <cell r="F2575">
            <v>52</v>
          </cell>
          <cell r="G2575" t="str">
            <v>TT KT TN Đất và Môi trường</v>
          </cell>
          <cell r="H2575" t="str">
            <v>Trung tâm Khoa học công nghệ Tài nguyên và Môi trường</v>
          </cell>
          <cell r="I2575" t="str">
            <v>Kế toán viên</v>
          </cell>
          <cell r="J2575">
            <v>3</v>
          </cell>
          <cell r="K2575">
            <v>0</v>
          </cell>
          <cell r="L2575" t="str">
            <v>01-Jul-21</v>
          </cell>
          <cell r="M2575" t="str">
            <v>01-Jul-21</v>
          </cell>
          <cell r="N2575">
            <v>4</v>
          </cell>
          <cell r="O2575" t="str">
            <v>5200</v>
          </cell>
          <cell r="P2575" t="str">
            <v>5200</v>
          </cell>
          <cell r="Q2575" t="str">
            <v>06.031</v>
          </cell>
          <cell r="R2575" t="str">
            <v>06.031</v>
          </cell>
          <cell r="S2575" t="str">
            <v/>
          </cell>
          <cell r="T2575">
            <v>0</v>
          </cell>
          <cell r="U2575" t="str">
            <v>Đại học</v>
          </cell>
          <cell r="V2575" t="str">
            <v>001180028867</v>
          </cell>
        </row>
        <row r="2576">
          <cell r="B2576" t="str">
            <v/>
          </cell>
          <cell r="C2576" t="str">
            <v/>
          </cell>
          <cell r="D2576" t="str">
            <v>Nguyễn Minh</v>
          </cell>
          <cell r="E2576" t="str">
            <v>Anh</v>
          </cell>
          <cell r="F2576">
            <v>52</v>
          </cell>
          <cell r="G2576" t="str">
            <v>TT KT TN Đất và Môi trường</v>
          </cell>
          <cell r="H2576" t="str">
            <v>Trung tâm Khoa học công nghệ Tài nguyên và Môi trường</v>
          </cell>
          <cell r="I2576" t="str">
            <v>Kỹ thuật viên</v>
          </cell>
          <cell r="J2576">
            <v>2.06</v>
          </cell>
          <cell r="K2576">
            <v>0</v>
          </cell>
          <cell r="L2576" t="str">
            <v>01-Oct-21</v>
          </cell>
          <cell r="M2576" t="str">
            <v>01-Oct-21</v>
          </cell>
          <cell r="N2576">
            <v>5</v>
          </cell>
          <cell r="O2576" t="str">
            <v>5200</v>
          </cell>
          <cell r="P2576" t="str">
            <v>5200</v>
          </cell>
          <cell r="Q2576" t="str">
            <v>13.096</v>
          </cell>
          <cell r="R2576" t="str">
            <v>V.05.02.08</v>
          </cell>
          <cell r="S2576" t="str">
            <v/>
          </cell>
          <cell r="T2576">
            <v>0</v>
          </cell>
          <cell r="U2576" t="str">
            <v>Cao đẳng</v>
          </cell>
          <cell r="V2576" t="str">
            <v>013219782</v>
          </cell>
        </row>
        <row r="2577">
          <cell r="B2577" t="str">
            <v/>
          </cell>
          <cell r="C2577" t="str">
            <v/>
          </cell>
          <cell r="D2577" t="str">
            <v>Nguyễn Hữu Cao</v>
          </cell>
          <cell r="E2577" t="str">
            <v>Cường</v>
          </cell>
          <cell r="F2577">
            <v>52</v>
          </cell>
          <cell r="G2577" t="str">
            <v>Trung tâm Kỹ thuật tài nguyên Đất và Môi trường</v>
          </cell>
          <cell r="H2577" t="str">
            <v>Trung tâm Khoa học công nghệ Tài nguyên và Môi trường</v>
          </cell>
          <cell r="I2577" t="str">
            <v>Nghiên cứu viên</v>
          </cell>
          <cell r="J2577">
            <v>2.34</v>
          </cell>
          <cell r="K2577">
            <v>0</v>
          </cell>
          <cell r="L2577" t="str">
            <v>01-Oct-21</v>
          </cell>
          <cell r="M2577" t="str">
            <v>01-Oct-21</v>
          </cell>
          <cell r="N2577">
            <v>4</v>
          </cell>
          <cell r="O2577" t="str">
            <v>5200</v>
          </cell>
          <cell r="P2577" t="str">
            <v>5200</v>
          </cell>
          <cell r="Q2577" t="str">
            <v>13.092</v>
          </cell>
          <cell r="R2577" t="str">
            <v>V.05.01.03</v>
          </cell>
          <cell r="S2577" t="str">
            <v/>
          </cell>
          <cell r="T2577">
            <v>0</v>
          </cell>
          <cell r="U2577" t="str">
            <v>Đại học</v>
          </cell>
          <cell r="V2577" t="str">
            <v>001096016129</v>
          </cell>
        </row>
        <row r="2578">
          <cell r="B2578" t="str">
            <v/>
          </cell>
          <cell r="C2578" t="str">
            <v/>
          </cell>
          <cell r="D2578" t="str">
            <v>Nguyễn Sỹ</v>
          </cell>
          <cell r="E2578" t="str">
            <v>Thành</v>
          </cell>
          <cell r="F2578">
            <v>52</v>
          </cell>
          <cell r="G2578" t="str">
            <v>TT Tư vấn KHCN Tài nguyên môi trường</v>
          </cell>
          <cell r="H2578" t="str">
            <v>Trung tâm Khoa học công nghệ Tài nguyên và Môi trường</v>
          </cell>
          <cell r="I2578" t="str">
            <v>Nhân viên phục vụ</v>
          </cell>
          <cell r="J2578">
            <v>0</v>
          </cell>
          <cell r="K2578">
            <v>0</v>
          </cell>
          <cell r="L2578" t="str">
            <v>01-Jul-24</v>
          </cell>
          <cell r="M2578" t="str">
            <v>01-Jan-22</v>
          </cell>
          <cell r="N2578">
            <v>8</v>
          </cell>
          <cell r="O2578" t="str">
            <v>5200</v>
          </cell>
          <cell r="P2578" t="str">
            <v>5200</v>
          </cell>
          <cell r="Q2578" t="str">
            <v>01.009</v>
          </cell>
          <cell r="R2578" t="str">
            <v>01.009</v>
          </cell>
          <cell r="S2578" t="str">
            <v/>
          </cell>
          <cell r="T2578">
            <v>0</v>
          </cell>
          <cell r="U2578" t="str">
            <v>KhôngBCấp</v>
          </cell>
          <cell r="V2578" t="str">
            <v>035200000789</v>
          </cell>
        </row>
        <row r="2579">
          <cell r="B2579" t="str">
            <v/>
          </cell>
          <cell r="C2579" t="str">
            <v/>
          </cell>
          <cell r="D2579" t="str">
            <v>Nguyễn Văn</v>
          </cell>
          <cell r="E2579" t="str">
            <v>Khiêm</v>
          </cell>
          <cell r="F2579">
            <v>52</v>
          </cell>
          <cell r="G2579" t="str">
            <v>TT Tư vấn KHCN Tài nguyên môi trường</v>
          </cell>
          <cell r="H2579" t="str">
            <v>Trung tâm Khoa học công nghệ Tài nguyên và Môi trường</v>
          </cell>
          <cell r="I2579" t="str">
            <v>Nhân viên phục vụ</v>
          </cell>
          <cell r="J2579">
            <v>0</v>
          </cell>
          <cell r="K2579">
            <v>0</v>
          </cell>
          <cell r="L2579" t="str">
            <v>01-Jul-24</v>
          </cell>
          <cell r="M2579" t="str">
            <v>01-Feb-23</v>
          </cell>
          <cell r="N2579">
            <v>6</v>
          </cell>
          <cell r="O2579" t="str">
            <v>5200</v>
          </cell>
          <cell r="P2579" t="str">
            <v>5200</v>
          </cell>
          <cell r="Q2579" t="str">
            <v>01.009</v>
          </cell>
          <cell r="R2579" t="str">
            <v>01.009</v>
          </cell>
          <cell r="S2579" t="str">
            <v/>
          </cell>
          <cell r="T2579">
            <v>0</v>
          </cell>
          <cell r="U2579" t="str">
            <v>Trung cấp</v>
          </cell>
          <cell r="V2579" t="str">
            <v>001083032679</v>
          </cell>
        </row>
        <row r="2580">
          <cell r="B2580" t="str">
            <v/>
          </cell>
          <cell r="C2580" t="str">
            <v/>
          </cell>
          <cell r="D2580" t="str">
            <v>Nguyễn Thị</v>
          </cell>
          <cell r="E2580" t="str">
            <v>Quyên</v>
          </cell>
          <cell r="F2580">
            <v>52</v>
          </cell>
          <cell r="G2580" t="str">
            <v>TT Tư vấn KHCN Tài nguyên môi trường</v>
          </cell>
          <cell r="H2580" t="str">
            <v>Trung tâm Khoa học công nghệ Tài nguyên và Môi trường</v>
          </cell>
          <cell r="I2580" t="str">
            <v>Nhân viên phục vụ</v>
          </cell>
          <cell r="J2580">
            <v>0</v>
          </cell>
          <cell r="K2580">
            <v>0</v>
          </cell>
          <cell r="L2580" t="str">
            <v>01-Jul-24</v>
          </cell>
          <cell r="M2580" t="str">
            <v>01-Feb-23</v>
          </cell>
          <cell r="N2580">
            <v>8</v>
          </cell>
          <cell r="O2580" t="str">
            <v>5200</v>
          </cell>
          <cell r="P2580" t="str">
            <v>5200</v>
          </cell>
          <cell r="Q2580" t="str">
            <v>01.009</v>
          </cell>
          <cell r="R2580" t="str">
            <v>01.009</v>
          </cell>
          <cell r="S2580" t="str">
            <v/>
          </cell>
          <cell r="T2580">
            <v>0</v>
          </cell>
          <cell r="U2580" t="str">
            <v>KhôngBCấp</v>
          </cell>
          <cell r="V2580" t="str">
            <v>001184014822</v>
          </cell>
        </row>
        <row r="2581">
          <cell r="B2581" t="str">
            <v/>
          </cell>
          <cell r="C2581" t="str">
            <v/>
          </cell>
          <cell r="D2581" t="str">
            <v>Luyện Hữu</v>
          </cell>
          <cell r="E2581" t="str">
            <v>Nguyên</v>
          </cell>
          <cell r="F2581">
            <v>52</v>
          </cell>
          <cell r="G2581" t="str">
            <v>TT Tư vấn KHCN Tài nguyên môi trường</v>
          </cell>
          <cell r="H2581" t="str">
            <v>Trung tâm Khoa học công nghệ Tài nguyên và Môi trường</v>
          </cell>
          <cell r="I2581" t="str">
            <v>Nhân viên phục vụ</v>
          </cell>
          <cell r="J2581">
            <v>0</v>
          </cell>
          <cell r="K2581">
            <v>0</v>
          </cell>
          <cell r="L2581" t="str">
            <v>01-Jul-24</v>
          </cell>
          <cell r="M2581" t="str">
            <v>01-Feb-23</v>
          </cell>
          <cell r="N2581">
            <v>6</v>
          </cell>
          <cell r="O2581" t="str">
            <v>5200</v>
          </cell>
          <cell r="P2581" t="str">
            <v>5200</v>
          </cell>
          <cell r="Q2581" t="str">
            <v>01.009</v>
          </cell>
          <cell r="R2581" t="str">
            <v>01.009</v>
          </cell>
          <cell r="S2581" t="str">
            <v/>
          </cell>
          <cell r="T2581">
            <v>0</v>
          </cell>
          <cell r="U2581" t="str">
            <v>Trung cấp</v>
          </cell>
          <cell r="V2581" t="str">
            <v>001204024967</v>
          </cell>
        </row>
        <row r="2582">
          <cell r="B2582" t="str">
            <v/>
          </cell>
          <cell r="C2582" t="str">
            <v/>
          </cell>
          <cell r="D2582" t="str">
            <v>Nguyễn Thị</v>
          </cell>
          <cell r="E2582" t="str">
            <v>Dâng</v>
          </cell>
          <cell r="F2582">
            <v>52</v>
          </cell>
          <cell r="G2582" t="str">
            <v>TT KT TN Đất và Môi trường</v>
          </cell>
          <cell r="H2582" t="str">
            <v>Trung tâm Khoa học công nghệ Tài nguyên và Môi trường</v>
          </cell>
          <cell r="I2582" t="str">
            <v>Nghiên cứu viên</v>
          </cell>
          <cell r="J2582">
            <v>3</v>
          </cell>
          <cell r="K2582">
            <v>0</v>
          </cell>
          <cell r="L2582" t="str">
            <v>01-Jul-23</v>
          </cell>
          <cell r="M2582" t="str">
            <v>01-Jul-23</v>
          </cell>
          <cell r="N2582">
            <v>4</v>
          </cell>
          <cell r="O2582" t="str">
            <v>5200</v>
          </cell>
          <cell r="P2582" t="str">
            <v>5200</v>
          </cell>
          <cell r="Q2582" t="str">
            <v>13.092</v>
          </cell>
          <cell r="R2582" t="str">
            <v>V.05.01.03</v>
          </cell>
          <cell r="S2582" t="str">
            <v/>
          </cell>
          <cell r="T2582">
            <v>0</v>
          </cell>
          <cell r="U2582" t="str">
            <v>Đại học</v>
          </cell>
          <cell r="V2582" t="str">
            <v>002198006618</v>
          </cell>
        </row>
        <row r="2583">
          <cell r="B2583" t="str">
            <v/>
          </cell>
          <cell r="C2583" t="str">
            <v/>
          </cell>
          <cell r="D2583" t="str">
            <v>Nguyễn Văn</v>
          </cell>
          <cell r="E2583" t="str">
            <v>Khánh</v>
          </cell>
          <cell r="F2583">
            <v>52</v>
          </cell>
          <cell r="G2583" t="str">
            <v>TT KT TN Đất và Môi trường</v>
          </cell>
          <cell r="H2583" t="str">
            <v>Trung tâm Khoa học công nghệ Tài nguyên và Môi trường</v>
          </cell>
          <cell r="I2583" t="str">
            <v>Nghiên cứu viên</v>
          </cell>
          <cell r="J2583">
            <v>3</v>
          </cell>
          <cell r="K2583">
            <v>0</v>
          </cell>
          <cell r="L2583" t="str">
            <v>01-Jul-23</v>
          </cell>
          <cell r="M2583" t="str">
            <v>01-Jul-23</v>
          </cell>
          <cell r="N2583">
            <v>4</v>
          </cell>
          <cell r="O2583" t="str">
            <v>5200</v>
          </cell>
          <cell r="P2583" t="str">
            <v>5200</v>
          </cell>
          <cell r="Q2583" t="str">
            <v>13.092</v>
          </cell>
          <cell r="R2583" t="str">
            <v>V.05.01.03</v>
          </cell>
          <cell r="S2583" t="str">
            <v/>
          </cell>
          <cell r="T2583">
            <v>0</v>
          </cell>
          <cell r="U2583" t="str">
            <v>Đại học</v>
          </cell>
          <cell r="V2583" t="str">
            <v>025094008671</v>
          </cell>
        </row>
        <row r="2584">
          <cell r="B2584" t="str">
            <v/>
          </cell>
          <cell r="C2584" t="str">
            <v/>
          </cell>
          <cell r="D2584" t="str">
            <v>Vũ</v>
          </cell>
          <cell r="E2584" t="str">
            <v>Huy</v>
          </cell>
          <cell r="F2584">
            <v>52</v>
          </cell>
          <cell r="G2584" t="str">
            <v>TT Tư vấn KHCN Tài nguyên môi trường</v>
          </cell>
          <cell r="H2584" t="str">
            <v>Trung tâm Khoa học công nghệ Tài nguyên và Môi trường</v>
          </cell>
          <cell r="I2584" t="str">
            <v>Nhân viên phục vụ</v>
          </cell>
          <cell r="J2584">
            <v>0</v>
          </cell>
          <cell r="K2584">
            <v>0</v>
          </cell>
          <cell r="L2584" t="str">
            <v>01-Jul-24</v>
          </cell>
          <cell r="M2584" t="str">
            <v>01-Jan-24</v>
          </cell>
          <cell r="N2584">
            <v>8</v>
          </cell>
          <cell r="O2584" t="str">
            <v>5200</v>
          </cell>
          <cell r="P2584" t="str">
            <v>5200</v>
          </cell>
          <cell r="Q2584" t="str">
            <v>01.009</v>
          </cell>
          <cell r="R2584" t="str">
            <v>01.009</v>
          </cell>
          <cell r="S2584" t="str">
            <v/>
          </cell>
          <cell r="T2584">
            <v>0</v>
          </cell>
          <cell r="U2584" t="str">
            <v>KhôngBCấp</v>
          </cell>
          <cell r="V2584" t="str">
            <v>035204007627</v>
          </cell>
        </row>
        <row r="2585">
          <cell r="B2585" t="str">
            <v/>
          </cell>
          <cell r="C2585" t="str">
            <v/>
          </cell>
          <cell r="D2585" t="str">
            <v>Nguyễn Ngân</v>
          </cell>
          <cell r="E2585" t="str">
            <v>Giang</v>
          </cell>
          <cell r="F2585">
            <v>52</v>
          </cell>
          <cell r="G2585" t="str">
            <v>TT Tư vấn KHCN Tài nguyên môi trường</v>
          </cell>
          <cell r="H2585" t="str">
            <v>Trung tâm Khoa học công nghệ Tài nguyên và Môi trường</v>
          </cell>
          <cell r="I2585" t="str">
            <v>Nhân viên phục vụ</v>
          </cell>
          <cell r="J2585">
            <v>0</v>
          </cell>
          <cell r="K2585">
            <v>0</v>
          </cell>
          <cell r="L2585" t="str">
            <v>01-Jul-24</v>
          </cell>
          <cell r="M2585" t="str">
            <v>01-Jan-24</v>
          </cell>
          <cell r="N2585">
            <v>8</v>
          </cell>
          <cell r="O2585" t="str">
            <v>5200</v>
          </cell>
          <cell r="P2585" t="str">
            <v>5200</v>
          </cell>
          <cell r="Q2585" t="str">
            <v>01.009</v>
          </cell>
          <cell r="R2585" t="str">
            <v>01.009</v>
          </cell>
          <cell r="S2585" t="str">
            <v/>
          </cell>
          <cell r="T2585">
            <v>0</v>
          </cell>
          <cell r="U2585" t="str">
            <v>KhôngBCấp</v>
          </cell>
          <cell r="V2585" t="str">
            <v>035305005759</v>
          </cell>
        </row>
        <row r="2586">
          <cell r="B2586" t="str">
            <v/>
          </cell>
          <cell r="C2586" t="str">
            <v>108868943030</v>
          </cell>
          <cell r="D2586" t="str">
            <v>Nguyễn Hải</v>
          </cell>
          <cell r="E2586" t="str">
            <v>Thiều</v>
          </cell>
          <cell r="F2586">
            <v>52</v>
          </cell>
          <cell r="G2586" t="str">
            <v>Trung tâm Kỹ thuật tài nguyên Đất và Môi trường</v>
          </cell>
          <cell r="H2586" t="str">
            <v>Trung tâm Khoa học công nghệ Tài nguyên và Môi trường</v>
          </cell>
          <cell r="I2586" t="str">
            <v>Nghiên cứu viên</v>
          </cell>
          <cell r="J2586">
            <v>2.34</v>
          </cell>
          <cell r="K2586">
            <v>0</v>
          </cell>
          <cell r="L2586" t="str">
            <v>01-May-24</v>
          </cell>
          <cell r="M2586" t="str">
            <v>01-May-24</v>
          </cell>
          <cell r="N2586">
            <v>4</v>
          </cell>
          <cell r="O2586" t="str">
            <v>5200</v>
          </cell>
          <cell r="P2586" t="str">
            <v>5200</v>
          </cell>
          <cell r="Q2586" t="str">
            <v>13.092</v>
          </cell>
          <cell r="R2586" t="str">
            <v>V.05.01.03</v>
          </cell>
          <cell r="S2586" t="str">
            <v/>
          </cell>
          <cell r="T2586">
            <v>0</v>
          </cell>
          <cell r="U2586" t="str">
            <v>Đại học</v>
          </cell>
          <cell r="V2586" t="str">
            <v>001200030548</v>
          </cell>
        </row>
        <row r="2587">
          <cell r="B2587" t="str">
            <v/>
          </cell>
          <cell r="C2587" t="str">
            <v>19034681896018</v>
          </cell>
          <cell r="D2587" t="str">
            <v>Lê Minh</v>
          </cell>
          <cell r="E2587" t="str">
            <v>Hiếu</v>
          </cell>
          <cell r="F2587">
            <v>52</v>
          </cell>
          <cell r="G2587" t="str">
            <v>TT Tư vấn KHCN Tài nguyên môi trường</v>
          </cell>
          <cell r="H2587" t="str">
            <v>Trung tâm Khoa học công nghệ Tài nguyên và Môi trường</v>
          </cell>
          <cell r="I2587" t="str">
            <v>Nghiên cứu viên</v>
          </cell>
          <cell r="J2587">
            <v>2.34</v>
          </cell>
          <cell r="K2587">
            <v>0</v>
          </cell>
          <cell r="L2587" t="str">
            <v>01-Oct-24</v>
          </cell>
          <cell r="M2587" t="str">
            <v>01-Oct-24</v>
          </cell>
          <cell r="N2587">
            <v>4</v>
          </cell>
          <cell r="O2587" t="str">
            <v>5200</v>
          </cell>
          <cell r="P2587" t="str">
            <v>5200</v>
          </cell>
          <cell r="Q2587" t="str">
            <v>13.092</v>
          </cell>
          <cell r="R2587" t="str">
            <v>V.05.01.03</v>
          </cell>
          <cell r="S2587" t="str">
            <v/>
          </cell>
          <cell r="T2587">
            <v>0</v>
          </cell>
          <cell r="U2587" t="str">
            <v>Đại học</v>
          </cell>
          <cell r="V2587" t="str">
            <v>015201000096</v>
          </cell>
        </row>
        <row r="2588">
          <cell r="B2588" t="str">
            <v/>
          </cell>
          <cell r="C2588" t="str">
            <v>0832133000</v>
          </cell>
          <cell r="D2588" t="str">
            <v>Lê Trung</v>
          </cell>
          <cell r="E2588" t="str">
            <v>Hiếu</v>
          </cell>
          <cell r="F2588">
            <v>52</v>
          </cell>
          <cell r="G2588" t="str">
            <v>TT Tư vấn KHCN Tài nguyên môi trường</v>
          </cell>
          <cell r="H2588" t="str">
            <v>Trung tâm Khoa học công nghệ Tài nguyên và Môi trường</v>
          </cell>
          <cell r="I2588" t="str">
            <v>Nghiên cứu viên</v>
          </cell>
          <cell r="J2588">
            <v>2.34</v>
          </cell>
          <cell r="K2588">
            <v>0</v>
          </cell>
          <cell r="L2588" t="str">
            <v>01-Oct-24</v>
          </cell>
          <cell r="M2588" t="str">
            <v>01-Oct-24</v>
          </cell>
          <cell r="N2588">
            <v>4</v>
          </cell>
          <cell r="O2588" t="str">
            <v>5200</v>
          </cell>
          <cell r="P2588" t="str">
            <v>5200</v>
          </cell>
          <cell r="Q2588" t="str">
            <v>13.092</v>
          </cell>
          <cell r="R2588" t="str">
            <v>V.05.01.03</v>
          </cell>
          <cell r="S2588" t="str">
            <v/>
          </cell>
          <cell r="T2588">
            <v>0</v>
          </cell>
          <cell r="U2588" t="str">
            <v>Đại học</v>
          </cell>
          <cell r="V2588" t="str">
            <v>036094002248</v>
          </cell>
        </row>
        <row r="2589">
          <cell r="B2589" t="str">
            <v/>
          </cell>
          <cell r="C2589" t="str">
            <v/>
          </cell>
          <cell r="D2589" t="str">
            <v>Bùi Thị</v>
          </cell>
          <cell r="E2589" t="str">
            <v>Hưng</v>
          </cell>
          <cell r="F2589">
            <v>51</v>
          </cell>
          <cell r="G2589" t="str">
            <v>Trung tâm Sinh thái Nông nghiệp</v>
          </cell>
          <cell r="H2589" t="str">
            <v>Trung tâm Sinh thái Nông nghiệp</v>
          </cell>
          <cell r="I2589" t="str">
            <v/>
          </cell>
          <cell r="J2589">
            <v>2.44</v>
          </cell>
          <cell r="K2589">
            <v>0</v>
          </cell>
          <cell r="L2589" t="str">
            <v>01-Jan-09</v>
          </cell>
          <cell r="M2589" t="str">
            <v>01-Dec-03</v>
          </cell>
          <cell r="N2589">
            <v>8</v>
          </cell>
          <cell r="O2589" t="str">
            <v>5300</v>
          </cell>
          <cell r="P2589" t="str">
            <v>5300</v>
          </cell>
          <cell r="Q2589" t="str">
            <v>01.009</v>
          </cell>
          <cell r="R2589" t="str">
            <v>01.009</v>
          </cell>
          <cell r="S2589" t="str">
            <v/>
          </cell>
          <cell r="T2589">
            <v>0</v>
          </cell>
          <cell r="U2589" t="str">
            <v>KhôngBCấp</v>
          </cell>
          <cell r="V2589" t="str">
            <v/>
          </cell>
        </row>
        <row r="2590">
          <cell r="B2590" t="str">
            <v/>
          </cell>
          <cell r="C2590" t="str">
            <v/>
          </cell>
          <cell r="D2590" t="str">
            <v>Nguyễn Mạnh</v>
          </cell>
          <cell r="E2590" t="str">
            <v>Tùng</v>
          </cell>
          <cell r="F2590">
            <v>51</v>
          </cell>
          <cell r="G2590" t="str">
            <v>Trung tâm Sinh thái Nông nghiệp</v>
          </cell>
          <cell r="H2590" t="str">
            <v>Trung tâm Sinh thái Nông nghiệp</v>
          </cell>
          <cell r="I2590" t="str">
            <v/>
          </cell>
          <cell r="J2590">
            <v>1.86</v>
          </cell>
          <cell r="K2590">
            <v>0</v>
          </cell>
          <cell r="L2590" t="str">
            <v>01-May-07</v>
          </cell>
          <cell r="M2590" t="str">
            <v>01-May-07</v>
          </cell>
          <cell r="N2590">
            <v>5</v>
          </cell>
          <cell r="O2590" t="str">
            <v>5300</v>
          </cell>
          <cell r="P2590" t="str">
            <v>5300</v>
          </cell>
          <cell r="Q2590" t="str">
            <v>13.096</v>
          </cell>
          <cell r="R2590" t="str">
            <v>13.096</v>
          </cell>
          <cell r="S2590" t="str">
            <v/>
          </cell>
          <cell r="T2590">
            <v>0</v>
          </cell>
          <cell r="U2590" t="str">
            <v>Cao đẳng</v>
          </cell>
          <cell r="V2590" t="str">
            <v>012053144</v>
          </cell>
        </row>
        <row r="2591">
          <cell r="B2591" t="str">
            <v/>
          </cell>
          <cell r="C2591" t="str">
            <v/>
          </cell>
          <cell r="D2591" t="str">
            <v>Tạ Thị Thanh</v>
          </cell>
          <cell r="E2591" t="str">
            <v>Tú</v>
          </cell>
          <cell r="F2591">
            <v>51</v>
          </cell>
          <cell r="G2591" t="str">
            <v>Trung tâm Sinh thái Nông nghiệp</v>
          </cell>
          <cell r="H2591" t="str">
            <v>Trung tâm Sinh thái Nông nghiệp</v>
          </cell>
          <cell r="I2591" t="str">
            <v>Kế toán viên</v>
          </cell>
          <cell r="J2591">
            <v>2.67</v>
          </cell>
          <cell r="K2591">
            <v>0</v>
          </cell>
          <cell r="L2591" t="str">
            <v>01-Jan-16</v>
          </cell>
          <cell r="M2591" t="str">
            <v>01-Jul-07</v>
          </cell>
          <cell r="N2591">
            <v>4</v>
          </cell>
          <cell r="O2591" t="str">
            <v>5300</v>
          </cell>
          <cell r="P2591" t="str">
            <v>5300</v>
          </cell>
          <cell r="Q2591" t="str">
            <v>06.031</v>
          </cell>
          <cell r="R2591" t="str">
            <v>06.031</v>
          </cell>
          <cell r="S2591" t="str">
            <v/>
          </cell>
          <cell r="T2591">
            <v>0</v>
          </cell>
          <cell r="U2591" t="str">
            <v>Đại học</v>
          </cell>
          <cell r="V2591" t="str">
            <v>012416703</v>
          </cell>
        </row>
        <row r="2592">
          <cell r="B2592" t="str">
            <v/>
          </cell>
          <cell r="C2592" t="str">
            <v/>
          </cell>
          <cell r="D2592" t="str">
            <v>Đỗ Tiến</v>
          </cell>
          <cell r="E2592" t="str">
            <v>Tùng</v>
          </cell>
          <cell r="F2592">
            <v>51</v>
          </cell>
          <cell r="G2592" t="str">
            <v>Trung tâm Sinh thái Nông nghiệp</v>
          </cell>
          <cell r="H2592" t="str">
            <v>Trung tâm Sinh thái Nông nghiệp</v>
          </cell>
          <cell r="I2592" t="str">
            <v>Nhân viên phục vụ</v>
          </cell>
          <cell r="J2592">
            <v>1</v>
          </cell>
          <cell r="K2592">
            <v>0</v>
          </cell>
          <cell r="L2592" t="str">
            <v>01-Aug-15</v>
          </cell>
          <cell r="M2592" t="str">
            <v>01-Aug-15</v>
          </cell>
          <cell r="N2592">
            <v>8</v>
          </cell>
          <cell r="O2592" t="str">
            <v>5300</v>
          </cell>
          <cell r="P2592" t="str">
            <v>5300</v>
          </cell>
          <cell r="Q2592" t="str">
            <v>01.009</v>
          </cell>
          <cell r="R2592" t="str">
            <v>01.009</v>
          </cell>
          <cell r="S2592" t="str">
            <v/>
          </cell>
          <cell r="T2592">
            <v>0</v>
          </cell>
          <cell r="U2592" t="str">
            <v>KhôngBCấp</v>
          </cell>
          <cell r="V2592" t="str">
            <v>132147739</v>
          </cell>
        </row>
        <row r="2593">
          <cell r="B2593" t="str">
            <v/>
          </cell>
          <cell r="C2593" t="str">
            <v/>
          </cell>
          <cell r="D2593" t="str">
            <v>Nguyễn Nguyệt</v>
          </cell>
          <cell r="E2593" t="str">
            <v>Cầm</v>
          </cell>
          <cell r="F2593">
            <v>51</v>
          </cell>
          <cell r="G2593" t="str">
            <v>Trung tâm Sinh thái Nông nghiệp</v>
          </cell>
          <cell r="H2593" t="str">
            <v>Trung tâm Sinh thái Nông nghiệp</v>
          </cell>
          <cell r="I2593" t="str">
            <v/>
          </cell>
          <cell r="J2593">
            <v>2.34</v>
          </cell>
          <cell r="K2593">
            <v>0</v>
          </cell>
          <cell r="L2593" t="str">
            <v>01-Jan-03</v>
          </cell>
          <cell r="M2593" t="str">
            <v>01-Jan-03</v>
          </cell>
          <cell r="N2593">
            <v>4</v>
          </cell>
          <cell r="O2593" t="str">
            <v>5300</v>
          </cell>
          <cell r="P2593" t="str">
            <v>5300</v>
          </cell>
          <cell r="Q2593" t="str">
            <v>13.092</v>
          </cell>
          <cell r="R2593" t="str">
            <v>13.092</v>
          </cell>
          <cell r="S2593" t="str">
            <v/>
          </cell>
          <cell r="T2593">
            <v>0</v>
          </cell>
          <cell r="U2593" t="str">
            <v>Đại học</v>
          </cell>
          <cell r="V2593" t="str">
            <v/>
          </cell>
        </row>
        <row r="2594">
          <cell r="B2594" t="str">
            <v/>
          </cell>
          <cell r="C2594" t="str">
            <v/>
          </cell>
          <cell r="D2594" t="str">
            <v>Nguyễn Vinh</v>
          </cell>
          <cell r="E2594" t="str">
            <v>Quang</v>
          </cell>
          <cell r="F2594">
            <v>51</v>
          </cell>
          <cell r="G2594" t="str">
            <v>Trung tâm Sinh thái Nông nghiệp</v>
          </cell>
          <cell r="H2594" t="str">
            <v>Trung tâm Sinh thái Nông nghiệp</v>
          </cell>
          <cell r="I2594" t="str">
            <v/>
          </cell>
          <cell r="J2594">
            <v>3.33</v>
          </cell>
          <cell r="K2594">
            <v>0</v>
          </cell>
          <cell r="L2594" t="str">
            <v>01-Jan-08</v>
          </cell>
          <cell r="M2594" t="str">
            <v>01-Jan-02</v>
          </cell>
          <cell r="N2594">
            <v>3</v>
          </cell>
          <cell r="O2594" t="str">
            <v>5300</v>
          </cell>
          <cell r="P2594" t="str">
            <v>5300</v>
          </cell>
          <cell r="Q2594" t="str">
            <v>13.092</v>
          </cell>
          <cell r="R2594" t="str">
            <v>13.092</v>
          </cell>
          <cell r="S2594" t="str">
            <v/>
          </cell>
          <cell r="T2594">
            <v>0</v>
          </cell>
          <cell r="U2594" t="str">
            <v>Thạc sĩ</v>
          </cell>
          <cell r="V2594" t="str">
            <v>121112275</v>
          </cell>
        </row>
        <row r="2595">
          <cell r="B2595" t="str">
            <v/>
          </cell>
          <cell r="C2595" t="str">
            <v/>
          </cell>
          <cell r="D2595" t="str">
            <v>Trần Mai</v>
          </cell>
          <cell r="E2595" t="str">
            <v>Hương</v>
          </cell>
          <cell r="F2595">
            <v>51</v>
          </cell>
          <cell r="G2595" t="str">
            <v>Trung tâm Sinh thái Nông nghiệp</v>
          </cell>
          <cell r="H2595" t="str">
            <v>Trung tâm Sinh thái Nông nghiệp</v>
          </cell>
          <cell r="I2595" t="str">
            <v/>
          </cell>
          <cell r="J2595">
            <v>2.34</v>
          </cell>
          <cell r="K2595">
            <v>0</v>
          </cell>
          <cell r="L2595" t="str">
            <v>01-Jan-02</v>
          </cell>
          <cell r="M2595" t="str">
            <v>01-Jan-02</v>
          </cell>
          <cell r="N2595">
            <v>4</v>
          </cell>
          <cell r="O2595" t="str">
            <v>5300</v>
          </cell>
          <cell r="P2595" t="str">
            <v>5300</v>
          </cell>
          <cell r="Q2595" t="str">
            <v>13.092</v>
          </cell>
          <cell r="R2595" t="str">
            <v>13.092</v>
          </cell>
          <cell r="S2595" t="str">
            <v/>
          </cell>
          <cell r="T2595">
            <v>0</v>
          </cell>
          <cell r="U2595" t="str">
            <v>Đại học</v>
          </cell>
          <cell r="V2595" t="str">
            <v>011849170</v>
          </cell>
        </row>
        <row r="2596">
          <cell r="B2596" t="str">
            <v/>
          </cell>
          <cell r="C2596" t="str">
            <v/>
          </cell>
          <cell r="D2596" t="str">
            <v>Tô Xuân</v>
          </cell>
          <cell r="E2596" t="str">
            <v>Phúc</v>
          </cell>
          <cell r="F2596">
            <v>51</v>
          </cell>
          <cell r="G2596" t="str">
            <v>Trung tâm Sinh thái Nông nghiệp</v>
          </cell>
          <cell r="H2596" t="str">
            <v>Trung tâm Sinh thái Nông nghiệp</v>
          </cell>
          <cell r="I2596" t="str">
            <v/>
          </cell>
          <cell r="J2596">
            <v>2.67</v>
          </cell>
          <cell r="K2596">
            <v>0</v>
          </cell>
          <cell r="L2596" t="str">
            <v>01-Jan-02</v>
          </cell>
          <cell r="M2596" t="str">
            <v>01-Jan-02</v>
          </cell>
          <cell r="N2596">
            <v>4</v>
          </cell>
          <cell r="O2596" t="str">
            <v>5300</v>
          </cell>
          <cell r="P2596" t="str">
            <v>5300</v>
          </cell>
          <cell r="Q2596" t="str">
            <v>13.092</v>
          </cell>
          <cell r="R2596" t="str">
            <v>13.092</v>
          </cell>
          <cell r="S2596" t="str">
            <v/>
          </cell>
          <cell r="T2596">
            <v>0</v>
          </cell>
          <cell r="U2596" t="str">
            <v>Đại học</v>
          </cell>
          <cell r="V2596" t="str">
            <v>011341190</v>
          </cell>
        </row>
        <row r="2597">
          <cell r="B2597" t="str">
            <v/>
          </cell>
          <cell r="C2597" t="str">
            <v/>
          </cell>
          <cell r="D2597" t="str">
            <v>Nguyễn Tiến</v>
          </cell>
          <cell r="E2597" t="str">
            <v>Ngọc</v>
          </cell>
          <cell r="F2597">
            <v>51</v>
          </cell>
          <cell r="G2597" t="str">
            <v>Trung tâm Sinh thái Nông nghiệp</v>
          </cell>
          <cell r="H2597" t="str">
            <v>Trung tâm Sinh thái Nông nghiệp</v>
          </cell>
          <cell r="I2597" t="str">
            <v/>
          </cell>
          <cell r="J2597">
            <v>2.34</v>
          </cell>
          <cell r="K2597">
            <v>0</v>
          </cell>
          <cell r="L2597" t="str">
            <v>01-Jan-03</v>
          </cell>
          <cell r="M2597" t="str">
            <v>01-Jan-03</v>
          </cell>
          <cell r="N2597">
            <v>4</v>
          </cell>
          <cell r="O2597" t="str">
            <v>5300</v>
          </cell>
          <cell r="P2597" t="str">
            <v>5300</v>
          </cell>
          <cell r="Q2597" t="str">
            <v>13.092</v>
          </cell>
          <cell r="R2597" t="str">
            <v>13.092</v>
          </cell>
          <cell r="S2597" t="str">
            <v/>
          </cell>
          <cell r="T2597">
            <v>0</v>
          </cell>
          <cell r="U2597" t="str">
            <v>Đại học</v>
          </cell>
          <cell r="V2597" t="str">
            <v>012100884</v>
          </cell>
        </row>
        <row r="2598">
          <cell r="B2598" t="str">
            <v/>
          </cell>
          <cell r="C2598" t="str">
            <v/>
          </cell>
          <cell r="D2598" t="str">
            <v>Tạ Thị</v>
          </cell>
          <cell r="E2598" t="str">
            <v>Thắm</v>
          </cell>
          <cell r="F2598">
            <v>51</v>
          </cell>
          <cell r="G2598" t="str">
            <v>Trung tâm Sinh thái Nông nghiệp</v>
          </cell>
          <cell r="H2598" t="str">
            <v>Trung tâm Sinh thái Nông nghiệp</v>
          </cell>
          <cell r="I2598" t="str">
            <v/>
          </cell>
          <cell r="J2598">
            <v>2.34</v>
          </cell>
          <cell r="K2598">
            <v>0</v>
          </cell>
          <cell r="L2598" t="str">
            <v>01-Jan-03</v>
          </cell>
          <cell r="M2598" t="str">
            <v>01-Jan-03</v>
          </cell>
          <cell r="N2598">
            <v>4</v>
          </cell>
          <cell r="O2598" t="str">
            <v>5300</v>
          </cell>
          <cell r="P2598" t="str">
            <v>5300</v>
          </cell>
          <cell r="Q2598" t="str">
            <v>13.092</v>
          </cell>
          <cell r="R2598" t="str">
            <v>13.092</v>
          </cell>
          <cell r="S2598" t="str">
            <v/>
          </cell>
          <cell r="T2598">
            <v>0</v>
          </cell>
          <cell r="U2598" t="str">
            <v>Đại học</v>
          </cell>
          <cell r="V2598" t="str">
            <v>111129228</v>
          </cell>
        </row>
        <row r="2599">
          <cell r="B2599" t="str">
            <v/>
          </cell>
          <cell r="C2599" t="str">
            <v/>
          </cell>
          <cell r="D2599" t="str">
            <v>Ngô Văn</v>
          </cell>
          <cell r="E2599" t="str">
            <v>Toan</v>
          </cell>
          <cell r="F2599">
            <v>51</v>
          </cell>
          <cell r="G2599" t="str">
            <v>Trung tâm Sinh thái Nông nghiệp</v>
          </cell>
          <cell r="H2599" t="str">
            <v>Trung tâm Sinh thái Nông nghiệp</v>
          </cell>
          <cell r="I2599" t="str">
            <v/>
          </cell>
          <cell r="J2599">
            <v>2.34</v>
          </cell>
          <cell r="K2599">
            <v>0</v>
          </cell>
          <cell r="L2599" t="str">
            <v>01-Jan-03</v>
          </cell>
          <cell r="M2599" t="str">
            <v>01-Jan-03</v>
          </cell>
          <cell r="N2599">
            <v>4</v>
          </cell>
          <cell r="O2599" t="str">
            <v>5300</v>
          </cell>
          <cell r="P2599" t="str">
            <v>5300</v>
          </cell>
          <cell r="Q2599" t="str">
            <v>13.092</v>
          </cell>
          <cell r="R2599" t="str">
            <v>13.092</v>
          </cell>
          <cell r="S2599" t="str">
            <v/>
          </cell>
          <cell r="T2599">
            <v>0</v>
          </cell>
          <cell r="U2599" t="str">
            <v>Đại học</v>
          </cell>
          <cell r="V2599" t="str">
            <v>162290522</v>
          </cell>
        </row>
        <row r="2600">
          <cell r="B2600" t="str">
            <v/>
          </cell>
          <cell r="C2600" t="str">
            <v/>
          </cell>
          <cell r="D2600" t="str">
            <v>Trần Trung</v>
          </cell>
          <cell r="E2600" t="str">
            <v>Kiên</v>
          </cell>
          <cell r="F2600">
            <v>51</v>
          </cell>
          <cell r="G2600" t="str">
            <v>Trung tâm Sinh thái Nông nghiệp</v>
          </cell>
          <cell r="H2600" t="str">
            <v>Trung tâm Sinh thái Nông nghiệp</v>
          </cell>
          <cell r="I2600" t="str">
            <v/>
          </cell>
          <cell r="J2600">
            <v>3</v>
          </cell>
          <cell r="K2600">
            <v>0</v>
          </cell>
          <cell r="L2600" t="str">
            <v>01-Jan-10</v>
          </cell>
          <cell r="M2600" t="str">
            <v>01-Oct-03</v>
          </cell>
          <cell r="N2600">
            <v>3</v>
          </cell>
          <cell r="O2600" t="str">
            <v>5300</v>
          </cell>
          <cell r="P2600" t="str">
            <v>5300</v>
          </cell>
          <cell r="Q2600" t="str">
            <v>13.092</v>
          </cell>
          <cell r="R2600" t="str">
            <v>13.092</v>
          </cell>
          <cell r="S2600" t="str">
            <v/>
          </cell>
          <cell r="T2600">
            <v>0</v>
          </cell>
          <cell r="U2600" t="str">
            <v>Thạc sĩ</v>
          </cell>
          <cell r="V2600" t="str">
            <v/>
          </cell>
        </row>
        <row r="2601">
          <cell r="B2601" t="str">
            <v/>
          </cell>
          <cell r="C2601" t="str">
            <v/>
          </cell>
          <cell r="D2601" t="str">
            <v>Vũ Thị</v>
          </cell>
          <cell r="E2601" t="str">
            <v>Thao</v>
          </cell>
          <cell r="F2601">
            <v>51</v>
          </cell>
          <cell r="G2601" t="str">
            <v>Trung tâm Sinh thái Nông nghiệp</v>
          </cell>
          <cell r="H2601" t="str">
            <v>Trung tâm Sinh thái Nông nghiệp</v>
          </cell>
          <cell r="I2601" t="str">
            <v>Thạc sĩ, Nghiên cứu viên</v>
          </cell>
          <cell r="J2601">
            <v>3.33</v>
          </cell>
          <cell r="K2601">
            <v>0</v>
          </cell>
          <cell r="L2601" t="str">
            <v>01-Jan-13</v>
          </cell>
          <cell r="M2601" t="str">
            <v>01-Oct-03</v>
          </cell>
          <cell r="N2601">
            <v>3</v>
          </cell>
          <cell r="O2601" t="str">
            <v>5300</v>
          </cell>
          <cell r="P2601" t="str">
            <v>5300</v>
          </cell>
          <cell r="Q2601" t="str">
            <v>13.092</v>
          </cell>
          <cell r="R2601" t="str">
            <v>13.092</v>
          </cell>
          <cell r="S2601" t="str">
            <v/>
          </cell>
          <cell r="T2601">
            <v>0</v>
          </cell>
          <cell r="U2601" t="str">
            <v>Thạc sĩ</v>
          </cell>
          <cell r="V2601" t="str">
            <v>012088733</v>
          </cell>
        </row>
        <row r="2602">
          <cell r="B2602" t="str">
            <v/>
          </cell>
          <cell r="C2602" t="str">
            <v/>
          </cell>
          <cell r="D2602" t="str">
            <v>Phạm Thị Mai</v>
          </cell>
          <cell r="E2602" t="str">
            <v>Hương</v>
          </cell>
          <cell r="F2602">
            <v>51</v>
          </cell>
          <cell r="G2602" t="str">
            <v>Trung tâm Sinh thái Nông nghiệp</v>
          </cell>
          <cell r="H2602" t="str">
            <v>Trung tâm Sinh thái Nông nghiệp</v>
          </cell>
          <cell r="I2602" t="str">
            <v>Thạc sĩ, Nghiên cứu viên</v>
          </cell>
          <cell r="J2602">
            <v>3.33</v>
          </cell>
          <cell r="K2602">
            <v>0</v>
          </cell>
          <cell r="L2602" t="str">
            <v>01-Jan-13</v>
          </cell>
          <cell r="M2602" t="str">
            <v>01-Oct-03</v>
          </cell>
          <cell r="N2602">
            <v>3</v>
          </cell>
          <cell r="O2602" t="str">
            <v>5300</v>
          </cell>
          <cell r="P2602" t="str">
            <v>5300</v>
          </cell>
          <cell r="Q2602" t="str">
            <v>13.092</v>
          </cell>
          <cell r="R2602" t="str">
            <v>13.092</v>
          </cell>
          <cell r="S2602" t="str">
            <v/>
          </cell>
          <cell r="T2602">
            <v>0</v>
          </cell>
          <cell r="U2602" t="str">
            <v>Thạc sĩ</v>
          </cell>
          <cell r="V2602" t="str">
            <v>012048730</v>
          </cell>
        </row>
        <row r="2603">
          <cell r="B2603" t="str">
            <v/>
          </cell>
          <cell r="C2603" t="str">
            <v/>
          </cell>
          <cell r="D2603" t="str">
            <v>Đặng Việt</v>
          </cell>
          <cell r="E2603" t="str">
            <v>Quang</v>
          </cell>
          <cell r="F2603">
            <v>51</v>
          </cell>
          <cell r="G2603" t="str">
            <v>Trung tâm Sinh thái Nông nghiệp</v>
          </cell>
          <cell r="H2603" t="str">
            <v>Trung tâm Sinh thái Nông nghiệp</v>
          </cell>
          <cell r="I2603" t="str">
            <v/>
          </cell>
          <cell r="J2603">
            <v>2.34</v>
          </cell>
          <cell r="K2603">
            <v>0</v>
          </cell>
          <cell r="L2603" t="str">
            <v>01-Jan-04</v>
          </cell>
          <cell r="M2603" t="str">
            <v>01-Jan-04</v>
          </cell>
          <cell r="N2603">
            <v>4</v>
          </cell>
          <cell r="O2603" t="str">
            <v>5300</v>
          </cell>
          <cell r="P2603" t="str">
            <v>5300</v>
          </cell>
          <cell r="Q2603" t="str">
            <v>13.092</v>
          </cell>
          <cell r="R2603" t="str">
            <v>13.092</v>
          </cell>
          <cell r="S2603" t="str">
            <v/>
          </cell>
          <cell r="T2603">
            <v>0</v>
          </cell>
          <cell r="U2603" t="str">
            <v>Đại học</v>
          </cell>
          <cell r="V2603" t="str">
            <v>011934626</v>
          </cell>
        </row>
        <row r="2604">
          <cell r="B2604" t="str">
            <v/>
          </cell>
          <cell r="C2604" t="str">
            <v/>
          </cell>
          <cell r="D2604" t="str">
            <v>Trần Mạnh</v>
          </cell>
          <cell r="E2604" t="str">
            <v>Tường</v>
          </cell>
          <cell r="F2604">
            <v>51</v>
          </cell>
          <cell r="G2604" t="str">
            <v>Trung tâm Sinh thái Nông nghiệp</v>
          </cell>
          <cell r="H2604" t="str">
            <v>Trung tâm Sinh thái Nông nghiệp</v>
          </cell>
          <cell r="I2604" t="str">
            <v>Thạc sĩ, Nghiên cứu viên</v>
          </cell>
          <cell r="J2604">
            <v>3.33</v>
          </cell>
          <cell r="K2604">
            <v>0</v>
          </cell>
          <cell r="L2604" t="str">
            <v>01-Jan-13</v>
          </cell>
          <cell r="M2604" t="str">
            <v>01-Oct-00</v>
          </cell>
          <cell r="N2604">
            <v>3</v>
          </cell>
          <cell r="O2604" t="str">
            <v>5300</v>
          </cell>
          <cell r="P2604" t="str">
            <v>5300</v>
          </cell>
          <cell r="Q2604" t="str">
            <v>13.092</v>
          </cell>
          <cell r="R2604" t="str">
            <v>13.092</v>
          </cell>
          <cell r="S2604" t="str">
            <v/>
          </cell>
          <cell r="T2604">
            <v>0</v>
          </cell>
          <cell r="U2604" t="str">
            <v>Thạc sĩ</v>
          </cell>
          <cell r="V2604" t="str">
            <v>161995739</v>
          </cell>
        </row>
        <row r="2605">
          <cell r="B2605" t="str">
            <v/>
          </cell>
          <cell r="C2605" t="str">
            <v/>
          </cell>
          <cell r="D2605" t="str">
            <v>Nguyễn Quang</v>
          </cell>
          <cell r="E2605" t="str">
            <v>Hà</v>
          </cell>
          <cell r="F2605">
            <v>51</v>
          </cell>
          <cell r="G2605" t="str">
            <v>Trung tâm Sinh thái Nông nghiệp</v>
          </cell>
          <cell r="H2605" t="str">
            <v>Trung tâm Sinh thái Nông nghiệp</v>
          </cell>
          <cell r="I2605" t="str">
            <v/>
          </cell>
          <cell r="J2605">
            <v>3</v>
          </cell>
          <cell r="K2605">
            <v>0</v>
          </cell>
          <cell r="L2605" t="str">
            <v>01-Jan-07</v>
          </cell>
          <cell r="M2605" t="str">
            <v>01-Apr-04</v>
          </cell>
          <cell r="N2605">
            <v>4</v>
          </cell>
          <cell r="O2605" t="str">
            <v>5300</v>
          </cell>
          <cell r="P2605" t="str">
            <v>5300</v>
          </cell>
          <cell r="Q2605" t="str">
            <v>13.095</v>
          </cell>
          <cell r="R2605" t="str">
            <v>13.095</v>
          </cell>
          <cell r="S2605" t="str">
            <v/>
          </cell>
          <cell r="T2605">
            <v>0</v>
          </cell>
          <cell r="U2605" t="str">
            <v>Đại học</v>
          </cell>
          <cell r="V2605" t="str">
            <v>011683240</v>
          </cell>
        </row>
        <row r="2606">
          <cell r="B2606" t="str">
            <v/>
          </cell>
          <cell r="C2606" t="str">
            <v/>
          </cell>
          <cell r="D2606" t="str">
            <v>Vi Thị Phương</v>
          </cell>
          <cell r="E2606" t="str">
            <v>Nga</v>
          </cell>
          <cell r="F2606">
            <v>51</v>
          </cell>
          <cell r="G2606" t="str">
            <v>Trung tâm Sinh thái Nông nghiệp</v>
          </cell>
          <cell r="H2606" t="str">
            <v>Trung tâm Sinh thái Nông nghiệp</v>
          </cell>
          <cell r="I2606" t="str">
            <v/>
          </cell>
          <cell r="J2606">
            <v>2.67</v>
          </cell>
          <cell r="K2606">
            <v>0</v>
          </cell>
          <cell r="L2606" t="str">
            <v>01-Jan-08</v>
          </cell>
          <cell r="M2606" t="str">
            <v>01-Jul-04</v>
          </cell>
          <cell r="N2606">
            <v>4</v>
          </cell>
          <cell r="O2606" t="str">
            <v>5300</v>
          </cell>
          <cell r="P2606" t="str">
            <v>5300</v>
          </cell>
          <cell r="Q2606" t="str">
            <v>13.092</v>
          </cell>
          <cell r="R2606" t="str">
            <v>13.092</v>
          </cell>
          <cell r="S2606" t="str">
            <v/>
          </cell>
          <cell r="T2606">
            <v>0</v>
          </cell>
          <cell r="U2606" t="str">
            <v>Đại học</v>
          </cell>
          <cell r="V2606" t="str">
            <v>131344195</v>
          </cell>
        </row>
        <row r="2607">
          <cell r="B2607" t="str">
            <v/>
          </cell>
          <cell r="C2607" t="str">
            <v/>
          </cell>
          <cell r="D2607" t="str">
            <v>Nguyễn Thị Minh</v>
          </cell>
          <cell r="E2607" t="str">
            <v>Nguyệt</v>
          </cell>
          <cell r="F2607">
            <v>51</v>
          </cell>
          <cell r="G2607" t="str">
            <v>Trung tâm Sinh thái Nông nghiệp</v>
          </cell>
          <cell r="H2607" t="str">
            <v>Trung tâm Sinh thái Nông nghiệp</v>
          </cell>
          <cell r="I2607" t="str">
            <v/>
          </cell>
          <cell r="J2607">
            <v>2.67</v>
          </cell>
          <cell r="K2607">
            <v>0</v>
          </cell>
          <cell r="L2607" t="str">
            <v>01-Jan-08</v>
          </cell>
          <cell r="M2607" t="str">
            <v>01-Jul-04</v>
          </cell>
          <cell r="N2607">
            <v>4</v>
          </cell>
          <cell r="O2607" t="str">
            <v>5300</v>
          </cell>
          <cell r="P2607" t="str">
            <v>5300</v>
          </cell>
          <cell r="Q2607" t="str">
            <v>13.092</v>
          </cell>
          <cell r="R2607" t="str">
            <v>13.092</v>
          </cell>
          <cell r="S2607" t="str">
            <v/>
          </cell>
          <cell r="T2607">
            <v>0</v>
          </cell>
          <cell r="U2607" t="str">
            <v>Đại học</v>
          </cell>
          <cell r="V2607" t="str">
            <v>142020755</v>
          </cell>
        </row>
        <row r="2608">
          <cell r="B2608" t="str">
            <v/>
          </cell>
          <cell r="C2608" t="str">
            <v/>
          </cell>
          <cell r="D2608" t="str">
            <v>Nguyễn Thị Thu</v>
          </cell>
          <cell r="E2608" t="str">
            <v>Hồng</v>
          </cell>
          <cell r="F2608">
            <v>51</v>
          </cell>
          <cell r="G2608" t="str">
            <v>Trung tâm Sinh thái Nông nghiệp</v>
          </cell>
          <cell r="H2608" t="str">
            <v>Trung tâm Sinh thái Nông nghiệp</v>
          </cell>
          <cell r="I2608" t="str">
            <v/>
          </cell>
          <cell r="J2608">
            <v>2.67</v>
          </cell>
          <cell r="K2608">
            <v>0</v>
          </cell>
          <cell r="L2608" t="str">
            <v>01-Jan-08</v>
          </cell>
          <cell r="M2608" t="str">
            <v>01-Oct-04</v>
          </cell>
          <cell r="N2608">
            <v>4</v>
          </cell>
          <cell r="O2608" t="str">
            <v>5300</v>
          </cell>
          <cell r="P2608" t="str">
            <v>5300</v>
          </cell>
          <cell r="Q2608" t="str">
            <v>06.031</v>
          </cell>
          <cell r="R2608" t="str">
            <v>06.031</v>
          </cell>
          <cell r="S2608" t="str">
            <v/>
          </cell>
          <cell r="T2608">
            <v>0</v>
          </cell>
          <cell r="U2608" t="str">
            <v>Đại học</v>
          </cell>
          <cell r="V2608" t="str">
            <v>164102868</v>
          </cell>
        </row>
        <row r="2609">
          <cell r="B2609" t="str">
            <v/>
          </cell>
          <cell r="C2609" t="str">
            <v/>
          </cell>
          <cell r="D2609" t="str">
            <v>Lăng Văn</v>
          </cell>
          <cell r="E2609" t="str">
            <v>Trung</v>
          </cell>
          <cell r="F2609">
            <v>51</v>
          </cell>
          <cell r="G2609" t="str">
            <v>Trung tâm Sinh thái Nông nghiệp</v>
          </cell>
          <cell r="H2609" t="str">
            <v>Trung tâm Sinh thái Nông nghiệp</v>
          </cell>
          <cell r="I2609" t="str">
            <v/>
          </cell>
          <cell r="J2609">
            <v>2.34</v>
          </cell>
          <cell r="K2609">
            <v>0</v>
          </cell>
          <cell r="L2609" t="str">
            <v>01-Jan-05</v>
          </cell>
          <cell r="M2609" t="str">
            <v>01-Jan-05</v>
          </cell>
          <cell r="N2609">
            <v>4</v>
          </cell>
          <cell r="O2609" t="str">
            <v>5300</v>
          </cell>
          <cell r="P2609" t="str">
            <v>5300</v>
          </cell>
          <cell r="Q2609" t="str">
            <v>13.092</v>
          </cell>
          <cell r="R2609" t="str">
            <v>13.092</v>
          </cell>
          <cell r="S2609" t="str">
            <v/>
          </cell>
          <cell r="T2609">
            <v>0</v>
          </cell>
          <cell r="U2609" t="str">
            <v>Đại học</v>
          </cell>
          <cell r="V2609" t="str">
            <v>135057635</v>
          </cell>
        </row>
        <row r="2610">
          <cell r="B2610" t="str">
            <v/>
          </cell>
          <cell r="C2610" t="str">
            <v/>
          </cell>
          <cell r="D2610" t="str">
            <v>Nguyễn Thế</v>
          </cell>
          <cell r="E2610" t="str">
            <v>Phương</v>
          </cell>
          <cell r="F2610">
            <v>51</v>
          </cell>
          <cell r="G2610" t="str">
            <v>Trung tâm Sinh thái Nông nghiệp</v>
          </cell>
          <cell r="H2610" t="str">
            <v>Trung tâm Sinh thái Nông nghiệp</v>
          </cell>
          <cell r="I2610" t="str">
            <v/>
          </cell>
          <cell r="J2610">
            <v>3</v>
          </cell>
          <cell r="K2610">
            <v>0</v>
          </cell>
          <cell r="L2610" t="str">
            <v>01-Jan-11</v>
          </cell>
          <cell r="M2610" t="str">
            <v>01-Jan-05</v>
          </cell>
          <cell r="N2610">
            <v>3</v>
          </cell>
          <cell r="O2610" t="str">
            <v>5300</v>
          </cell>
          <cell r="P2610" t="str">
            <v>5300</v>
          </cell>
          <cell r="Q2610" t="str">
            <v>13.092</v>
          </cell>
          <cell r="R2610" t="str">
            <v>13.092</v>
          </cell>
          <cell r="S2610" t="str">
            <v/>
          </cell>
          <cell r="T2610">
            <v>0</v>
          </cell>
          <cell r="U2610" t="str">
            <v>Thạc sĩ</v>
          </cell>
          <cell r="V2610" t="str">
            <v/>
          </cell>
        </row>
        <row r="2611">
          <cell r="B2611" t="str">
            <v/>
          </cell>
          <cell r="C2611" t="str">
            <v/>
          </cell>
          <cell r="D2611" t="str">
            <v>Nguyễn Thị</v>
          </cell>
          <cell r="E2611" t="str">
            <v>Huyền</v>
          </cell>
          <cell r="F2611">
            <v>51</v>
          </cell>
          <cell r="G2611" t="str">
            <v>Trung tâm Sinh thái Nông nghiệp</v>
          </cell>
          <cell r="H2611" t="str">
            <v>Trung tâm Sinh thái Nông nghiệp</v>
          </cell>
          <cell r="I2611" t="str">
            <v/>
          </cell>
          <cell r="J2611">
            <v>3</v>
          </cell>
          <cell r="K2611">
            <v>0</v>
          </cell>
          <cell r="L2611" t="str">
            <v>01-Jan-11</v>
          </cell>
          <cell r="M2611" t="str">
            <v>01-Jan-05</v>
          </cell>
          <cell r="N2611">
            <v>4</v>
          </cell>
          <cell r="O2611" t="str">
            <v>5300</v>
          </cell>
          <cell r="P2611" t="str">
            <v>5300</v>
          </cell>
          <cell r="Q2611" t="str">
            <v>13.092</v>
          </cell>
          <cell r="R2611" t="str">
            <v>13.092</v>
          </cell>
          <cell r="S2611" t="str">
            <v/>
          </cell>
          <cell r="T2611">
            <v>0</v>
          </cell>
          <cell r="U2611" t="str">
            <v>Đại học</v>
          </cell>
          <cell r="V2611" t="str">
            <v>151290517</v>
          </cell>
        </row>
        <row r="2612">
          <cell r="B2612" t="str">
            <v/>
          </cell>
          <cell r="C2612" t="str">
            <v/>
          </cell>
          <cell r="D2612" t="str">
            <v>Hoàng Văn</v>
          </cell>
          <cell r="E2612" t="str">
            <v>Tuyến</v>
          </cell>
          <cell r="F2612">
            <v>51</v>
          </cell>
          <cell r="G2612" t="str">
            <v>Trung tâm Sinh thái Nông nghiệp</v>
          </cell>
          <cell r="H2612" t="str">
            <v>Trung tâm Sinh thái Nông nghiệp</v>
          </cell>
          <cell r="I2612" t="str">
            <v/>
          </cell>
          <cell r="J2612">
            <v>2.34</v>
          </cell>
          <cell r="K2612">
            <v>0</v>
          </cell>
          <cell r="L2612" t="str">
            <v>01-Jan-05</v>
          </cell>
          <cell r="M2612" t="str">
            <v>01-Jan-05</v>
          </cell>
          <cell r="N2612">
            <v>4</v>
          </cell>
          <cell r="O2612" t="str">
            <v>5300</v>
          </cell>
          <cell r="P2612" t="str">
            <v>5300</v>
          </cell>
          <cell r="Q2612" t="str">
            <v>13.092</v>
          </cell>
          <cell r="R2612" t="str">
            <v>13.092</v>
          </cell>
          <cell r="S2612" t="str">
            <v/>
          </cell>
          <cell r="T2612">
            <v>0</v>
          </cell>
          <cell r="U2612" t="str">
            <v>Đại học</v>
          </cell>
          <cell r="V2612" t="str">
            <v>012218894</v>
          </cell>
        </row>
        <row r="2613">
          <cell r="B2613" t="str">
            <v/>
          </cell>
          <cell r="C2613" t="str">
            <v/>
          </cell>
          <cell r="D2613" t="str">
            <v>Nguyễn Đình</v>
          </cell>
          <cell r="E2613" t="str">
            <v>Tiến</v>
          </cell>
          <cell r="F2613">
            <v>51</v>
          </cell>
          <cell r="G2613" t="str">
            <v>Trung tâm Sinh thái Nông nghiệp</v>
          </cell>
          <cell r="H2613" t="str">
            <v>Trung tâm Sinh thái Nông nghiệp</v>
          </cell>
          <cell r="I2613" t="str">
            <v>Tiến sĩ, Nghiên cứu viên</v>
          </cell>
          <cell r="J2613">
            <v>3.33</v>
          </cell>
          <cell r="K2613">
            <v>0</v>
          </cell>
          <cell r="L2613" t="str">
            <v>01-Jan-16</v>
          </cell>
          <cell r="M2613" t="str">
            <v>01-Sep-02</v>
          </cell>
          <cell r="N2613">
            <v>2</v>
          </cell>
          <cell r="O2613" t="str">
            <v>5300</v>
          </cell>
          <cell r="P2613" t="str">
            <v>5300</v>
          </cell>
          <cell r="Q2613" t="str">
            <v>13.092</v>
          </cell>
          <cell r="R2613" t="str">
            <v>13.092</v>
          </cell>
          <cell r="S2613" t="str">
            <v/>
          </cell>
          <cell r="T2613">
            <v>0</v>
          </cell>
          <cell r="U2613" t="str">
            <v>Tiến sĩ</v>
          </cell>
          <cell r="V2613" t="str">
            <v>141831511</v>
          </cell>
        </row>
        <row r="2614">
          <cell r="B2614" t="str">
            <v/>
          </cell>
          <cell r="C2614" t="str">
            <v>1462205099540</v>
          </cell>
          <cell r="D2614" t="str">
            <v>Nguyễn Thị</v>
          </cell>
          <cell r="E2614" t="str">
            <v>Thanh</v>
          </cell>
          <cell r="F2614">
            <v>51</v>
          </cell>
          <cell r="G2614" t="str">
            <v>Trung tâm Sinh thái Nông nghiệp</v>
          </cell>
          <cell r="H2614" t="str">
            <v>Trung tâm Sinh thái Nông nghiệp</v>
          </cell>
          <cell r="I2614" t="str">
            <v>Tiến sĩ, Nghiên cứu viên</v>
          </cell>
          <cell r="J2614">
            <v>3.99</v>
          </cell>
          <cell r="K2614">
            <v>0</v>
          </cell>
          <cell r="L2614" t="str">
            <v>01-Jan-22</v>
          </cell>
          <cell r="M2614" t="str">
            <v>01-Jan-06</v>
          </cell>
          <cell r="N2614">
            <v>2</v>
          </cell>
          <cell r="O2614" t="str">
            <v>5300</v>
          </cell>
          <cell r="P2614" t="str">
            <v>5300</v>
          </cell>
          <cell r="Q2614" t="str">
            <v>13.092</v>
          </cell>
          <cell r="R2614" t="str">
            <v>V.05.01.03</v>
          </cell>
          <cell r="S2614" t="str">
            <v/>
          </cell>
          <cell r="T2614">
            <v>0</v>
          </cell>
          <cell r="U2614" t="str">
            <v>Tiến sĩ</v>
          </cell>
          <cell r="V2614" t="str">
            <v>001182011739</v>
          </cell>
        </row>
        <row r="2615">
          <cell r="B2615" t="str">
            <v/>
          </cell>
          <cell r="C2615" t="str">
            <v/>
          </cell>
          <cell r="D2615" t="str">
            <v>Đỗ Thị Vĩnh</v>
          </cell>
          <cell r="E2615" t="str">
            <v>Hằng</v>
          </cell>
          <cell r="F2615">
            <v>51</v>
          </cell>
          <cell r="G2615" t="str">
            <v>Trung tâm Sinh thái Nông nghiệp</v>
          </cell>
          <cell r="H2615" t="str">
            <v>Trung tâm Sinh thái Nông nghiệp</v>
          </cell>
          <cell r="I2615" t="str">
            <v>Nghiên cứu viên</v>
          </cell>
          <cell r="J2615">
            <v>2.34</v>
          </cell>
          <cell r="K2615">
            <v>0</v>
          </cell>
          <cell r="L2615" t="str">
            <v>01-Jul-06</v>
          </cell>
          <cell r="M2615" t="str">
            <v>01-Jul-06</v>
          </cell>
          <cell r="N2615">
            <v>3</v>
          </cell>
          <cell r="O2615" t="str">
            <v>5300</v>
          </cell>
          <cell r="P2615" t="str">
            <v>5300</v>
          </cell>
          <cell r="Q2615" t="str">
            <v>13.092</v>
          </cell>
          <cell r="R2615" t="str">
            <v>13.092</v>
          </cell>
          <cell r="S2615" t="str">
            <v/>
          </cell>
          <cell r="T2615">
            <v>0</v>
          </cell>
          <cell r="U2615" t="str">
            <v>Thạc sĩ</v>
          </cell>
          <cell r="V2615" t="str">
            <v>012211517</v>
          </cell>
        </row>
        <row r="2616">
          <cell r="B2616" t="str">
            <v/>
          </cell>
          <cell r="C2616" t="str">
            <v/>
          </cell>
          <cell r="D2616" t="str">
            <v>Trần Lê</v>
          </cell>
          <cell r="E2616" t="str">
            <v>Anh</v>
          </cell>
          <cell r="F2616">
            <v>51</v>
          </cell>
          <cell r="G2616" t="str">
            <v>Trung tâm Sinh thái Nông nghiệp</v>
          </cell>
          <cell r="H2616" t="str">
            <v>Trung tâm Sinh thái Nông nghiệp</v>
          </cell>
          <cell r="I2616" t="str">
            <v/>
          </cell>
          <cell r="J2616">
            <v>2.34</v>
          </cell>
          <cell r="K2616">
            <v>0</v>
          </cell>
          <cell r="L2616" t="str">
            <v>01-Jan-06</v>
          </cell>
          <cell r="M2616" t="str">
            <v>01-Jan-06</v>
          </cell>
          <cell r="N2616">
            <v>4</v>
          </cell>
          <cell r="O2616" t="str">
            <v>5300</v>
          </cell>
          <cell r="P2616" t="str">
            <v>5300</v>
          </cell>
          <cell r="Q2616" t="str">
            <v>13.092</v>
          </cell>
          <cell r="R2616" t="str">
            <v>13.092</v>
          </cell>
          <cell r="S2616" t="str">
            <v/>
          </cell>
          <cell r="T2616">
            <v>0</v>
          </cell>
          <cell r="U2616" t="str">
            <v>Đại học</v>
          </cell>
          <cell r="V2616" t="str">
            <v/>
          </cell>
        </row>
        <row r="2617">
          <cell r="B2617" t="str">
            <v/>
          </cell>
          <cell r="C2617" t="str">
            <v/>
          </cell>
          <cell r="D2617" t="str">
            <v>Phạm Thị</v>
          </cell>
          <cell r="E2617" t="str">
            <v>Dung</v>
          </cell>
          <cell r="F2617">
            <v>51</v>
          </cell>
          <cell r="G2617" t="str">
            <v>Trung tâm Sinh thái Nông nghiệp</v>
          </cell>
          <cell r="H2617" t="str">
            <v>Trung tâm Sinh thái Nông nghiệp</v>
          </cell>
          <cell r="I2617" t="str">
            <v>Nghiên cứu viên</v>
          </cell>
          <cell r="J2617">
            <v>3</v>
          </cell>
          <cell r="K2617">
            <v>0</v>
          </cell>
          <cell r="L2617" t="str">
            <v>01-Jan-13</v>
          </cell>
          <cell r="M2617" t="str">
            <v>01-Jan-07</v>
          </cell>
          <cell r="N2617">
            <v>4</v>
          </cell>
          <cell r="O2617" t="str">
            <v>5300</v>
          </cell>
          <cell r="P2617" t="str">
            <v>5300</v>
          </cell>
          <cell r="Q2617" t="str">
            <v>13.092</v>
          </cell>
          <cell r="R2617" t="str">
            <v>13.092</v>
          </cell>
          <cell r="S2617" t="str">
            <v/>
          </cell>
          <cell r="T2617">
            <v>0</v>
          </cell>
          <cell r="U2617" t="str">
            <v>Đại học</v>
          </cell>
          <cell r="V2617" t="str">
            <v>142089298</v>
          </cell>
        </row>
        <row r="2618">
          <cell r="B2618" t="str">
            <v/>
          </cell>
          <cell r="C2618" t="str">
            <v/>
          </cell>
          <cell r="D2618" t="str">
            <v>Phạm Tiến</v>
          </cell>
          <cell r="E2618" t="str">
            <v>Đạt</v>
          </cell>
          <cell r="F2618">
            <v>51</v>
          </cell>
          <cell r="G2618" t="str">
            <v>Trung tâm Sinh thái nông nghiệp</v>
          </cell>
          <cell r="H2618" t="str">
            <v>Trung tâm Sinh thái Nông nghiệp</v>
          </cell>
          <cell r="I2618" t="str">
            <v>Thạc sĩ, Nghiên cứu viên</v>
          </cell>
          <cell r="J2618">
            <v>3.66</v>
          </cell>
          <cell r="K2618">
            <v>0</v>
          </cell>
          <cell r="L2618" t="str">
            <v>01-Jan-19</v>
          </cell>
          <cell r="M2618" t="str">
            <v>01-Jan-07</v>
          </cell>
          <cell r="N2618">
            <v>3</v>
          </cell>
          <cell r="O2618" t="str">
            <v>5300</v>
          </cell>
          <cell r="P2618" t="str">
            <v>5300</v>
          </cell>
          <cell r="Q2618" t="str">
            <v>13.092</v>
          </cell>
          <cell r="R2618" t="str">
            <v>13.092</v>
          </cell>
          <cell r="S2618" t="str">
            <v/>
          </cell>
          <cell r="T2618">
            <v>0</v>
          </cell>
          <cell r="U2618" t="str">
            <v>Thạc sĩ</v>
          </cell>
          <cell r="V2618" t="str">
            <v>012410341</v>
          </cell>
        </row>
        <row r="2619">
          <cell r="B2619" t="str">
            <v/>
          </cell>
          <cell r="C2619" t="str">
            <v/>
          </cell>
          <cell r="D2619" t="str">
            <v>Dương Quốc</v>
          </cell>
          <cell r="E2619" t="str">
            <v>Thịnh</v>
          </cell>
          <cell r="F2619">
            <v>51</v>
          </cell>
          <cell r="G2619" t="str">
            <v>Trung tâm Sinh thái Nông nghiệp</v>
          </cell>
          <cell r="H2619" t="str">
            <v>Trung tâm Sinh thái Nông nghiệp</v>
          </cell>
          <cell r="I2619" t="str">
            <v/>
          </cell>
          <cell r="J2619">
            <v>2.67</v>
          </cell>
          <cell r="K2619">
            <v>0</v>
          </cell>
          <cell r="L2619" t="str">
            <v>01-Jan-10</v>
          </cell>
          <cell r="M2619" t="str">
            <v>01-Jan-07</v>
          </cell>
          <cell r="N2619">
            <v>4</v>
          </cell>
          <cell r="O2619" t="str">
            <v>5300</v>
          </cell>
          <cell r="P2619" t="str">
            <v>5300</v>
          </cell>
          <cell r="Q2619" t="str">
            <v>13.092</v>
          </cell>
          <cell r="R2619" t="str">
            <v>13.092</v>
          </cell>
          <cell r="S2619" t="str">
            <v/>
          </cell>
          <cell r="T2619">
            <v>0</v>
          </cell>
          <cell r="U2619" t="str">
            <v>Đại học</v>
          </cell>
          <cell r="V2619" t="str">
            <v>060563353</v>
          </cell>
        </row>
        <row r="2620">
          <cell r="B2620" t="str">
            <v/>
          </cell>
          <cell r="C2620" t="str">
            <v/>
          </cell>
          <cell r="D2620" t="str">
            <v>Phạm Thế</v>
          </cell>
          <cell r="E2620" t="str">
            <v>Thông</v>
          </cell>
          <cell r="F2620">
            <v>51</v>
          </cell>
          <cell r="G2620" t="str">
            <v>Trung tâm Sinh thái Nông nghiệp</v>
          </cell>
          <cell r="H2620" t="str">
            <v>Trung tâm Sinh thái Nông nghiệp</v>
          </cell>
          <cell r="I2620" t="str">
            <v>Kế toán viên</v>
          </cell>
          <cell r="J2620">
            <v>2.67</v>
          </cell>
          <cell r="K2620">
            <v>0</v>
          </cell>
          <cell r="L2620" t="str">
            <v>01-Jun-11</v>
          </cell>
          <cell r="M2620" t="str">
            <v>01-Jul-07</v>
          </cell>
          <cell r="N2620">
            <v>4</v>
          </cell>
          <cell r="O2620" t="str">
            <v>5300</v>
          </cell>
          <cell r="P2620" t="str">
            <v>5300</v>
          </cell>
          <cell r="Q2620" t="str">
            <v>06.031</v>
          </cell>
          <cell r="R2620" t="str">
            <v>06.031</v>
          </cell>
          <cell r="S2620" t="str">
            <v/>
          </cell>
          <cell r="T2620">
            <v>0</v>
          </cell>
          <cell r="U2620" t="str">
            <v>Đại học</v>
          </cell>
          <cell r="V2620" t="str">
            <v>168044548</v>
          </cell>
        </row>
        <row r="2621">
          <cell r="B2621" t="str">
            <v/>
          </cell>
          <cell r="C2621" t="str">
            <v/>
          </cell>
          <cell r="D2621" t="str">
            <v>Vũ Như</v>
          </cell>
          <cell r="E2621" t="str">
            <v>Thắng</v>
          </cell>
          <cell r="F2621">
            <v>51</v>
          </cell>
          <cell r="G2621" t="str">
            <v>Trung tâm Sinh thái Nông nghiệp</v>
          </cell>
          <cell r="H2621" t="str">
            <v>Trung tâm Sinh thái Nông nghiệp</v>
          </cell>
          <cell r="I2621" t="str">
            <v/>
          </cell>
          <cell r="J2621">
            <v>2.34</v>
          </cell>
          <cell r="K2621">
            <v>0</v>
          </cell>
          <cell r="L2621" t="str">
            <v>01-Jan-08</v>
          </cell>
          <cell r="M2621" t="str">
            <v>01-Jan-08</v>
          </cell>
          <cell r="N2621">
            <v>4</v>
          </cell>
          <cell r="O2621" t="str">
            <v>5300</v>
          </cell>
          <cell r="P2621" t="str">
            <v>5300</v>
          </cell>
          <cell r="Q2621" t="str">
            <v>13.092</v>
          </cell>
          <cell r="R2621" t="str">
            <v>13.092</v>
          </cell>
          <cell r="S2621" t="str">
            <v/>
          </cell>
          <cell r="T2621">
            <v>0</v>
          </cell>
          <cell r="U2621" t="str">
            <v>Đại học</v>
          </cell>
          <cell r="V2621" t="str">
            <v>142146573</v>
          </cell>
        </row>
        <row r="2622">
          <cell r="B2622" t="str">
            <v/>
          </cell>
          <cell r="C2622" t="str">
            <v/>
          </cell>
          <cell r="D2622" t="str">
            <v>Trịnh Trung</v>
          </cell>
          <cell r="E2622" t="str">
            <v>Hiếu</v>
          </cell>
          <cell r="F2622">
            <v>51</v>
          </cell>
          <cell r="G2622" t="str">
            <v>Trung tâm Sinh thái Nông nghiệp</v>
          </cell>
          <cell r="H2622" t="str">
            <v>Trung tâm Sinh thái Nông nghiệp</v>
          </cell>
          <cell r="I2622" t="str">
            <v/>
          </cell>
          <cell r="J2622">
            <v>2.34</v>
          </cell>
          <cell r="K2622">
            <v>0</v>
          </cell>
          <cell r="L2622" t="str">
            <v>01-Jan-08</v>
          </cell>
          <cell r="M2622" t="str">
            <v>01-Jan-08</v>
          </cell>
          <cell r="N2622">
            <v>4</v>
          </cell>
          <cell r="O2622" t="str">
            <v>5300</v>
          </cell>
          <cell r="P2622" t="str">
            <v>5300</v>
          </cell>
          <cell r="Q2622" t="str">
            <v>13.092</v>
          </cell>
          <cell r="R2622" t="str">
            <v>13.092</v>
          </cell>
          <cell r="S2622" t="str">
            <v/>
          </cell>
          <cell r="T2622">
            <v>0</v>
          </cell>
          <cell r="U2622" t="str">
            <v>Đại học</v>
          </cell>
          <cell r="V2622" t="str">
            <v>031288788</v>
          </cell>
        </row>
        <row r="2623">
          <cell r="B2623" t="str">
            <v/>
          </cell>
          <cell r="C2623" t="str">
            <v/>
          </cell>
          <cell r="D2623" t="str">
            <v>Bùi Quang</v>
          </cell>
          <cell r="E2623" t="str">
            <v>Phúc</v>
          </cell>
          <cell r="F2623">
            <v>51</v>
          </cell>
          <cell r="G2623" t="str">
            <v>Trung tâm Sinh thái Nông nghiệp</v>
          </cell>
          <cell r="H2623" t="str">
            <v>Trung tâm Sinh thái Nông nghiệp</v>
          </cell>
          <cell r="I2623" t="str">
            <v/>
          </cell>
          <cell r="J2623">
            <v>2.34</v>
          </cell>
          <cell r="K2623">
            <v>0</v>
          </cell>
          <cell r="L2623" t="str">
            <v>01-Jan-08</v>
          </cell>
          <cell r="M2623" t="str">
            <v>01-Jan-08</v>
          </cell>
          <cell r="N2623">
            <v>4</v>
          </cell>
          <cell r="O2623" t="str">
            <v>5300</v>
          </cell>
          <cell r="P2623" t="str">
            <v>5300</v>
          </cell>
          <cell r="Q2623" t="str">
            <v>13.092</v>
          </cell>
          <cell r="R2623" t="str">
            <v>13.092</v>
          </cell>
          <cell r="S2623" t="str">
            <v/>
          </cell>
          <cell r="T2623">
            <v>0</v>
          </cell>
          <cell r="U2623" t="str">
            <v>Đại học</v>
          </cell>
          <cell r="V2623" t="str">
            <v/>
          </cell>
        </row>
        <row r="2624">
          <cell r="B2624" t="str">
            <v/>
          </cell>
          <cell r="C2624" t="str">
            <v/>
          </cell>
          <cell r="D2624" t="str">
            <v>Lê Thị Phương</v>
          </cell>
          <cell r="E2624" t="str">
            <v>Thúy</v>
          </cell>
          <cell r="F2624">
            <v>51</v>
          </cell>
          <cell r="G2624" t="str">
            <v>Trung tâm Sinh thái Nông nghiệp</v>
          </cell>
          <cell r="H2624" t="str">
            <v>Trung tâm Sinh thái Nông nghiệp</v>
          </cell>
          <cell r="I2624" t="str">
            <v/>
          </cell>
          <cell r="J2624">
            <v>2.67</v>
          </cell>
          <cell r="K2624">
            <v>0</v>
          </cell>
          <cell r="L2624" t="str">
            <v>01-Jan-11</v>
          </cell>
          <cell r="M2624" t="str">
            <v>01-Jan-08</v>
          </cell>
          <cell r="N2624">
            <v>4</v>
          </cell>
          <cell r="O2624" t="str">
            <v>5300</v>
          </cell>
          <cell r="P2624" t="str">
            <v>5300</v>
          </cell>
          <cell r="Q2624" t="str">
            <v>13.092</v>
          </cell>
          <cell r="R2624" t="str">
            <v>13.092</v>
          </cell>
          <cell r="S2624" t="str">
            <v/>
          </cell>
          <cell r="T2624">
            <v>0</v>
          </cell>
          <cell r="U2624" t="str">
            <v>Đại học</v>
          </cell>
          <cell r="V2624" t="str">
            <v>012429044</v>
          </cell>
        </row>
        <row r="2625">
          <cell r="B2625" t="str">
            <v>STN12</v>
          </cell>
          <cell r="C2625" t="str">
            <v/>
          </cell>
          <cell r="D2625" t="str">
            <v>Tống Văn</v>
          </cell>
          <cell r="E2625" t="str">
            <v>Hoàng</v>
          </cell>
          <cell r="F2625">
            <v>51</v>
          </cell>
          <cell r="G2625" t="str">
            <v>Trung tâm Sinh thái Nông nghiệp</v>
          </cell>
          <cell r="H2625" t="str">
            <v>Trung tâm Sinh thái Nông nghiệp</v>
          </cell>
          <cell r="I2625" t="str">
            <v/>
          </cell>
          <cell r="J2625">
            <v>3.33</v>
          </cell>
          <cell r="K2625">
            <v>0</v>
          </cell>
          <cell r="L2625" t="str">
            <v>01-Jan-10</v>
          </cell>
          <cell r="M2625" t="str">
            <v>01-Jul-08</v>
          </cell>
          <cell r="N2625">
            <v>4</v>
          </cell>
          <cell r="O2625" t="str">
            <v>5300</v>
          </cell>
          <cell r="P2625" t="str">
            <v>5300</v>
          </cell>
          <cell r="Q2625" t="str">
            <v>13.092</v>
          </cell>
          <cell r="R2625" t="str">
            <v>13.092</v>
          </cell>
          <cell r="S2625" t="str">
            <v>STN12</v>
          </cell>
          <cell r="T2625">
            <v>0</v>
          </cell>
          <cell r="U2625" t="str">
            <v>Đại học</v>
          </cell>
          <cell r="V2625" t="str">
            <v>171560444</v>
          </cell>
        </row>
        <row r="2626">
          <cell r="B2626" t="str">
            <v/>
          </cell>
          <cell r="C2626" t="str">
            <v/>
          </cell>
          <cell r="D2626" t="str">
            <v>Đào Anh</v>
          </cell>
          <cell r="E2626" t="str">
            <v>Thái</v>
          </cell>
          <cell r="F2626">
            <v>51</v>
          </cell>
          <cell r="G2626" t="str">
            <v>Trung tâm Sinh thái Nông nghiệp</v>
          </cell>
          <cell r="H2626" t="str">
            <v>Trung tâm Sinh thái Nông nghiệp</v>
          </cell>
          <cell r="I2626" t="str">
            <v>Nghiên cứu viên</v>
          </cell>
          <cell r="J2626">
            <v>2.67</v>
          </cell>
          <cell r="K2626">
            <v>0</v>
          </cell>
          <cell r="L2626" t="str">
            <v>01-Oct-11</v>
          </cell>
          <cell r="M2626" t="str">
            <v>01-Oct-08</v>
          </cell>
          <cell r="N2626">
            <v>4</v>
          </cell>
          <cell r="O2626" t="str">
            <v>5300</v>
          </cell>
          <cell r="P2626" t="str">
            <v>5300</v>
          </cell>
          <cell r="Q2626" t="str">
            <v>13.092</v>
          </cell>
          <cell r="R2626" t="str">
            <v>13.092</v>
          </cell>
          <cell r="S2626" t="str">
            <v/>
          </cell>
          <cell r="T2626">
            <v>0</v>
          </cell>
          <cell r="U2626" t="str">
            <v>Đại học</v>
          </cell>
          <cell r="V2626" t="str">
            <v>012293618</v>
          </cell>
        </row>
        <row r="2627">
          <cell r="B2627" t="str">
            <v/>
          </cell>
          <cell r="C2627" t="str">
            <v/>
          </cell>
          <cell r="D2627" t="str">
            <v>Vũ Hữu</v>
          </cell>
          <cell r="E2627" t="str">
            <v>Tuấn</v>
          </cell>
          <cell r="F2627">
            <v>51</v>
          </cell>
          <cell r="G2627" t="str">
            <v>Trung tâm Sinh thái Nông nghiệp</v>
          </cell>
          <cell r="H2627" t="str">
            <v>Trung tâm Sinh thái Nông nghiệp</v>
          </cell>
          <cell r="I2627" t="str">
            <v/>
          </cell>
          <cell r="J2627">
            <v>2.34</v>
          </cell>
          <cell r="K2627">
            <v>0</v>
          </cell>
          <cell r="L2627" t="str">
            <v>01-Nov-08</v>
          </cell>
          <cell r="M2627" t="str">
            <v>01-Nov-08</v>
          </cell>
          <cell r="N2627">
            <v>4</v>
          </cell>
          <cell r="O2627" t="str">
            <v>5300</v>
          </cell>
          <cell r="P2627" t="str">
            <v>5300</v>
          </cell>
          <cell r="Q2627" t="str">
            <v>13.092</v>
          </cell>
          <cell r="R2627" t="str">
            <v>13.092</v>
          </cell>
          <cell r="S2627" t="str">
            <v/>
          </cell>
          <cell r="T2627">
            <v>0</v>
          </cell>
          <cell r="U2627" t="str">
            <v>Đại học</v>
          </cell>
          <cell r="V2627" t="str">
            <v>012595948</v>
          </cell>
        </row>
        <row r="2628">
          <cell r="B2628" t="str">
            <v/>
          </cell>
          <cell r="C2628" t="str">
            <v/>
          </cell>
          <cell r="D2628" t="str">
            <v>Bùi Thị Hải</v>
          </cell>
          <cell r="E2628" t="str">
            <v>Yến</v>
          </cell>
          <cell r="F2628">
            <v>51</v>
          </cell>
          <cell r="G2628" t="str">
            <v>Trung tâm Sinh thái Nông nghiệp</v>
          </cell>
          <cell r="H2628" t="str">
            <v>Trung tâm Sinh thái Nông nghiệp</v>
          </cell>
          <cell r="I2628" t="str">
            <v/>
          </cell>
          <cell r="J2628">
            <v>2.34</v>
          </cell>
          <cell r="K2628">
            <v>0</v>
          </cell>
          <cell r="L2628" t="str">
            <v>01-Nov-08</v>
          </cell>
          <cell r="M2628" t="str">
            <v>01-Nov-08</v>
          </cell>
          <cell r="N2628">
            <v>4</v>
          </cell>
          <cell r="O2628" t="str">
            <v>5300</v>
          </cell>
          <cell r="P2628" t="str">
            <v>5300</v>
          </cell>
          <cell r="Q2628" t="str">
            <v>13.092</v>
          </cell>
          <cell r="R2628" t="str">
            <v>13.092</v>
          </cell>
          <cell r="S2628" t="str">
            <v/>
          </cell>
          <cell r="T2628">
            <v>0</v>
          </cell>
          <cell r="U2628" t="str">
            <v>Đại học</v>
          </cell>
          <cell r="V2628" t="str">
            <v>031293156</v>
          </cell>
        </row>
        <row r="2629">
          <cell r="B2629" t="str">
            <v/>
          </cell>
          <cell r="C2629" t="str">
            <v/>
          </cell>
          <cell r="D2629" t="str">
            <v>Đậu Ngọc</v>
          </cell>
          <cell r="E2629" t="str">
            <v>Công</v>
          </cell>
          <cell r="F2629">
            <v>51</v>
          </cell>
          <cell r="G2629" t="str">
            <v>Trung tâm Sinh thái Nông nghiệp</v>
          </cell>
          <cell r="H2629" t="str">
            <v>Trung tâm Sinh thái Nông nghiệp</v>
          </cell>
          <cell r="I2629" t="str">
            <v/>
          </cell>
          <cell r="J2629">
            <v>2.34</v>
          </cell>
          <cell r="K2629">
            <v>0</v>
          </cell>
          <cell r="L2629" t="str">
            <v>01-Jan-09</v>
          </cell>
          <cell r="M2629" t="str">
            <v>01-Jan-09</v>
          </cell>
          <cell r="N2629">
            <v>4</v>
          </cell>
          <cell r="O2629" t="str">
            <v>5300</v>
          </cell>
          <cell r="P2629" t="str">
            <v>5300</v>
          </cell>
          <cell r="Q2629" t="str">
            <v>13.092</v>
          </cell>
          <cell r="R2629" t="str">
            <v>13.092</v>
          </cell>
          <cell r="S2629" t="str">
            <v/>
          </cell>
          <cell r="T2629">
            <v>0</v>
          </cell>
          <cell r="U2629" t="str">
            <v>Đại học</v>
          </cell>
          <cell r="V2629" t="str">
            <v>186212683</v>
          </cell>
        </row>
        <row r="2630">
          <cell r="B2630" t="str">
            <v/>
          </cell>
          <cell r="C2630" t="str">
            <v/>
          </cell>
          <cell r="D2630" t="str">
            <v>Dương Quang</v>
          </cell>
          <cell r="E2630" t="str">
            <v>Khải</v>
          </cell>
          <cell r="F2630">
            <v>51</v>
          </cell>
          <cell r="G2630" t="str">
            <v>Trung tâm Sinh thái Nông nghiệp</v>
          </cell>
          <cell r="H2630" t="str">
            <v>Trung tâm Sinh thái Nông nghiệp</v>
          </cell>
          <cell r="I2630" t="str">
            <v>Nghiên cứu viên</v>
          </cell>
          <cell r="J2630">
            <v>2.67</v>
          </cell>
          <cell r="K2630">
            <v>0</v>
          </cell>
          <cell r="L2630" t="str">
            <v>01-May-14</v>
          </cell>
          <cell r="M2630" t="str">
            <v>01-Jan-09</v>
          </cell>
          <cell r="N2630">
            <v>4</v>
          </cell>
          <cell r="O2630" t="str">
            <v>5300</v>
          </cell>
          <cell r="P2630" t="str">
            <v>5300</v>
          </cell>
          <cell r="Q2630" t="str">
            <v>13.092</v>
          </cell>
          <cell r="R2630" t="str">
            <v>13.092</v>
          </cell>
          <cell r="S2630" t="str">
            <v/>
          </cell>
          <cell r="T2630">
            <v>0</v>
          </cell>
          <cell r="U2630" t="str">
            <v>Đại học</v>
          </cell>
          <cell r="V2630" t="str">
            <v>012575395</v>
          </cell>
        </row>
        <row r="2631">
          <cell r="B2631" t="str">
            <v/>
          </cell>
          <cell r="C2631" t="str">
            <v/>
          </cell>
          <cell r="D2631" t="str">
            <v>Đặng Thị</v>
          </cell>
          <cell r="E2631" t="str">
            <v>Ngọc</v>
          </cell>
          <cell r="F2631">
            <v>51</v>
          </cell>
          <cell r="G2631" t="str">
            <v>Trung tâm Sinh thái Nông nghiệp</v>
          </cell>
          <cell r="H2631" t="str">
            <v>Trung tâm Sinh thái Nông nghiệp</v>
          </cell>
          <cell r="I2631" t="str">
            <v/>
          </cell>
          <cell r="J2631">
            <v>2.34</v>
          </cell>
          <cell r="K2631">
            <v>0</v>
          </cell>
          <cell r="L2631" t="str">
            <v>01-Apr-10</v>
          </cell>
          <cell r="M2631" t="str">
            <v>01-Apr-10</v>
          </cell>
          <cell r="N2631">
            <v>4</v>
          </cell>
          <cell r="O2631" t="str">
            <v>5300</v>
          </cell>
          <cell r="P2631" t="str">
            <v>5300</v>
          </cell>
          <cell r="Q2631" t="str">
            <v>13.092</v>
          </cell>
          <cell r="R2631" t="str">
            <v>13.092</v>
          </cell>
          <cell r="S2631" t="str">
            <v/>
          </cell>
          <cell r="T2631">
            <v>0</v>
          </cell>
          <cell r="U2631" t="str">
            <v>Đại học</v>
          </cell>
          <cell r="V2631" t="str">
            <v>183424498</v>
          </cell>
        </row>
        <row r="2632">
          <cell r="B2632" t="str">
            <v/>
          </cell>
          <cell r="C2632" t="str">
            <v/>
          </cell>
          <cell r="D2632" t="str">
            <v>Phan Anh</v>
          </cell>
          <cell r="E2632" t="str">
            <v>Tú</v>
          </cell>
          <cell r="F2632">
            <v>51</v>
          </cell>
          <cell r="G2632" t="str">
            <v>Trung tâm Sinh thái Nông nghiệp</v>
          </cell>
          <cell r="H2632" t="str">
            <v>Trung tâm Sinh thái Nông nghiệp</v>
          </cell>
          <cell r="I2632" t="str">
            <v>Thạc sĩ, Nghiên cứu viên</v>
          </cell>
          <cell r="J2632">
            <v>2.67</v>
          </cell>
          <cell r="K2632">
            <v>0</v>
          </cell>
          <cell r="L2632" t="str">
            <v>09-Jan-15</v>
          </cell>
          <cell r="M2632" t="str">
            <v>01-Oct-09</v>
          </cell>
          <cell r="N2632">
            <v>3</v>
          </cell>
          <cell r="O2632" t="str">
            <v>5300</v>
          </cell>
          <cell r="P2632" t="str">
            <v>5300</v>
          </cell>
          <cell r="Q2632" t="str">
            <v>13.092</v>
          </cell>
          <cell r="R2632" t="str">
            <v>13.092</v>
          </cell>
          <cell r="S2632" t="str">
            <v/>
          </cell>
          <cell r="T2632">
            <v>0</v>
          </cell>
          <cell r="U2632" t="str">
            <v>Thạc sĩ</v>
          </cell>
          <cell r="V2632" t="str">
            <v>012124277</v>
          </cell>
        </row>
        <row r="2633">
          <cell r="B2633" t="str">
            <v/>
          </cell>
          <cell r="C2633" t="str">
            <v/>
          </cell>
          <cell r="D2633" t="str">
            <v>Nguyễn Thu</v>
          </cell>
          <cell r="E2633" t="str">
            <v>Thủy</v>
          </cell>
          <cell r="F2633">
            <v>51</v>
          </cell>
          <cell r="G2633" t="str">
            <v>Trung tâm Sinh thái Nông nghiệp</v>
          </cell>
          <cell r="H2633" t="str">
            <v>Trung tâm Sinh thái Nông nghiệp</v>
          </cell>
          <cell r="I2633" t="str">
            <v>Thạc sĩ, Nghiên cứu viên</v>
          </cell>
          <cell r="J2633">
            <v>3</v>
          </cell>
          <cell r="K2633">
            <v>0</v>
          </cell>
          <cell r="L2633" t="str">
            <v>01-Jan-17</v>
          </cell>
          <cell r="M2633" t="str">
            <v>01-Jan-11</v>
          </cell>
          <cell r="N2633">
            <v>3</v>
          </cell>
          <cell r="O2633" t="str">
            <v>5300</v>
          </cell>
          <cell r="P2633" t="str">
            <v>5300</v>
          </cell>
          <cell r="Q2633" t="str">
            <v>13.092</v>
          </cell>
          <cell r="R2633" t="str">
            <v>13.092</v>
          </cell>
          <cell r="S2633" t="str">
            <v/>
          </cell>
          <cell r="T2633">
            <v>0</v>
          </cell>
          <cell r="U2633" t="str">
            <v>Thạc sĩ</v>
          </cell>
          <cell r="V2633" t="str">
            <v>012437354</v>
          </cell>
        </row>
        <row r="2634">
          <cell r="B2634" t="str">
            <v/>
          </cell>
          <cell r="C2634" t="str">
            <v/>
          </cell>
          <cell r="D2634" t="str">
            <v>Nguyễn Xuân</v>
          </cell>
          <cell r="E2634" t="str">
            <v>Hữu</v>
          </cell>
          <cell r="F2634">
            <v>51</v>
          </cell>
          <cell r="G2634" t="str">
            <v>Trung tâm Sinh thái Nông nghiệp</v>
          </cell>
          <cell r="H2634" t="str">
            <v>Trung tâm Sinh thái Nông nghiệp</v>
          </cell>
          <cell r="I2634" t="str">
            <v>Thạc sĩ, Nghiên cứu viên</v>
          </cell>
          <cell r="J2634">
            <v>3</v>
          </cell>
          <cell r="K2634">
            <v>0</v>
          </cell>
          <cell r="L2634" t="str">
            <v>01-Jan-17</v>
          </cell>
          <cell r="M2634" t="str">
            <v>01-Jan-11</v>
          </cell>
          <cell r="N2634">
            <v>3</v>
          </cell>
          <cell r="O2634" t="str">
            <v>5300</v>
          </cell>
          <cell r="P2634" t="str">
            <v>5300</v>
          </cell>
          <cell r="Q2634" t="str">
            <v>13.092</v>
          </cell>
          <cell r="R2634" t="str">
            <v>13.092</v>
          </cell>
          <cell r="S2634" t="str">
            <v/>
          </cell>
          <cell r="T2634">
            <v>0</v>
          </cell>
          <cell r="U2634" t="str">
            <v>Thạc sĩ</v>
          </cell>
          <cell r="V2634" t="str">
            <v>012664848</v>
          </cell>
        </row>
        <row r="2635">
          <cell r="B2635" t="str">
            <v/>
          </cell>
          <cell r="C2635" t="str">
            <v/>
          </cell>
          <cell r="D2635" t="str">
            <v>Nguyễn Tuyên</v>
          </cell>
          <cell r="E2635" t="str">
            <v>Hoàng</v>
          </cell>
          <cell r="F2635">
            <v>51</v>
          </cell>
          <cell r="G2635" t="str">
            <v>Trung tâm Sinh thái Nông nghiệp</v>
          </cell>
          <cell r="H2635" t="str">
            <v>Trung tâm Sinh thái Nông nghiệp</v>
          </cell>
          <cell r="I2635" t="str">
            <v>Nghiên cứu viên</v>
          </cell>
          <cell r="J2635">
            <v>2.34</v>
          </cell>
          <cell r="K2635">
            <v>0</v>
          </cell>
          <cell r="L2635" t="str">
            <v>01-May-11</v>
          </cell>
          <cell r="M2635" t="str">
            <v>01-May-11</v>
          </cell>
          <cell r="N2635">
            <v>4</v>
          </cell>
          <cell r="O2635" t="str">
            <v>5300</v>
          </cell>
          <cell r="P2635" t="str">
            <v>5300</v>
          </cell>
          <cell r="Q2635" t="str">
            <v>13.092</v>
          </cell>
          <cell r="R2635" t="str">
            <v>13.092</v>
          </cell>
          <cell r="S2635" t="str">
            <v/>
          </cell>
          <cell r="T2635">
            <v>0</v>
          </cell>
          <cell r="U2635" t="str">
            <v>Đại học</v>
          </cell>
          <cell r="V2635" t="str">
            <v>013320581</v>
          </cell>
        </row>
        <row r="2636">
          <cell r="B2636" t="str">
            <v/>
          </cell>
          <cell r="C2636" t="str">
            <v/>
          </cell>
          <cell r="D2636" t="str">
            <v>Bùi Quang</v>
          </cell>
          <cell r="E2636" t="str">
            <v>Huy</v>
          </cell>
          <cell r="F2636">
            <v>51</v>
          </cell>
          <cell r="G2636" t="str">
            <v>Trung tâm Sinh thái Nông nghiệp</v>
          </cell>
          <cell r="H2636" t="str">
            <v>Trung tâm Sinh thái Nông nghiệp</v>
          </cell>
          <cell r="I2636" t="str">
            <v>Nghiên cứu viên</v>
          </cell>
          <cell r="J2636">
            <v>2.34</v>
          </cell>
          <cell r="K2636">
            <v>0</v>
          </cell>
          <cell r="L2636" t="str">
            <v>01-Oct-12</v>
          </cell>
          <cell r="M2636" t="str">
            <v>01-Oct-12</v>
          </cell>
          <cell r="N2636">
            <v>4</v>
          </cell>
          <cell r="O2636" t="str">
            <v>5300</v>
          </cell>
          <cell r="P2636" t="str">
            <v>5300</v>
          </cell>
          <cell r="Q2636" t="str">
            <v>13.092</v>
          </cell>
          <cell r="R2636" t="str">
            <v>13.092</v>
          </cell>
          <cell r="S2636" t="str">
            <v/>
          </cell>
          <cell r="T2636">
            <v>0</v>
          </cell>
          <cell r="U2636" t="str">
            <v>Đại học</v>
          </cell>
          <cell r="V2636" t="str">
            <v>012672440</v>
          </cell>
        </row>
        <row r="2637">
          <cell r="B2637" t="str">
            <v/>
          </cell>
          <cell r="C2637" t="str">
            <v/>
          </cell>
          <cell r="D2637" t="str">
            <v>Nguyễn Thị Phương</v>
          </cell>
          <cell r="E2637" t="str">
            <v>Thanh</v>
          </cell>
          <cell r="F2637">
            <v>51</v>
          </cell>
          <cell r="G2637" t="str">
            <v>Trung tâm Sinh thái Nông nghiệp</v>
          </cell>
          <cell r="H2637" t="str">
            <v>Trung tâm Sinh thái Nông nghiệp</v>
          </cell>
          <cell r="I2637" t="str">
            <v/>
          </cell>
          <cell r="J2637">
            <v>2.34</v>
          </cell>
          <cell r="K2637">
            <v>0</v>
          </cell>
          <cell r="L2637" t="str">
            <v>01-May-13</v>
          </cell>
          <cell r="M2637" t="str">
            <v>01-Jan-08</v>
          </cell>
          <cell r="N2637">
            <v>4</v>
          </cell>
          <cell r="O2637" t="str">
            <v>5300</v>
          </cell>
          <cell r="P2637" t="str">
            <v>5300</v>
          </cell>
          <cell r="Q2637" t="str">
            <v>13.092</v>
          </cell>
          <cell r="R2637" t="str">
            <v>13.092</v>
          </cell>
          <cell r="S2637" t="str">
            <v/>
          </cell>
          <cell r="T2637">
            <v>0</v>
          </cell>
          <cell r="U2637" t="str">
            <v>Đại học</v>
          </cell>
          <cell r="V2637" t="str">
            <v>012991721</v>
          </cell>
        </row>
        <row r="2638">
          <cell r="B2638" t="str">
            <v/>
          </cell>
          <cell r="C2638" t="str">
            <v/>
          </cell>
          <cell r="D2638" t="str">
            <v>Kiều Thị Huyền</v>
          </cell>
          <cell r="E2638" t="str">
            <v>Trang</v>
          </cell>
          <cell r="F2638">
            <v>51</v>
          </cell>
          <cell r="G2638" t="str">
            <v>Trung tâm Sinh thái Nông nghiệp</v>
          </cell>
          <cell r="H2638" t="str">
            <v>Trung tâm Sinh thái Nông nghiệp</v>
          </cell>
          <cell r="I2638" t="str">
            <v>Nghiên cứu viên</v>
          </cell>
          <cell r="J2638">
            <v>2.34</v>
          </cell>
          <cell r="K2638">
            <v>0</v>
          </cell>
          <cell r="L2638" t="str">
            <v>01-Jan-14</v>
          </cell>
          <cell r="M2638" t="str">
            <v>01-Jan-14</v>
          </cell>
          <cell r="N2638">
            <v>4</v>
          </cell>
          <cell r="O2638" t="str">
            <v>5300</v>
          </cell>
          <cell r="P2638" t="str">
            <v>5300</v>
          </cell>
          <cell r="Q2638" t="str">
            <v>13.092</v>
          </cell>
          <cell r="R2638" t="str">
            <v>13.092</v>
          </cell>
          <cell r="S2638" t="str">
            <v/>
          </cell>
          <cell r="T2638">
            <v>0</v>
          </cell>
          <cell r="U2638" t="str">
            <v>Đại học</v>
          </cell>
          <cell r="V2638" t="str">
            <v>183730695</v>
          </cell>
        </row>
        <row r="2639">
          <cell r="B2639" t="str">
            <v/>
          </cell>
          <cell r="C2639" t="str">
            <v/>
          </cell>
          <cell r="D2639" t="str">
            <v>Nguyễn Ngọc</v>
          </cell>
          <cell r="E2639" t="str">
            <v>Sơn</v>
          </cell>
          <cell r="F2639">
            <v>51</v>
          </cell>
          <cell r="G2639" t="str">
            <v>Trung tâm Sinh thái Nông nghiệp</v>
          </cell>
          <cell r="H2639" t="str">
            <v>Trung tâm Sinh thái Nông nghiệp</v>
          </cell>
          <cell r="I2639" t="str">
            <v>Nghiên cứu viên</v>
          </cell>
          <cell r="J2639">
            <v>2.34</v>
          </cell>
          <cell r="K2639">
            <v>0</v>
          </cell>
          <cell r="L2639" t="str">
            <v>01-Dec-14</v>
          </cell>
          <cell r="M2639" t="str">
            <v>01-Dec-13</v>
          </cell>
          <cell r="N2639">
            <v>4</v>
          </cell>
          <cell r="O2639" t="str">
            <v>5300</v>
          </cell>
          <cell r="P2639" t="str">
            <v>5300</v>
          </cell>
          <cell r="Q2639" t="str">
            <v>13.092</v>
          </cell>
          <cell r="R2639" t="str">
            <v>13.092</v>
          </cell>
          <cell r="S2639" t="str">
            <v/>
          </cell>
          <cell r="T2639">
            <v>0</v>
          </cell>
          <cell r="U2639" t="str">
            <v>Đại học</v>
          </cell>
          <cell r="V2639" t="str">
            <v>145418222</v>
          </cell>
        </row>
        <row r="2640">
          <cell r="B2640" t="str">
            <v/>
          </cell>
          <cell r="C2640" t="str">
            <v>1511000045072</v>
          </cell>
          <cell r="D2640" t="str">
            <v>Bùi Thanh</v>
          </cell>
          <cell r="E2640" t="str">
            <v>Thủy</v>
          </cell>
          <cell r="F2640">
            <v>51</v>
          </cell>
          <cell r="G2640" t="str">
            <v>Trung tâm Sinh thái Nông nghiệp</v>
          </cell>
          <cell r="H2640" t="str">
            <v>Trung tâm Sinh thái Nông nghiệp</v>
          </cell>
          <cell r="I2640" t="str">
            <v>Kế toán viên</v>
          </cell>
          <cell r="J2640">
            <v>2.67</v>
          </cell>
          <cell r="K2640">
            <v>0</v>
          </cell>
          <cell r="L2640" t="str">
            <v>01-Mar-18</v>
          </cell>
          <cell r="M2640" t="str">
            <v>01-Nov-14</v>
          </cell>
          <cell r="N2640">
            <v>4</v>
          </cell>
          <cell r="O2640" t="str">
            <v>5300</v>
          </cell>
          <cell r="P2640" t="str">
            <v>5300</v>
          </cell>
          <cell r="Q2640" t="str">
            <v>06.031</v>
          </cell>
          <cell r="R2640" t="str">
            <v>06.031</v>
          </cell>
          <cell r="S2640" t="str">
            <v/>
          </cell>
          <cell r="T2640">
            <v>0</v>
          </cell>
          <cell r="U2640" t="str">
            <v>Đại học</v>
          </cell>
          <cell r="V2640" t="str">
            <v>012976211</v>
          </cell>
        </row>
        <row r="2641">
          <cell r="B2641" t="str">
            <v/>
          </cell>
          <cell r="C2641" t="str">
            <v/>
          </cell>
          <cell r="D2641" t="str">
            <v>Bùi Thị Thanh</v>
          </cell>
          <cell r="E2641" t="str">
            <v>Huyền</v>
          </cell>
          <cell r="F2641">
            <v>51</v>
          </cell>
          <cell r="G2641" t="str">
            <v>Trung tâm Sinh thái Nông nghiệp</v>
          </cell>
          <cell r="H2641" t="str">
            <v>Trung tâm Sinh thái Nông nghiệp</v>
          </cell>
          <cell r="I2641" t="str">
            <v>Nghiên cứu viên</v>
          </cell>
          <cell r="J2641">
            <v>2.34</v>
          </cell>
          <cell r="K2641">
            <v>0</v>
          </cell>
          <cell r="L2641" t="str">
            <v>01-Nov-14</v>
          </cell>
          <cell r="M2641" t="str">
            <v>01-Nov-14</v>
          </cell>
          <cell r="N2641">
            <v>4</v>
          </cell>
          <cell r="O2641" t="str">
            <v>5300</v>
          </cell>
          <cell r="P2641" t="str">
            <v>5300</v>
          </cell>
          <cell r="Q2641" t="str">
            <v>13.092</v>
          </cell>
          <cell r="R2641" t="str">
            <v>13.092</v>
          </cell>
          <cell r="S2641" t="str">
            <v/>
          </cell>
          <cell r="T2641">
            <v>0</v>
          </cell>
          <cell r="U2641" t="str">
            <v>Đại học</v>
          </cell>
          <cell r="V2641" t="str">
            <v>187176860</v>
          </cell>
        </row>
        <row r="2642">
          <cell r="B2642" t="str">
            <v/>
          </cell>
          <cell r="C2642" t="str">
            <v/>
          </cell>
          <cell r="D2642" t="str">
            <v>Nguyễn Thị</v>
          </cell>
          <cell r="E2642" t="str">
            <v>Hảo</v>
          </cell>
          <cell r="F2642">
            <v>51</v>
          </cell>
          <cell r="G2642" t="str">
            <v>Trung tâm Sinh thái Nông nghiệp</v>
          </cell>
          <cell r="H2642" t="str">
            <v>Trung tâm Sinh thái Nông nghiệp</v>
          </cell>
          <cell r="I2642" t="str">
            <v>Thạc sĩ, Nghiên cứu viên</v>
          </cell>
          <cell r="J2642">
            <v>3</v>
          </cell>
          <cell r="K2642">
            <v>0</v>
          </cell>
          <cell r="L2642" t="str">
            <v>01-Jan-22</v>
          </cell>
          <cell r="M2642" t="str">
            <v>01-Jan-15</v>
          </cell>
          <cell r="N2642">
            <v>3</v>
          </cell>
          <cell r="O2642" t="str">
            <v>5300</v>
          </cell>
          <cell r="P2642" t="str">
            <v>5300</v>
          </cell>
          <cell r="Q2642" t="str">
            <v>13.092</v>
          </cell>
          <cell r="R2642" t="str">
            <v>V.05.01.03</v>
          </cell>
          <cell r="S2642" t="str">
            <v/>
          </cell>
          <cell r="T2642">
            <v>0</v>
          </cell>
          <cell r="U2642" t="str">
            <v>Thạc sĩ</v>
          </cell>
          <cell r="V2642" t="str">
            <v>168255819</v>
          </cell>
        </row>
        <row r="2643">
          <cell r="B2643" t="str">
            <v/>
          </cell>
          <cell r="C2643" t="str">
            <v/>
          </cell>
          <cell r="D2643" t="str">
            <v>Phạm Thị</v>
          </cell>
          <cell r="E2643" t="str">
            <v>Xuân</v>
          </cell>
          <cell r="F2643">
            <v>51</v>
          </cell>
          <cell r="G2643" t="str">
            <v>Trung tâm Sinh thái Nông nghiệp</v>
          </cell>
          <cell r="H2643" t="str">
            <v>Trung tâm Sinh thái Nông nghiệp</v>
          </cell>
          <cell r="I2643" t="str">
            <v>Nghiên cứu viên</v>
          </cell>
          <cell r="J2643">
            <v>2.34</v>
          </cell>
          <cell r="K2643">
            <v>0</v>
          </cell>
          <cell r="L2643" t="str">
            <v>01-Aug-15</v>
          </cell>
          <cell r="M2643" t="str">
            <v>01-Aug-15</v>
          </cell>
          <cell r="N2643">
            <v>4</v>
          </cell>
          <cell r="O2643" t="str">
            <v>5300</v>
          </cell>
          <cell r="P2643" t="str">
            <v>5300</v>
          </cell>
          <cell r="Q2643" t="str">
            <v>13.092</v>
          </cell>
          <cell r="R2643" t="str">
            <v>13.092</v>
          </cell>
          <cell r="S2643" t="str">
            <v/>
          </cell>
          <cell r="T2643">
            <v>0</v>
          </cell>
          <cell r="U2643" t="str">
            <v>Đại học</v>
          </cell>
          <cell r="V2643" t="str">
            <v>162915092</v>
          </cell>
        </row>
        <row r="2644">
          <cell r="B2644" t="str">
            <v/>
          </cell>
          <cell r="C2644" t="str">
            <v>1591000004070</v>
          </cell>
          <cell r="D2644" t="str">
            <v>Hoàng Thị Hồng</v>
          </cell>
          <cell r="E2644" t="str">
            <v>Diễm</v>
          </cell>
          <cell r="F2644">
            <v>51</v>
          </cell>
          <cell r="G2644" t="str">
            <v>Trung tâm Sinh thái Nông nghiệp</v>
          </cell>
          <cell r="H2644" t="str">
            <v>Trung tâm Sinh thái Nông nghiệp</v>
          </cell>
          <cell r="I2644" t="str">
            <v>Kế toán viên</v>
          </cell>
          <cell r="J2644">
            <v>2.34</v>
          </cell>
          <cell r="K2644">
            <v>0</v>
          </cell>
          <cell r="L2644" t="str">
            <v>01-May-17</v>
          </cell>
          <cell r="M2644" t="str">
            <v>01-May-17</v>
          </cell>
          <cell r="N2644">
            <v>4</v>
          </cell>
          <cell r="O2644" t="str">
            <v>5300</v>
          </cell>
          <cell r="P2644" t="str">
            <v>5300</v>
          </cell>
          <cell r="Q2644" t="str">
            <v>06.031</v>
          </cell>
          <cell r="R2644" t="str">
            <v>06.031</v>
          </cell>
          <cell r="S2644" t="str">
            <v/>
          </cell>
          <cell r="T2644">
            <v>0</v>
          </cell>
          <cell r="U2644" t="str">
            <v>Đại học</v>
          </cell>
          <cell r="V2644" t="str">
            <v>151918256</v>
          </cell>
        </row>
        <row r="2645">
          <cell r="B2645" t="str">
            <v/>
          </cell>
          <cell r="C2645" t="str">
            <v/>
          </cell>
          <cell r="D2645" t="str">
            <v>Nguyễn Thị Minh</v>
          </cell>
          <cell r="E2645" t="str">
            <v>Huệ</v>
          </cell>
          <cell r="F2645">
            <v>51</v>
          </cell>
          <cell r="G2645" t="str">
            <v>Trung tâm Sinh thái Nông nghiệp</v>
          </cell>
          <cell r="H2645" t="str">
            <v>Trung tâm Sinh thái Nông nghiệp</v>
          </cell>
          <cell r="I2645" t="str">
            <v>Kỹ sư</v>
          </cell>
          <cell r="J2645">
            <v>2.34</v>
          </cell>
          <cell r="K2645">
            <v>0</v>
          </cell>
          <cell r="L2645" t="str">
            <v>01-Oct-17</v>
          </cell>
          <cell r="M2645" t="str">
            <v>01-Oct-17</v>
          </cell>
          <cell r="N2645">
            <v>4</v>
          </cell>
          <cell r="O2645" t="str">
            <v>5300</v>
          </cell>
          <cell r="P2645" t="str">
            <v>5300</v>
          </cell>
          <cell r="Q2645" t="str">
            <v>13.095</v>
          </cell>
          <cell r="R2645" t="str">
            <v>13.095</v>
          </cell>
          <cell r="S2645" t="str">
            <v/>
          </cell>
          <cell r="T2645">
            <v>0</v>
          </cell>
          <cell r="U2645" t="str">
            <v>Đại học</v>
          </cell>
          <cell r="V2645" t="str">
            <v>168550185</v>
          </cell>
        </row>
        <row r="2646">
          <cell r="B2646" t="str">
            <v/>
          </cell>
          <cell r="C2646" t="str">
            <v/>
          </cell>
          <cell r="D2646" t="str">
            <v>Trịnh Thị Xuân</v>
          </cell>
          <cell r="E2646" t="str">
            <v>Thùy</v>
          </cell>
          <cell r="F2646">
            <v>51</v>
          </cell>
          <cell r="G2646" t="str">
            <v>Trung tâm Sinh thái Nông nghiệp</v>
          </cell>
          <cell r="H2646" t="str">
            <v>Trung tâm Sinh thái Nông nghiệp</v>
          </cell>
          <cell r="I2646" t="str">
            <v>Kế toán viên</v>
          </cell>
          <cell r="J2646">
            <v>2.34</v>
          </cell>
          <cell r="K2646">
            <v>0</v>
          </cell>
          <cell r="L2646" t="str">
            <v>01-Mar-18</v>
          </cell>
          <cell r="M2646" t="str">
            <v>01-Mar-18</v>
          </cell>
          <cell r="N2646">
            <v>4</v>
          </cell>
          <cell r="O2646" t="str">
            <v>5300</v>
          </cell>
          <cell r="P2646" t="str">
            <v>5300</v>
          </cell>
          <cell r="Q2646" t="str">
            <v>06.031</v>
          </cell>
          <cell r="R2646" t="str">
            <v>06.031</v>
          </cell>
          <cell r="S2646" t="str">
            <v/>
          </cell>
          <cell r="T2646">
            <v>0</v>
          </cell>
          <cell r="U2646" t="str">
            <v>Đại học</v>
          </cell>
          <cell r="V2646" t="str">
            <v>142702005</v>
          </cell>
        </row>
        <row r="2647">
          <cell r="B2647" t="str">
            <v/>
          </cell>
          <cell r="C2647" t="str">
            <v/>
          </cell>
          <cell r="D2647" t="str">
            <v>Nguyễn Thu</v>
          </cell>
          <cell r="E2647" t="str">
            <v>Phương</v>
          </cell>
          <cell r="F2647">
            <v>51</v>
          </cell>
          <cell r="G2647" t="str">
            <v>Trung tâm Sinh thái Nông nghiệp</v>
          </cell>
          <cell r="H2647" t="str">
            <v>Trung tâm Sinh thái Nông nghiệp</v>
          </cell>
          <cell r="I2647" t="str">
            <v>Kế toán viên</v>
          </cell>
          <cell r="J2647">
            <v>2.34</v>
          </cell>
          <cell r="K2647">
            <v>0</v>
          </cell>
          <cell r="L2647" t="str">
            <v>01-Mar-19</v>
          </cell>
          <cell r="M2647" t="str">
            <v>01-Mar-19</v>
          </cell>
          <cell r="N2647">
            <v>4</v>
          </cell>
          <cell r="O2647" t="str">
            <v>5300</v>
          </cell>
          <cell r="P2647" t="str">
            <v>5300</v>
          </cell>
          <cell r="Q2647" t="str">
            <v>06.031</v>
          </cell>
          <cell r="R2647" t="str">
            <v>06.031</v>
          </cell>
          <cell r="S2647" t="str">
            <v/>
          </cell>
          <cell r="T2647">
            <v>0</v>
          </cell>
          <cell r="U2647" t="str">
            <v>Đại học</v>
          </cell>
          <cell r="V2647" t="str">
            <v>013372580</v>
          </cell>
        </row>
        <row r="2648">
          <cell r="B2648" t="str">
            <v/>
          </cell>
          <cell r="C2648" t="str">
            <v>2704205172470</v>
          </cell>
          <cell r="D2648" t="str">
            <v>Nguyễn Đức</v>
          </cell>
          <cell r="E2648" t="str">
            <v>Mạnh</v>
          </cell>
          <cell r="F2648">
            <v>51</v>
          </cell>
          <cell r="G2648" t="str">
            <v>Trung tâm Sinh thái Nông nghiệp</v>
          </cell>
          <cell r="H2648" t="str">
            <v>Trung tâm Sinh thái Nông nghiệp</v>
          </cell>
          <cell r="I2648" t="str">
            <v>Nghiên cứu viên</v>
          </cell>
          <cell r="J2648">
            <v>2.34</v>
          </cell>
          <cell r="K2648">
            <v>0</v>
          </cell>
          <cell r="L2648" t="str">
            <v>01-Mar-19</v>
          </cell>
          <cell r="M2648" t="str">
            <v>01-Mar-19</v>
          </cell>
          <cell r="N2648">
            <v>4</v>
          </cell>
          <cell r="O2648" t="str">
            <v>5300</v>
          </cell>
          <cell r="P2648" t="str">
            <v>5300</v>
          </cell>
          <cell r="Q2648" t="str">
            <v>13.092</v>
          </cell>
          <cell r="R2648" t="str">
            <v>V.05.01.03</v>
          </cell>
          <cell r="S2648" t="str">
            <v/>
          </cell>
          <cell r="T2648">
            <v>0</v>
          </cell>
          <cell r="U2648" t="str">
            <v>Đại học</v>
          </cell>
          <cell r="V2648" t="str">
            <v>132305412</v>
          </cell>
        </row>
        <row r="2649">
          <cell r="B2649" t="str">
            <v/>
          </cell>
          <cell r="C2649" t="str">
            <v/>
          </cell>
          <cell r="D2649" t="str">
            <v>Nguyễn Minh</v>
          </cell>
          <cell r="E2649" t="str">
            <v>Nghĩa</v>
          </cell>
          <cell r="F2649">
            <v>51</v>
          </cell>
          <cell r="G2649" t="str">
            <v>Trung tâm Sinh thái Nông nghiệp</v>
          </cell>
          <cell r="H2649" t="str">
            <v>Trung tâm Sinh thái Nông nghiệp</v>
          </cell>
          <cell r="I2649" t="str">
            <v>Nghiên cứu viên</v>
          </cell>
          <cell r="J2649">
            <v>2.34</v>
          </cell>
          <cell r="K2649">
            <v>0</v>
          </cell>
          <cell r="L2649" t="str">
            <v>01-Mar-19</v>
          </cell>
          <cell r="M2649" t="str">
            <v>01-Mar-19</v>
          </cell>
          <cell r="N2649">
            <v>4</v>
          </cell>
          <cell r="O2649" t="str">
            <v>5300</v>
          </cell>
          <cell r="P2649" t="str">
            <v>5300</v>
          </cell>
          <cell r="Q2649" t="str">
            <v>13.092</v>
          </cell>
          <cell r="R2649" t="str">
            <v>13.092</v>
          </cell>
          <cell r="S2649" t="str">
            <v/>
          </cell>
          <cell r="T2649">
            <v>0</v>
          </cell>
          <cell r="U2649" t="str">
            <v>Đại học</v>
          </cell>
          <cell r="V2649" t="str">
            <v>082101239</v>
          </cell>
        </row>
        <row r="2650">
          <cell r="B2650" t="str">
            <v/>
          </cell>
          <cell r="C2650" t="str">
            <v/>
          </cell>
          <cell r="D2650" t="str">
            <v>Phạm Hoàng Minh</v>
          </cell>
          <cell r="E2650" t="str">
            <v>Oanh</v>
          </cell>
          <cell r="F2650">
            <v>51</v>
          </cell>
          <cell r="G2650" t="str">
            <v>Trung tâm Sinh thái Nông nghiệp</v>
          </cell>
          <cell r="H2650" t="str">
            <v>Trung tâm Sinh thái Nông nghiệp</v>
          </cell>
          <cell r="I2650" t="str">
            <v>Nghiên cứu viên</v>
          </cell>
          <cell r="J2650">
            <v>2.34</v>
          </cell>
          <cell r="K2650">
            <v>0</v>
          </cell>
          <cell r="L2650" t="str">
            <v>01-Apr-22</v>
          </cell>
          <cell r="M2650" t="str">
            <v>01-Apr-22</v>
          </cell>
          <cell r="N2650">
            <v>4</v>
          </cell>
          <cell r="O2650" t="str">
            <v>5300</v>
          </cell>
          <cell r="P2650" t="str">
            <v>5300</v>
          </cell>
          <cell r="Q2650" t="str">
            <v>13.092</v>
          </cell>
          <cell r="R2650" t="str">
            <v>V.05.01.03</v>
          </cell>
          <cell r="S2650" t="str">
            <v/>
          </cell>
          <cell r="T2650">
            <v>0</v>
          </cell>
          <cell r="U2650" t="str">
            <v>Đại học</v>
          </cell>
          <cell r="V2650" t="str">
            <v>001197002345</v>
          </cell>
        </row>
        <row r="2651">
          <cell r="B2651" t="str">
            <v/>
          </cell>
          <cell r="C2651" t="str">
            <v/>
          </cell>
          <cell r="D2651" t="str">
            <v>Đào Minh</v>
          </cell>
          <cell r="E2651" t="str">
            <v>Nguyệt</v>
          </cell>
          <cell r="F2651">
            <v>51</v>
          </cell>
          <cell r="G2651" t="str">
            <v>Trung tâm Sinh thái Nông nghiệp</v>
          </cell>
          <cell r="H2651" t="str">
            <v>Trung tâm Sinh thái Nông nghiệp</v>
          </cell>
          <cell r="I2651" t="str">
            <v>Kế toán viên</v>
          </cell>
          <cell r="J2651">
            <v>2.34</v>
          </cell>
          <cell r="K2651">
            <v>0</v>
          </cell>
          <cell r="L2651" t="str">
            <v>01-Aug-22</v>
          </cell>
          <cell r="M2651" t="str">
            <v>01-Aug-22</v>
          </cell>
          <cell r="N2651">
            <v>4</v>
          </cell>
          <cell r="O2651" t="str">
            <v>5300</v>
          </cell>
          <cell r="P2651" t="str">
            <v>5300</v>
          </cell>
          <cell r="Q2651" t="str">
            <v>06.031</v>
          </cell>
          <cell r="R2651" t="str">
            <v>06.031</v>
          </cell>
          <cell r="S2651" t="str">
            <v/>
          </cell>
          <cell r="T2651">
            <v>0</v>
          </cell>
          <cell r="U2651" t="str">
            <v>Đại học</v>
          </cell>
          <cell r="V2651" t="str">
            <v>025300005596</v>
          </cell>
        </row>
        <row r="2652">
          <cell r="B2652" t="str">
            <v/>
          </cell>
          <cell r="C2652" t="str">
            <v/>
          </cell>
          <cell r="D2652" t="str">
            <v>Nguyễn Thành</v>
          </cell>
          <cell r="E2652" t="str">
            <v>Phú</v>
          </cell>
          <cell r="F2652">
            <v>51</v>
          </cell>
          <cell r="G2652" t="str">
            <v>Trung tâm Sinh thái Nông nghiệp</v>
          </cell>
          <cell r="H2652" t="str">
            <v>Trung tâm Sinh thái Nông nghiệp</v>
          </cell>
          <cell r="I2652" t="str">
            <v>Nhân viên phục vụ</v>
          </cell>
          <cell r="J2652">
            <v>0</v>
          </cell>
          <cell r="K2652">
            <v>0</v>
          </cell>
          <cell r="L2652" t="str">
            <v>01-Jan-24</v>
          </cell>
          <cell r="M2652" t="str">
            <v>01-Jan-24</v>
          </cell>
          <cell r="N2652">
            <v>8</v>
          </cell>
          <cell r="O2652" t="str">
            <v>5300</v>
          </cell>
          <cell r="P2652" t="str">
            <v>5300</v>
          </cell>
          <cell r="Q2652" t="str">
            <v>01.009</v>
          </cell>
          <cell r="R2652" t="str">
            <v>01.009</v>
          </cell>
          <cell r="S2652" t="str">
            <v/>
          </cell>
          <cell r="T2652">
            <v>0</v>
          </cell>
          <cell r="U2652" t="str">
            <v>KhôngBCấp</v>
          </cell>
          <cell r="V2652" t="str">
            <v>058201001458</v>
          </cell>
        </row>
        <row r="2653">
          <cell r="B2653" t="str">
            <v/>
          </cell>
          <cell r="C2653" t="str">
            <v/>
          </cell>
          <cell r="D2653" t="str">
            <v>Nguyễn Trung</v>
          </cell>
          <cell r="E2653" t="str">
            <v>Hiếu</v>
          </cell>
          <cell r="F2653">
            <v>51</v>
          </cell>
          <cell r="G2653" t="str">
            <v>Trung tâm Sinh thái Nông nghiệp</v>
          </cell>
          <cell r="H2653" t="str">
            <v>Trung tâm Sinh thái Nông nghiệp</v>
          </cell>
          <cell r="I2653" t="str">
            <v>Nhân viên phục vụ</v>
          </cell>
          <cell r="J2653">
            <v>0</v>
          </cell>
          <cell r="K2653">
            <v>0</v>
          </cell>
          <cell r="L2653" t="str">
            <v>01-Jan-24</v>
          </cell>
          <cell r="M2653" t="str">
            <v>01-Jan-24</v>
          </cell>
          <cell r="N2653">
            <v>4</v>
          </cell>
          <cell r="O2653" t="str">
            <v>5300</v>
          </cell>
          <cell r="P2653" t="str">
            <v>5300</v>
          </cell>
          <cell r="Q2653" t="str">
            <v>01.009</v>
          </cell>
          <cell r="R2653" t="str">
            <v>01.009</v>
          </cell>
          <cell r="S2653" t="str">
            <v/>
          </cell>
          <cell r="T2653">
            <v>0</v>
          </cell>
          <cell r="U2653" t="str">
            <v>Đại học</v>
          </cell>
          <cell r="V2653" t="str">
            <v>068201012691</v>
          </cell>
        </row>
        <row r="2654">
          <cell r="B2654" t="str">
            <v/>
          </cell>
          <cell r="C2654" t="str">
            <v/>
          </cell>
          <cell r="D2654" t="str">
            <v>Võ Thị Thúy</v>
          </cell>
          <cell r="E2654" t="str">
            <v>Phương</v>
          </cell>
          <cell r="F2654">
            <v>51</v>
          </cell>
          <cell r="G2654" t="str">
            <v>Trung tâm Sinh thái Nông nghiệp</v>
          </cell>
          <cell r="H2654" t="str">
            <v>Trung tâm Sinh thái Nông nghiệp</v>
          </cell>
          <cell r="I2654" t="str">
            <v>Nhân viên phục vụ</v>
          </cell>
          <cell r="J2654">
            <v>0</v>
          </cell>
          <cell r="K2654">
            <v>0</v>
          </cell>
          <cell r="L2654" t="str">
            <v>01-Jan-24</v>
          </cell>
          <cell r="M2654" t="str">
            <v>01-Jan-24</v>
          </cell>
          <cell r="N2654">
            <v>4</v>
          </cell>
          <cell r="O2654" t="str">
            <v>5300</v>
          </cell>
          <cell r="P2654" t="str">
            <v>5300</v>
          </cell>
          <cell r="Q2654" t="str">
            <v>01.009</v>
          </cell>
          <cell r="R2654" t="str">
            <v>01.009</v>
          </cell>
          <cell r="S2654" t="str">
            <v/>
          </cell>
          <cell r="T2654">
            <v>0</v>
          </cell>
          <cell r="U2654" t="str">
            <v>Đại học</v>
          </cell>
          <cell r="V2654" t="str">
            <v>052300006770</v>
          </cell>
        </row>
        <row r="2655">
          <cell r="B2655" t="str">
            <v/>
          </cell>
          <cell r="C2655" t="str">
            <v/>
          </cell>
          <cell r="D2655" t="str">
            <v>Nguyễn Quốc</v>
          </cell>
          <cell r="E2655" t="str">
            <v>Toàn</v>
          </cell>
          <cell r="F2655">
            <v>51</v>
          </cell>
          <cell r="G2655" t="str">
            <v>Trung tâm Sinh thái Nông nghiệp</v>
          </cell>
          <cell r="H2655" t="str">
            <v>Trung tâm Sinh thái Nông nghiệp</v>
          </cell>
          <cell r="I2655" t="str">
            <v>Nhân viên phục vụ</v>
          </cell>
          <cell r="J2655">
            <v>0</v>
          </cell>
          <cell r="K2655">
            <v>0</v>
          </cell>
          <cell r="L2655" t="str">
            <v>01-Jan-24</v>
          </cell>
          <cell r="M2655" t="str">
            <v>01-Jan-24</v>
          </cell>
          <cell r="N2655">
            <v>4</v>
          </cell>
          <cell r="O2655" t="str">
            <v>5300</v>
          </cell>
          <cell r="P2655" t="str">
            <v>5300</v>
          </cell>
          <cell r="Q2655" t="str">
            <v>01.009</v>
          </cell>
          <cell r="R2655" t="str">
            <v>01.009</v>
          </cell>
          <cell r="S2655" t="str">
            <v/>
          </cell>
          <cell r="T2655">
            <v>0</v>
          </cell>
          <cell r="U2655" t="str">
            <v>Đại học</v>
          </cell>
          <cell r="V2655" t="str">
            <v>068200001143</v>
          </cell>
        </row>
        <row r="2656">
          <cell r="B2656" t="str">
            <v/>
          </cell>
          <cell r="C2656" t="str">
            <v/>
          </cell>
          <cell r="D2656" t="str">
            <v>Vũ Chí</v>
          </cell>
          <cell r="E2656" t="str">
            <v>Hùng</v>
          </cell>
          <cell r="F2656">
            <v>51</v>
          </cell>
          <cell r="G2656" t="str">
            <v>Trung tâm Sinh thái Nông nghiệp</v>
          </cell>
          <cell r="H2656" t="str">
            <v>Trung tâm Sinh thái Nông nghiệp</v>
          </cell>
          <cell r="I2656" t="str">
            <v>Nhân viên phục vụ</v>
          </cell>
          <cell r="J2656">
            <v>0</v>
          </cell>
          <cell r="K2656">
            <v>0</v>
          </cell>
          <cell r="L2656" t="str">
            <v>01-Jan-24</v>
          </cell>
          <cell r="M2656" t="str">
            <v>01-Jan-24</v>
          </cell>
          <cell r="N2656">
            <v>4</v>
          </cell>
          <cell r="O2656" t="str">
            <v>5300</v>
          </cell>
          <cell r="P2656" t="str">
            <v>5300</v>
          </cell>
          <cell r="Q2656" t="str">
            <v>01.009</v>
          </cell>
          <cell r="R2656" t="str">
            <v>01.009</v>
          </cell>
          <cell r="S2656" t="str">
            <v/>
          </cell>
          <cell r="T2656">
            <v>0</v>
          </cell>
          <cell r="U2656" t="str">
            <v>Đại học</v>
          </cell>
          <cell r="V2656" t="str">
            <v>068202000508</v>
          </cell>
        </row>
        <row r="2657">
          <cell r="B2657" t="str">
            <v/>
          </cell>
          <cell r="C2657" t="str">
            <v/>
          </cell>
          <cell r="D2657" t="str">
            <v>Phồng Nhật</v>
          </cell>
          <cell r="E2657" t="str">
            <v>Quang</v>
          </cell>
          <cell r="F2657">
            <v>51</v>
          </cell>
          <cell r="G2657" t="str">
            <v>Trung tâm Sinh thái Nông nghiệp</v>
          </cell>
          <cell r="H2657" t="str">
            <v>Trung tâm Sinh thái Nông nghiệp</v>
          </cell>
          <cell r="I2657" t="str">
            <v>Nhân viên phục vụ</v>
          </cell>
          <cell r="J2657">
            <v>0</v>
          </cell>
          <cell r="K2657">
            <v>0</v>
          </cell>
          <cell r="L2657" t="str">
            <v>01-Jan-24</v>
          </cell>
          <cell r="M2657" t="str">
            <v>01-Jan-24</v>
          </cell>
          <cell r="N2657">
            <v>8</v>
          </cell>
          <cell r="O2657" t="str">
            <v>5300</v>
          </cell>
          <cell r="P2657" t="str">
            <v>5300</v>
          </cell>
          <cell r="Q2657" t="str">
            <v>01.009</v>
          </cell>
          <cell r="R2657" t="str">
            <v>01.009</v>
          </cell>
          <cell r="S2657" t="str">
            <v/>
          </cell>
          <cell r="T2657">
            <v>0</v>
          </cell>
          <cell r="U2657" t="str">
            <v>KhôngBCấp</v>
          </cell>
          <cell r="V2657" t="str">
            <v>068202001971</v>
          </cell>
        </row>
        <row r="2658">
          <cell r="B2658" t="str">
            <v/>
          </cell>
          <cell r="C2658" t="str">
            <v/>
          </cell>
          <cell r="D2658" t="str">
            <v>Nguyễn Hoàng Trung</v>
          </cell>
          <cell r="E2658" t="str">
            <v>Vương</v>
          </cell>
          <cell r="F2658">
            <v>51</v>
          </cell>
          <cell r="G2658" t="str">
            <v>Trung tâm Sinh thái Nông nghiệp</v>
          </cell>
          <cell r="H2658" t="str">
            <v>Trung tâm Sinh thái Nông nghiệp</v>
          </cell>
          <cell r="I2658" t="str">
            <v>Nhân viên phục vụ</v>
          </cell>
          <cell r="J2658">
            <v>0</v>
          </cell>
          <cell r="K2658">
            <v>0</v>
          </cell>
          <cell r="L2658" t="str">
            <v>01-Jan-24</v>
          </cell>
          <cell r="M2658" t="str">
            <v>01-Jan-24</v>
          </cell>
          <cell r="N2658">
            <v>8</v>
          </cell>
          <cell r="O2658" t="str">
            <v>5300</v>
          </cell>
          <cell r="P2658" t="str">
            <v>5300</v>
          </cell>
          <cell r="Q2658" t="str">
            <v>01.009</v>
          </cell>
          <cell r="R2658" t="str">
            <v>01.009</v>
          </cell>
          <cell r="S2658" t="str">
            <v/>
          </cell>
          <cell r="T2658">
            <v>0</v>
          </cell>
          <cell r="U2658" t="str">
            <v>KhôngBCấp</v>
          </cell>
          <cell r="V2658" t="str">
            <v>058201006467</v>
          </cell>
        </row>
        <row r="2659">
          <cell r="B2659" t="str">
            <v/>
          </cell>
          <cell r="C2659" t="str">
            <v/>
          </cell>
          <cell r="D2659" t="str">
            <v>Trương Thị Kiều</v>
          </cell>
          <cell r="E2659" t="str">
            <v>Thanh</v>
          </cell>
          <cell r="F2659">
            <v>51</v>
          </cell>
          <cell r="G2659" t="str">
            <v>Trung tâm Sinh thái Nông nghiệp</v>
          </cell>
          <cell r="H2659" t="str">
            <v>Trung tâm Sinh thái Nông nghiệp</v>
          </cell>
          <cell r="I2659" t="str">
            <v>Nhân viên phục vụ</v>
          </cell>
          <cell r="J2659">
            <v>0</v>
          </cell>
          <cell r="K2659">
            <v>0</v>
          </cell>
          <cell r="L2659" t="str">
            <v>01-Jan-24</v>
          </cell>
          <cell r="M2659" t="str">
            <v>01-Jan-24</v>
          </cell>
          <cell r="N2659">
            <v>4</v>
          </cell>
          <cell r="O2659" t="str">
            <v>5300</v>
          </cell>
          <cell r="P2659" t="str">
            <v>5300</v>
          </cell>
          <cell r="Q2659" t="str">
            <v>01.009</v>
          </cell>
          <cell r="R2659" t="str">
            <v>01.009</v>
          </cell>
          <cell r="S2659" t="str">
            <v/>
          </cell>
          <cell r="T2659">
            <v>0</v>
          </cell>
          <cell r="U2659" t="str">
            <v>Đại học</v>
          </cell>
          <cell r="V2659" t="str">
            <v>068301011326</v>
          </cell>
        </row>
        <row r="2660">
          <cell r="B2660" t="str">
            <v/>
          </cell>
          <cell r="C2660" t="str">
            <v/>
          </cell>
          <cell r="D2660" t="str">
            <v>Phan Thị Mỹ</v>
          </cell>
          <cell r="E2660" t="str">
            <v>Hạnh</v>
          </cell>
          <cell r="F2660">
            <v>51</v>
          </cell>
          <cell r="G2660" t="str">
            <v>Trung tâm Sinh thái Nông nghiệp</v>
          </cell>
          <cell r="H2660" t="str">
            <v>Trung tâm Sinh thái Nông nghiệp</v>
          </cell>
          <cell r="I2660" t="str">
            <v>Nhân viên phục vụ</v>
          </cell>
          <cell r="J2660">
            <v>0</v>
          </cell>
          <cell r="K2660">
            <v>0</v>
          </cell>
          <cell r="L2660" t="str">
            <v>01-Jan-24</v>
          </cell>
          <cell r="M2660" t="str">
            <v>01-Jan-24</v>
          </cell>
          <cell r="N2660">
            <v>4</v>
          </cell>
          <cell r="O2660" t="str">
            <v>5300</v>
          </cell>
          <cell r="P2660" t="str">
            <v>5300</v>
          </cell>
          <cell r="Q2660" t="str">
            <v>01.009</v>
          </cell>
          <cell r="R2660" t="str">
            <v>01.009</v>
          </cell>
          <cell r="S2660" t="str">
            <v/>
          </cell>
          <cell r="T2660">
            <v>0</v>
          </cell>
          <cell r="U2660" t="str">
            <v>Đại học</v>
          </cell>
          <cell r="V2660" t="str">
            <v>042197009001</v>
          </cell>
        </row>
        <row r="2661">
          <cell r="B2661" t="str">
            <v/>
          </cell>
          <cell r="C2661" t="str">
            <v/>
          </cell>
          <cell r="D2661" t="str">
            <v>Nguyễn Hoàng Ngân</v>
          </cell>
          <cell r="E2661" t="str">
            <v>Hà</v>
          </cell>
          <cell r="F2661">
            <v>51</v>
          </cell>
          <cell r="G2661" t="str">
            <v>Trung tâm Sinh thái Nông nghiệp</v>
          </cell>
          <cell r="H2661" t="str">
            <v>Trung tâm Sinh thái Nông nghiệp</v>
          </cell>
          <cell r="I2661" t="str">
            <v>Nhân viên phục vụ</v>
          </cell>
          <cell r="J2661">
            <v>0</v>
          </cell>
          <cell r="K2661">
            <v>0</v>
          </cell>
          <cell r="L2661" t="str">
            <v>01-Jan-24</v>
          </cell>
          <cell r="M2661" t="str">
            <v>01-Jan-24</v>
          </cell>
          <cell r="N2661">
            <v>4</v>
          </cell>
          <cell r="O2661" t="str">
            <v>5300</v>
          </cell>
          <cell r="P2661" t="str">
            <v>5300</v>
          </cell>
          <cell r="Q2661" t="str">
            <v>01.009</v>
          </cell>
          <cell r="R2661" t="str">
            <v>01.009</v>
          </cell>
          <cell r="S2661" t="str">
            <v/>
          </cell>
          <cell r="T2661">
            <v>0</v>
          </cell>
          <cell r="U2661" t="str">
            <v>Đại học</v>
          </cell>
          <cell r="V2661" t="str">
            <v>052300014634</v>
          </cell>
        </row>
        <row r="2662">
          <cell r="B2662" t="str">
            <v/>
          </cell>
          <cell r="C2662" t="str">
            <v/>
          </cell>
          <cell r="D2662" t="str">
            <v>Đỗ Hồng</v>
          </cell>
          <cell r="E2662" t="str">
            <v>Nhung</v>
          </cell>
          <cell r="F2662">
            <v>51</v>
          </cell>
          <cell r="G2662" t="str">
            <v>Trung tâm Sinh thái Nông nghiệp</v>
          </cell>
          <cell r="H2662" t="str">
            <v>Trung tâm Sinh thái Nông nghiệp</v>
          </cell>
          <cell r="I2662" t="str">
            <v>Nhân viên phục vụ</v>
          </cell>
          <cell r="J2662">
            <v>0</v>
          </cell>
          <cell r="K2662">
            <v>0</v>
          </cell>
          <cell r="L2662" t="str">
            <v>01-Jan-24</v>
          </cell>
          <cell r="M2662" t="str">
            <v>01-Jan-24</v>
          </cell>
          <cell r="N2662">
            <v>4</v>
          </cell>
          <cell r="O2662" t="str">
            <v>5300</v>
          </cell>
          <cell r="P2662" t="str">
            <v>5300</v>
          </cell>
          <cell r="Q2662" t="str">
            <v>01.009</v>
          </cell>
          <cell r="R2662" t="str">
            <v>01.009</v>
          </cell>
          <cell r="S2662" t="str">
            <v/>
          </cell>
          <cell r="T2662">
            <v>0</v>
          </cell>
          <cell r="U2662" t="str">
            <v>Đại học</v>
          </cell>
          <cell r="V2662" t="str">
            <v>068198003260</v>
          </cell>
        </row>
        <row r="2663">
          <cell r="B2663" t="str">
            <v/>
          </cell>
          <cell r="C2663" t="str">
            <v/>
          </cell>
          <cell r="D2663" t="str">
            <v>Lê Tuấn</v>
          </cell>
          <cell r="E2663" t="str">
            <v>Tuấn</v>
          </cell>
          <cell r="F2663">
            <v>51</v>
          </cell>
          <cell r="G2663" t="str">
            <v>Trung tâm Sinh thái Nông nghiệp</v>
          </cell>
          <cell r="H2663" t="str">
            <v>Trung tâm Sinh thái Nông nghiệp</v>
          </cell>
          <cell r="I2663" t="str">
            <v>Nhân viên phục vụ</v>
          </cell>
          <cell r="J2663">
            <v>0</v>
          </cell>
          <cell r="K2663">
            <v>0</v>
          </cell>
          <cell r="L2663" t="str">
            <v>01-Jan-24</v>
          </cell>
          <cell r="M2663" t="str">
            <v>01-Jan-24</v>
          </cell>
          <cell r="N2663">
            <v>4</v>
          </cell>
          <cell r="O2663" t="str">
            <v>5300</v>
          </cell>
          <cell r="P2663" t="str">
            <v>5300</v>
          </cell>
          <cell r="Q2663" t="str">
            <v>01.009</v>
          </cell>
          <cell r="R2663" t="str">
            <v>01.009</v>
          </cell>
          <cell r="S2663" t="str">
            <v/>
          </cell>
          <cell r="T2663">
            <v>0</v>
          </cell>
          <cell r="U2663" t="str">
            <v>Đại học</v>
          </cell>
          <cell r="V2663" t="str">
            <v>068097008650</v>
          </cell>
        </row>
        <row r="2664">
          <cell r="B2664" t="str">
            <v/>
          </cell>
          <cell r="C2664" t="str">
            <v/>
          </cell>
          <cell r="D2664" t="str">
            <v>Lê Huy</v>
          </cell>
          <cell r="E2664" t="str">
            <v>Hoàng</v>
          </cell>
          <cell r="F2664">
            <v>51</v>
          </cell>
          <cell r="G2664" t="str">
            <v>Trung tâm Sinh thái Nông nghiệp</v>
          </cell>
          <cell r="H2664" t="str">
            <v>Trung tâm Sinh thái Nông nghiệp</v>
          </cell>
          <cell r="I2664" t="str">
            <v>Nhân viên phục vụ</v>
          </cell>
          <cell r="J2664">
            <v>0</v>
          </cell>
          <cell r="K2664">
            <v>0</v>
          </cell>
          <cell r="L2664" t="str">
            <v>01-Jan-24</v>
          </cell>
          <cell r="M2664" t="str">
            <v>01-Jan-24</v>
          </cell>
          <cell r="N2664">
            <v>8</v>
          </cell>
          <cell r="O2664" t="str">
            <v>5300</v>
          </cell>
          <cell r="P2664" t="str">
            <v>5300</v>
          </cell>
          <cell r="Q2664" t="str">
            <v>01.009</v>
          </cell>
          <cell r="R2664" t="str">
            <v>01.009</v>
          </cell>
          <cell r="S2664" t="str">
            <v/>
          </cell>
          <cell r="T2664">
            <v>0</v>
          </cell>
          <cell r="U2664" t="str">
            <v>KhôngBCấp</v>
          </cell>
          <cell r="V2664" t="str">
            <v>060201011068</v>
          </cell>
        </row>
        <row r="2665">
          <cell r="B2665" t="str">
            <v/>
          </cell>
          <cell r="C2665" t="str">
            <v/>
          </cell>
          <cell r="D2665" t="str">
            <v>Hoàng Văn</v>
          </cell>
          <cell r="E2665" t="str">
            <v>Nghị</v>
          </cell>
          <cell r="F2665">
            <v>51</v>
          </cell>
          <cell r="G2665" t="str">
            <v>Trung tâm Sinh thái Nông nghiệp</v>
          </cell>
          <cell r="H2665" t="str">
            <v>Trung tâm Sinh thái Nông nghiệp</v>
          </cell>
          <cell r="I2665" t="str">
            <v>Thạc sĩ, Nhân viên phục vụ</v>
          </cell>
          <cell r="J2665">
            <v>0</v>
          </cell>
          <cell r="K2665">
            <v>0</v>
          </cell>
          <cell r="L2665" t="str">
            <v>01-Jan-24</v>
          </cell>
          <cell r="M2665" t="str">
            <v>01-Jan-24</v>
          </cell>
          <cell r="N2665">
            <v>3</v>
          </cell>
          <cell r="O2665" t="str">
            <v>5300</v>
          </cell>
          <cell r="P2665" t="str">
            <v>5300</v>
          </cell>
          <cell r="Q2665" t="str">
            <v>01.009</v>
          </cell>
          <cell r="R2665" t="str">
            <v>01.009</v>
          </cell>
          <cell r="S2665" t="str">
            <v/>
          </cell>
          <cell r="T2665">
            <v>0</v>
          </cell>
          <cell r="U2665" t="str">
            <v>Thạc sĩ</v>
          </cell>
          <cell r="V2665" t="str">
            <v>066089009061</v>
          </cell>
        </row>
        <row r="2666">
          <cell r="B2666" t="str">
            <v/>
          </cell>
          <cell r="C2666" t="str">
            <v/>
          </cell>
          <cell r="D2666" t="str">
            <v>Nguyễn Huy</v>
          </cell>
          <cell r="E2666" t="str">
            <v>Thông</v>
          </cell>
          <cell r="F2666">
            <v>51</v>
          </cell>
          <cell r="G2666" t="str">
            <v>Trung tâm Sinh thái Nông nghiệp</v>
          </cell>
          <cell r="H2666" t="str">
            <v>Trung tâm Sinh thái Nông nghiệp</v>
          </cell>
          <cell r="I2666" t="str">
            <v>Nhân viên phục vụ</v>
          </cell>
          <cell r="J2666">
            <v>0</v>
          </cell>
          <cell r="K2666">
            <v>0</v>
          </cell>
          <cell r="L2666" t="str">
            <v>01-Feb-24</v>
          </cell>
          <cell r="M2666" t="str">
            <v>01-Feb-24</v>
          </cell>
          <cell r="N2666">
            <v>4</v>
          </cell>
          <cell r="O2666" t="str">
            <v>5300</v>
          </cell>
          <cell r="P2666" t="str">
            <v>5300</v>
          </cell>
          <cell r="Q2666" t="str">
            <v>01.009</v>
          </cell>
          <cell r="R2666" t="str">
            <v>01.009</v>
          </cell>
          <cell r="S2666" t="str">
            <v/>
          </cell>
          <cell r="T2666">
            <v>0</v>
          </cell>
          <cell r="U2666" t="str">
            <v>Đại học</v>
          </cell>
          <cell r="V2666" t="str">
            <v>083089000961</v>
          </cell>
        </row>
        <row r="2667">
          <cell r="B2667" t="str">
            <v/>
          </cell>
          <cell r="C2667" t="str">
            <v/>
          </cell>
          <cell r="D2667" t="str">
            <v>Nguyễn Hoàng Việt</v>
          </cell>
          <cell r="E2667" t="str">
            <v>Huy</v>
          </cell>
          <cell r="F2667">
            <v>51</v>
          </cell>
          <cell r="G2667" t="str">
            <v>Trung tâm Sinh thái Nông nghiệp</v>
          </cell>
          <cell r="H2667" t="str">
            <v>Trung tâm Sinh thái Nông nghiệp</v>
          </cell>
          <cell r="I2667" t="str">
            <v>Nhân viên phục vụ</v>
          </cell>
          <cell r="J2667">
            <v>0</v>
          </cell>
          <cell r="K2667">
            <v>0</v>
          </cell>
          <cell r="L2667" t="str">
            <v>01-Jan-24</v>
          </cell>
          <cell r="M2667" t="str">
            <v>01-Jan-24</v>
          </cell>
          <cell r="N2667">
            <v>8</v>
          </cell>
          <cell r="O2667" t="str">
            <v>5300</v>
          </cell>
          <cell r="P2667" t="str">
            <v>5305</v>
          </cell>
          <cell r="Q2667" t="str">
            <v>01.009</v>
          </cell>
          <cell r="R2667" t="str">
            <v>01.009</v>
          </cell>
          <cell r="S2667" t="str">
            <v/>
          </cell>
          <cell r="T2667">
            <v>0</v>
          </cell>
          <cell r="U2667" t="str">
            <v>KhôngBCấp</v>
          </cell>
          <cell r="V2667" t="str">
            <v>049099004407</v>
          </cell>
        </row>
        <row r="2668">
          <cell r="B2668" t="str">
            <v/>
          </cell>
          <cell r="C2668" t="str">
            <v/>
          </cell>
          <cell r="D2668" t="str">
            <v>Nguyễn Thị</v>
          </cell>
          <cell r="E2668" t="str">
            <v>Huế</v>
          </cell>
          <cell r="F2668">
            <v>58</v>
          </cell>
          <cell r="G2668" t="str">
            <v>Viện Nghiên cứu tăng trưởng xanh</v>
          </cell>
          <cell r="H2668" t="str">
            <v>Viện Nghiên cứu tăng trưởng xanh</v>
          </cell>
          <cell r="I2668" t="str">
            <v>Thạc sĩ, Nghiên cứu viên</v>
          </cell>
          <cell r="J2668">
            <v>3</v>
          </cell>
          <cell r="K2668">
            <v>0</v>
          </cell>
          <cell r="L2668" t="str">
            <v>01-Dec-17</v>
          </cell>
          <cell r="M2668" t="str">
            <v>01-Sep-08</v>
          </cell>
          <cell r="N2668">
            <v>3</v>
          </cell>
          <cell r="O2668" t="str">
            <v>5800</v>
          </cell>
          <cell r="P2668" t="str">
            <v>5800</v>
          </cell>
          <cell r="Q2668" t="str">
            <v>13.092</v>
          </cell>
          <cell r="R2668" t="str">
            <v>13.092</v>
          </cell>
          <cell r="S2668" t="str">
            <v/>
          </cell>
          <cell r="T2668">
            <v>0</v>
          </cell>
          <cell r="U2668" t="str">
            <v>Thạc sĩ</v>
          </cell>
          <cell r="V2668" t="str">
            <v>135196556</v>
          </cell>
        </row>
        <row r="2669">
          <cell r="B2669" t="str">
            <v/>
          </cell>
          <cell r="C2669" t="str">
            <v>3120205210074</v>
          </cell>
          <cell r="D2669" t="str">
            <v>Nguyễn Thị</v>
          </cell>
          <cell r="E2669" t="str">
            <v>Mỵ</v>
          </cell>
          <cell r="F2669">
            <v>58</v>
          </cell>
          <cell r="G2669" t="str">
            <v>Viện Nghiên cứu tăng trưởng xanh</v>
          </cell>
          <cell r="H2669" t="str">
            <v>Viện Nghiên cứu tăng trưởng xanh</v>
          </cell>
          <cell r="I2669" t="str">
            <v>Thạc sĩ, Nghiên cứu viên</v>
          </cell>
          <cell r="J2669">
            <v>3</v>
          </cell>
          <cell r="K2669">
            <v>0</v>
          </cell>
          <cell r="L2669" t="str">
            <v>01-Jan-25</v>
          </cell>
          <cell r="M2669" t="str">
            <v>06-Aug-18</v>
          </cell>
          <cell r="N2669">
            <v>3</v>
          </cell>
          <cell r="O2669" t="str">
            <v>5800</v>
          </cell>
          <cell r="P2669" t="str">
            <v>5800</v>
          </cell>
          <cell r="Q2669" t="str">
            <v>13.092</v>
          </cell>
          <cell r="R2669" t="str">
            <v>V.05.01.03</v>
          </cell>
          <cell r="S2669" t="str">
            <v/>
          </cell>
          <cell r="T2669">
            <v>0</v>
          </cell>
          <cell r="U2669" t="str">
            <v>Thạc sĩ</v>
          </cell>
          <cell r="V2669" t="str">
            <v>034195012489</v>
          </cell>
        </row>
        <row r="2670">
          <cell r="B2670" t="str">
            <v/>
          </cell>
          <cell r="C2670" t="str">
            <v>190965119</v>
          </cell>
          <cell r="D2670" t="str">
            <v>Nguyễn Thị Mỹ</v>
          </cell>
          <cell r="E2670" t="str">
            <v>Duyên</v>
          </cell>
          <cell r="F2670">
            <v>58</v>
          </cell>
          <cell r="G2670" t="str">
            <v>Viện Nghiên cứu tăng trưởng xanh</v>
          </cell>
          <cell r="H2670" t="str">
            <v>Viện Nghiên cứu tăng trưởng xanh</v>
          </cell>
          <cell r="I2670" t="str">
            <v>Thạc sĩ, Nghiên cứu viên</v>
          </cell>
          <cell r="J2670">
            <v>3</v>
          </cell>
          <cell r="K2670">
            <v>0</v>
          </cell>
          <cell r="L2670" t="str">
            <v>01-Aug-23</v>
          </cell>
          <cell r="M2670" t="str">
            <v>01-Aug-23</v>
          </cell>
          <cell r="N2670">
            <v>3</v>
          </cell>
          <cell r="O2670" t="str">
            <v>5800</v>
          </cell>
          <cell r="P2670" t="str">
            <v>5800</v>
          </cell>
          <cell r="Q2670" t="str">
            <v>13.092</v>
          </cell>
          <cell r="R2670" t="str">
            <v>V.05.01.03</v>
          </cell>
          <cell r="S2670" t="str">
            <v/>
          </cell>
          <cell r="T2670">
            <v>0</v>
          </cell>
          <cell r="U2670" t="str">
            <v>Thạc sĩ</v>
          </cell>
          <cell r="V2670" t="str">
            <v>040192006840</v>
          </cell>
        </row>
        <row r="2671">
          <cell r="B2671" t="str">
            <v/>
          </cell>
          <cell r="C2671" t="str">
            <v/>
          </cell>
          <cell r="D2671" t="str">
            <v>Phạm Thị</v>
          </cell>
          <cell r="E2671" t="str">
            <v>Hà</v>
          </cell>
          <cell r="F2671">
            <v>58</v>
          </cell>
          <cell r="G2671" t="str">
            <v>Viện Nghiên cứu tăng trưởng xanh</v>
          </cell>
          <cell r="H2671" t="str">
            <v>Viện Nghiên cứu tăng trưởng xanh</v>
          </cell>
          <cell r="I2671" t="str">
            <v>Kỹ thuật viên</v>
          </cell>
          <cell r="J2671">
            <v>0</v>
          </cell>
          <cell r="K2671">
            <v>0</v>
          </cell>
          <cell r="L2671" t="str">
            <v>01-Apr-19</v>
          </cell>
          <cell r="M2671" t="str">
            <v>01-Apr-19</v>
          </cell>
          <cell r="N2671">
            <v>5</v>
          </cell>
          <cell r="O2671" t="str">
            <v>5800</v>
          </cell>
          <cell r="P2671" t="str">
            <v>5800</v>
          </cell>
          <cell r="Q2671" t="str">
            <v>13.096</v>
          </cell>
          <cell r="R2671" t="str">
            <v>13.096</v>
          </cell>
          <cell r="S2671" t="str">
            <v/>
          </cell>
          <cell r="T2671">
            <v>0</v>
          </cell>
          <cell r="U2671" t="str">
            <v>Cao đẳng</v>
          </cell>
          <cell r="V2671" t="str">
            <v>024152000096</v>
          </cell>
        </row>
        <row r="2672">
          <cell r="B2672" t="str">
            <v/>
          </cell>
          <cell r="C2672" t="str">
            <v/>
          </cell>
          <cell r="D2672" t="str">
            <v>Nguyễn Bá</v>
          </cell>
          <cell r="E2672" t="str">
            <v>Hoạt</v>
          </cell>
          <cell r="F2672">
            <v>58</v>
          </cell>
          <cell r="G2672" t="str">
            <v>Viện Nghiên cứu tăng trưởng xanh</v>
          </cell>
          <cell r="H2672" t="str">
            <v>Viện Nghiên cứu tăng trưởng xanh</v>
          </cell>
          <cell r="I2672" t="str">
            <v>Tiến sĩ, Nghiên cứu viên</v>
          </cell>
          <cell r="J2672">
            <v>0</v>
          </cell>
          <cell r="K2672">
            <v>0</v>
          </cell>
          <cell r="L2672" t="str">
            <v>01-Apr-19</v>
          </cell>
          <cell r="M2672" t="str">
            <v>01-Apr-19</v>
          </cell>
          <cell r="N2672">
            <v>2</v>
          </cell>
          <cell r="O2672" t="str">
            <v>5800</v>
          </cell>
          <cell r="P2672" t="str">
            <v>5800</v>
          </cell>
          <cell r="Q2672" t="str">
            <v>13.092</v>
          </cell>
          <cell r="R2672" t="str">
            <v>13.092</v>
          </cell>
          <cell r="S2672" t="str">
            <v/>
          </cell>
          <cell r="T2672">
            <v>0</v>
          </cell>
          <cell r="U2672" t="str">
            <v>Tiến sĩ</v>
          </cell>
          <cell r="V2672" t="str">
            <v>011876638</v>
          </cell>
        </row>
        <row r="2673">
          <cell r="B2673" t="str">
            <v/>
          </cell>
          <cell r="C2673" t="str">
            <v/>
          </cell>
          <cell r="D2673" t="str">
            <v>Ngô Thị Cả</v>
          </cell>
          <cell r="E2673" t="str">
            <v>Liên</v>
          </cell>
          <cell r="F2673">
            <v>58</v>
          </cell>
          <cell r="G2673" t="str">
            <v>Viện Nghiên cứu tăng trưởng xanh</v>
          </cell>
          <cell r="H2673" t="str">
            <v>Viện Nghiên cứu tăng trưởng xanh</v>
          </cell>
          <cell r="I2673" t="str">
            <v>Nghiên cứu viên</v>
          </cell>
          <cell r="J2673">
            <v>3</v>
          </cell>
          <cell r="K2673">
            <v>0</v>
          </cell>
          <cell r="L2673" t="str">
            <v>01-Nov-22</v>
          </cell>
          <cell r="M2673" t="str">
            <v>01-Aug-20</v>
          </cell>
          <cell r="N2673">
            <v>4</v>
          </cell>
          <cell r="O2673" t="str">
            <v>5800</v>
          </cell>
          <cell r="P2673" t="str">
            <v>5800</v>
          </cell>
          <cell r="Q2673" t="str">
            <v>13.092</v>
          </cell>
          <cell r="R2673" t="str">
            <v>V.05.01.03</v>
          </cell>
          <cell r="S2673" t="str">
            <v/>
          </cell>
          <cell r="T2673">
            <v>0</v>
          </cell>
          <cell r="U2673" t="str">
            <v>Đại học</v>
          </cell>
          <cell r="V2673" t="str">
            <v>024192000656</v>
          </cell>
        </row>
        <row r="2674">
          <cell r="B2674" t="str">
            <v/>
          </cell>
          <cell r="C2674" t="str">
            <v/>
          </cell>
          <cell r="D2674" t="str">
            <v>Dương Thị</v>
          </cell>
          <cell r="E2674" t="str">
            <v>Mừng</v>
          </cell>
          <cell r="F2674">
            <v>58</v>
          </cell>
          <cell r="G2674" t="str">
            <v>Viện Nghiên cứu tăng trưởng xanh</v>
          </cell>
          <cell r="H2674" t="str">
            <v>Viện Nghiên cứu tăng trưởng xanh</v>
          </cell>
          <cell r="I2674" t="str">
            <v>Nghiên cứu viên</v>
          </cell>
          <cell r="J2674">
            <v>2.34</v>
          </cell>
          <cell r="K2674">
            <v>0</v>
          </cell>
          <cell r="L2674" t="str">
            <v>01-Aug-20</v>
          </cell>
          <cell r="M2674" t="str">
            <v>01-Aug-20</v>
          </cell>
          <cell r="N2674">
            <v>4</v>
          </cell>
          <cell r="O2674" t="str">
            <v>5800</v>
          </cell>
          <cell r="P2674" t="str">
            <v>5800</v>
          </cell>
          <cell r="Q2674" t="str">
            <v>13.092</v>
          </cell>
          <cell r="R2674" t="str">
            <v>V.05.01.03</v>
          </cell>
          <cell r="S2674" t="str">
            <v/>
          </cell>
          <cell r="T2674">
            <v>0</v>
          </cell>
          <cell r="U2674" t="str">
            <v>Đại học</v>
          </cell>
          <cell r="V2674" t="str">
            <v>033197000699</v>
          </cell>
        </row>
        <row r="2675">
          <cell r="B2675" t="str">
            <v/>
          </cell>
          <cell r="C2675" t="str">
            <v/>
          </cell>
          <cell r="D2675" t="str">
            <v>Lê Ngọc</v>
          </cell>
          <cell r="E2675" t="str">
            <v>Anh</v>
          </cell>
          <cell r="F2675">
            <v>58</v>
          </cell>
          <cell r="G2675" t="str">
            <v>Viện Nghiên cứu tăng trưởng xanh</v>
          </cell>
          <cell r="H2675" t="str">
            <v>Viện Nghiên cứu tăng trưởng xanh</v>
          </cell>
          <cell r="I2675" t="str">
            <v>Nghiên cứu viên</v>
          </cell>
          <cell r="J2675">
            <v>2.34</v>
          </cell>
          <cell r="K2675">
            <v>0</v>
          </cell>
          <cell r="L2675" t="str">
            <v>01-Aug-20</v>
          </cell>
          <cell r="M2675" t="str">
            <v>01-Aug-20</v>
          </cell>
          <cell r="N2675">
            <v>4</v>
          </cell>
          <cell r="O2675" t="str">
            <v>5800</v>
          </cell>
          <cell r="P2675" t="str">
            <v>5800</v>
          </cell>
          <cell r="Q2675" t="str">
            <v>13.092</v>
          </cell>
          <cell r="R2675" t="str">
            <v>V.05.01.03</v>
          </cell>
          <cell r="S2675" t="str">
            <v/>
          </cell>
          <cell r="T2675">
            <v>0</v>
          </cell>
          <cell r="U2675" t="str">
            <v>Đại học</v>
          </cell>
          <cell r="V2675" t="str">
            <v>145831297</v>
          </cell>
        </row>
        <row r="2676">
          <cell r="B2676" t="str">
            <v/>
          </cell>
          <cell r="C2676" t="str">
            <v/>
          </cell>
          <cell r="D2676" t="str">
            <v>Thân Thị</v>
          </cell>
          <cell r="E2676" t="str">
            <v>Loan</v>
          </cell>
          <cell r="F2676">
            <v>58</v>
          </cell>
          <cell r="G2676" t="str">
            <v>Viện Nghiên cứu tăng trưởng xanh</v>
          </cell>
          <cell r="H2676" t="str">
            <v>Viện Nghiên cứu tăng trưởng xanh</v>
          </cell>
          <cell r="I2676" t="str">
            <v>Thạc sĩ, Nghiên cứu viên</v>
          </cell>
          <cell r="J2676">
            <v>2.67</v>
          </cell>
          <cell r="K2676">
            <v>0</v>
          </cell>
          <cell r="L2676" t="str">
            <v>01-Nov-22</v>
          </cell>
          <cell r="M2676" t="str">
            <v>01-Jan-21</v>
          </cell>
          <cell r="N2676">
            <v>3</v>
          </cell>
          <cell r="O2676" t="str">
            <v>5800</v>
          </cell>
          <cell r="P2676" t="str">
            <v>5800</v>
          </cell>
          <cell r="Q2676" t="str">
            <v>13.092</v>
          </cell>
          <cell r="R2676" t="str">
            <v>V.05.01.03</v>
          </cell>
          <cell r="S2676" t="str">
            <v/>
          </cell>
          <cell r="T2676">
            <v>0</v>
          </cell>
          <cell r="U2676" t="str">
            <v>Thạc sĩ</v>
          </cell>
          <cell r="V2676" t="str">
            <v>042197004012</v>
          </cell>
        </row>
        <row r="2677">
          <cell r="B2677" t="str">
            <v/>
          </cell>
          <cell r="C2677" t="str">
            <v/>
          </cell>
          <cell r="D2677" t="str">
            <v>Phạm Thị Loan</v>
          </cell>
          <cell r="E2677" t="str">
            <v>Hà</v>
          </cell>
          <cell r="F2677">
            <v>58</v>
          </cell>
          <cell r="G2677" t="str">
            <v>Viện Nghiên cứu tăng trưởng xanh</v>
          </cell>
          <cell r="H2677" t="str">
            <v>Viện Nghiên cứu tăng trưởng xanh</v>
          </cell>
          <cell r="I2677" t="str">
            <v>Nghiên cứu viên</v>
          </cell>
          <cell r="J2677">
            <v>2.34</v>
          </cell>
          <cell r="K2677">
            <v>0</v>
          </cell>
          <cell r="L2677" t="str">
            <v>01-Jan-21</v>
          </cell>
          <cell r="M2677" t="str">
            <v>01-Jan-21</v>
          </cell>
          <cell r="N2677">
            <v>4</v>
          </cell>
          <cell r="O2677" t="str">
            <v>5800</v>
          </cell>
          <cell r="P2677" t="str">
            <v>5800</v>
          </cell>
          <cell r="Q2677" t="str">
            <v>13.092</v>
          </cell>
          <cell r="R2677" t="str">
            <v>V.05.01.03</v>
          </cell>
          <cell r="S2677" t="str">
            <v/>
          </cell>
          <cell r="T2677">
            <v>0</v>
          </cell>
          <cell r="U2677" t="str">
            <v>Đại học</v>
          </cell>
          <cell r="V2677" t="str">
            <v>101320293</v>
          </cell>
        </row>
        <row r="2678">
          <cell r="B2678" t="str">
            <v/>
          </cell>
          <cell r="C2678" t="str">
            <v/>
          </cell>
          <cell r="D2678" t="str">
            <v>Nguyễn Tài</v>
          </cell>
          <cell r="E2678" t="str">
            <v>Linh</v>
          </cell>
          <cell r="F2678">
            <v>58</v>
          </cell>
          <cell r="G2678" t="str">
            <v>Viện Nghiên cứu tăng trưởng xanh</v>
          </cell>
          <cell r="H2678" t="str">
            <v>Viện Nghiên cứu tăng trưởng xanh</v>
          </cell>
          <cell r="I2678" t="str">
            <v>Kế toán viên</v>
          </cell>
          <cell r="J2678">
            <v>3</v>
          </cell>
          <cell r="K2678">
            <v>0</v>
          </cell>
          <cell r="L2678" t="str">
            <v>01-Mar-22</v>
          </cell>
          <cell r="M2678" t="str">
            <v>01-Apr-21</v>
          </cell>
          <cell r="N2678">
            <v>4</v>
          </cell>
          <cell r="O2678" t="str">
            <v>5800</v>
          </cell>
          <cell r="P2678" t="str">
            <v>5800</v>
          </cell>
          <cell r="Q2678" t="str">
            <v>06.031</v>
          </cell>
          <cell r="R2678" t="str">
            <v>06.031</v>
          </cell>
          <cell r="S2678" t="str">
            <v/>
          </cell>
          <cell r="T2678">
            <v>0</v>
          </cell>
          <cell r="U2678" t="str">
            <v>Đại học</v>
          </cell>
          <cell r="V2678" t="str">
            <v>001192029704</v>
          </cell>
        </row>
        <row r="2679">
          <cell r="B2679" t="str">
            <v/>
          </cell>
          <cell r="C2679" t="str">
            <v/>
          </cell>
          <cell r="D2679" t="str">
            <v>Trần Thị Thu</v>
          </cell>
          <cell r="E2679" t="str">
            <v>Hà</v>
          </cell>
          <cell r="F2679">
            <v>58</v>
          </cell>
          <cell r="G2679" t="str">
            <v>Viện Nghiên cứu tăng trưởng xanh</v>
          </cell>
          <cell r="H2679" t="str">
            <v>Viện Nghiên cứu tăng trưởng xanh</v>
          </cell>
          <cell r="I2679" t="str">
            <v>Nghiên cứu viên</v>
          </cell>
          <cell r="J2679">
            <v>2.67</v>
          </cell>
          <cell r="K2679">
            <v>0</v>
          </cell>
          <cell r="L2679" t="str">
            <v>01-Oct-21</v>
          </cell>
          <cell r="M2679" t="str">
            <v>01-Oct-21</v>
          </cell>
          <cell r="N2679">
            <v>4</v>
          </cell>
          <cell r="O2679" t="str">
            <v>5800</v>
          </cell>
          <cell r="P2679" t="str">
            <v>5800</v>
          </cell>
          <cell r="Q2679" t="str">
            <v>13.092</v>
          </cell>
          <cell r="R2679" t="str">
            <v>V.05.01.03</v>
          </cell>
          <cell r="S2679" t="str">
            <v/>
          </cell>
          <cell r="T2679">
            <v>0</v>
          </cell>
          <cell r="U2679" t="str">
            <v>Đại học</v>
          </cell>
          <cell r="V2679" t="str">
            <v>035194000256</v>
          </cell>
        </row>
        <row r="2680">
          <cell r="B2680" t="str">
            <v/>
          </cell>
          <cell r="C2680" t="str">
            <v/>
          </cell>
          <cell r="D2680" t="str">
            <v>Nguyễn Thị</v>
          </cell>
          <cell r="E2680" t="str">
            <v>Liên</v>
          </cell>
          <cell r="F2680">
            <v>58</v>
          </cell>
          <cell r="G2680" t="str">
            <v>Viện Nghiên cứu tăng trưởng xanh</v>
          </cell>
          <cell r="H2680" t="str">
            <v>Viện Nghiên cứu tăng trưởng xanh</v>
          </cell>
          <cell r="I2680" t="str">
            <v>Thạc sĩ, Nghiên cứu viên</v>
          </cell>
          <cell r="J2680">
            <v>2.67</v>
          </cell>
          <cell r="K2680">
            <v>0</v>
          </cell>
          <cell r="L2680" t="str">
            <v>01-Mar-22</v>
          </cell>
          <cell r="M2680" t="str">
            <v>01-Mar-22</v>
          </cell>
          <cell r="N2680">
            <v>3</v>
          </cell>
          <cell r="O2680" t="str">
            <v>5800</v>
          </cell>
          <cell r="P2680" t="str">
            <v>5800</v>
          </cell>
          <cell r="Q2680" t="str">
            <v>13.092</v>
          </cell>
          <cell r="R2680" t="str">
            <v>V.05.01.03</v>
          </cell>
          <cell r="S2680" t="str">
            <v/>
          </cell>
          <cell r="T2680">
            <v>0</v>
          </cell>
          <cell r="U2680" t="str">
            <v>Thạc sĩ</v>
          </cell>
          <cell r="V2680" t="str">
            <v>135623495</v>
          </cell>
        </row>
        <row r="2681">
          <cell r="B2681" t="str">
            <v/>
          </cell>
          <cell r="C2681" t="str">
            <v/>
          </cell>
          <cell r="D2681" t="str">
            <v>Nguyễn Đức</v>
          </cell>
          <cell r="E2681" t="str">
            <v>Lương</v>
          </cell>
          <cell r="F2681">
            <v>58</v>
          </cell>
          <cell r="G2681" t="str">
            <v>Viện Nghiên cứu tăng trưởng xanh</v>
          </cell>
          <cell r="H2681" t="str">
            <v>Viện Nghiên cứu tăng trưởng xanh</v>
          </cell>
          <cell r="I2681" t="str">
            <v>Nghiên cứu viên</v>
          </cell>
          <cell r="J2681">
            <v>2.34</v>
          </cell>
          <cell r="K2681">
            <v>0</v>
          </cell>
          <cell r="L2681" t="str">
            <v>01-Jul-22</v>
          </cell>
          <cell r="M2681" t="str">
            <v>01-Jul-22</v>
          </cell>
          <cell r="N2681">
            <v>4</v>
          </cell>
          <cell r="O2681" t="str">
            <v>5800</v>
          </cell>
          <cell r="P2681" t="str">
            <v>5800</v>
          </cell>
          <cell r="Q2681" t="str">
            <v>13.092</v>
          </cell>
          <cell r="R2681" t="str">
            <v>V.05.01.03</v>
          </cell>
          <cell r="S2681" t="str">
            <v/>
          </cell>
          <cell r="T2681">
            <v>0</v>
          </cell>
          <cell r="U2681" t="str">
            <v>Đại học</v>
          </cell>
          <cell r="V2681" t="str">
            <v>027099001162</v>
          </cell>
        </row>
        <row r="2682">
          <cell r="B2682" t="str">
            <v/>
          </cell>
          <cell r="C2682" t="str">
            <v>0011004043059</v>
          </cell>
          <cell r="D2682" t="str">
            <v>Phạm Văn</v>
          </cell>
          <cell r="E2682" t="str">
            <v>Dũng</v>
          </cell>
          <cell r="F2682">
            <v>58</v>
          </cell>
          <cell r="G2682" t="str">
            <v>Viện Nghiên cứu tăng trưởng xanh</v>
          </cell>
          <cell r="H2682" t="str">
            <v>Viện Nghiên cứu tăng trưởng xanh</v>
          </cell>
          <cell r="I2682" t="str">
            <v>Thạc sĩ, Nghiên cứu viên</v>
          </cell>
          <cell r="J2682">
            <v>3.33</v>
          </cell>
          <cell r="K2682">
            <v>0</v>
          </cell>
          <cell r="L2682" t="str">
            <v>01-Oct-22</v>
          </cell>
          <cell r="M2682" t="str">
            <v>01-Oct-22</v>
          </cell>
          <cell r="N2682">
            <v>3</v>
          </cell>
          <cell r="O2682" t="str">
            <v>5800</v>
          </cell>
          <cell r="P2682" t="str">
            <v>5800</v>
          </cell>
          <cell r="Q2682" t="str">
            <v>13.092</v>
          </cell>
          <cell r="R2682" t="str">
            <v>V.05.01.03</v>
          </cell>
          <cell r="S2682" t="str">
            <v/>
          </cell>
          <cell r="T2682">
            <v>0</v>
          </cell>
          <cell r="U2682" t="str">
            <v>Thạc sĩ</v>
          </cell>
          <cell r="V2682" t="str">
            <v>001086039045</v>
          </cell>
        </row>
        <row r="2683">
          <cell r="B2683" t="str">
            <v/>
          </cell>
          <cell r="C2683" t="str">
            <v/>
          </cell>
          <cell r="D2683" t="str">
            <v>Nguyễn Thị</v>
          </cell>
          <cell r="E2683" t="str">
            <v>Thắm</v>
          </cell>
          <cell r="F2683">
            <v>58</v>
          </cell>
          <cell r="G2683" t="str">
            <v>Viện Nghiên cứu tăng trưởng xanh</v>
          </cell>
          <cell r="H2683" t="str">
            <v>Viện Nghiên cứu tăng trưởng xanh</v>
          </cell>
          <cell r="I2683" t="str">
            <v>Thạc sĩ, Nghiên cứu viên</v>
          </cell>
          <cell r="J2683">
            <v>3.66</v>
          </cell>
          <cell r="K2683">
            <v>0</v>
          </cell>
          <cell r="L2683" t="str">
            <v>01-Dec-22</v>
          </cell>
          <cell r="M2683" t="str">
            <v>01-Dec-22</v>
          </cell>
          <cell r="N2683">
            <v>3</v>
          </cell>
          <cell r="O2683" t="str">
            <v>5800</v>
          </cell>
          <cell r="P2683" t="str">
            <v>5800</v>
          </cell>
          <cell r="Q2683" t="str">
            <v>13.092</v>
          </cell>
          <cell r="R2683" t="str">
            <v>V.05.01.03</v>
          </cell>
          <cell r="S2683" t="str">
            <v/>
          </cell>
          <cell r="T2683">
            <v>0</v>
          </cell>
          <cell r="U2683" t="str">
            <v>Thạc sĩ</v>
          </cell>
          <cell r="V2683" t="str">
            <v>027184011269</v>
          </cell>
        </row>
        <row r="2684">
          <cell r="B2684" t="str">
            <v/>
          </cell>
          <cell r="C2684" t="str">
            <v/>
          </cell>
          <cell r="D2684" t="str">
            <v>Phạm Công</v>
          </cell>
          <cell r="E2684" t="str">
            <v>Đạt</v>
          </cell>
          <cell r="F2684">
            <v>58</v>
          </cell>
          <cell r="G2684" t="str">
            <v>Viện Nghiên cứu tăng trưởng xanh</v>
          </cell>
          <cell r="H2684" t="str">
            <v>Viện Nghiên cứu tăng trưởng xanh</v>
          </cell>
          <cell r="I2684" t="str">
            <v>Nghiên cứu viên</v>
          </cell>
          <cell r="J2684">
            <v>2.34</v>
          </cell>
          <cell r="K2684">
            <v>0</v>
          </cell>
          <cell r="L2684" t="str">
            <v>01-Mar-23</v>
          </cell>
          <cell r="M2684" t="str">
            <v>01-Mar-23</v>
          </cell>
          <cell r="N2684">
            <v>4</v>
          </cell>
          <cell r="O2684" t="str">
            <v>5800</v>
          </cell>
          <cell r="P2684" t="str">
            <v>5800</v>
          </cell>
          <cell r="Q2684" t="str">
            <v>13.092</v>
          </cell>
          <cell r="R2684" t="str">
            <v>V.05.01.03</v>
          </cell>
          <cell r="S2684" t="str">
            <v/>
          </cell>
          <cell r="T2684">
            <v>0</v>
          </cell>
          <cell r="U2684" t="str">
            <v>Đại học</v>
          </cell>
          <cell r="V2684" t="str">
            <v>036200010211</v>
          </cell>
        </row>
        <row r="2685">
          <cell r="B2685" t="str">
            <v/>
          </cell>
          <cell r="C2685" t="str">
            <v/>
          </cell>
          <cell r="D2685" t="str">
            <v>Triệu Phương</v>
          </cell>
          <cell r="E2685" t="str">
            <v>Thảo</v>
          </cell>
          <cell r="F2685">
            <v>58</v>
          </cell>
          <cell r="G2685" t="str">
            <v>Viện Nghiên cứu tăng trưởng xanh</v>
          </cell>
          <cell r="H2685" t="str">
            <v>Viện Nghiên cứu tăng trưởng xanh</v>
          </cell>
          <cell r="I2685" t="str">
            <v>Thạc sĩ, Nghiên cứu viên</v>
          </cell>
          <cell r="J2685">
            <v>3.66</v>
          </cell>
          <cell r="K2685">
            <v>0</v>
          </cell>
          <cell r="L2685" t="str">
            <v>01-Apr-23</v>
          </cell>
          <cell r="M2685" t="str">
            <v>01-Apr-23</v>
          </cell>
          <cell r="N2685">
            <v>3</v>
          </cell>
          <cell r="O2685" t="str">
            <v>5800</v>
          </cell>
          <cell r="P2685" t="str">
            <v>5800</v>
          </cell>
          <cell r="Q2685" t="str">
            <v>13.092</v>
          </cell>
          <cell r="R2685" t="str">
            <v>V.05.01.03</v>
          </cell>
          <cell r="S2685" t="str">
            <v/>
          </cell>
          <cell r="T2685">
            <v>0</v>
          </cell>
          <cell r="U2685" t="str">
            <v>Thạc sĩ</v>
          </cell>
          <cell r="V2685" t="str">
            <v>001186038099</v>
          </cell>
        </row>
        <row r="2686">
          <cell r="B2686" t="str">
            <v/>
          </cell>
          <cell r="C2686" t="str">
            <v/>
          </cell>
          <cell r="D2686" t="str">
            <v>Trịnh Thị Minh</v>
          </cell>
          <cell r="E2686" t="str">
            <v>Hằng</v>
          </cell>
          <cell r="F2686">
            <v>58</v>
          </cell>
          <cell r="G2686" t="str">
            <v>Viện Nghiên cứu tăng trưởng xanh</v>
          </cell>
          <cell r="H2686" t="str">
            <v>Viện Nghiên cứu tăng trưởng xanh</v>
          </cell>
          <cell r="I2686" t="str">
            <v>Nghiên cứu viên</v>
          </cell>
          <cell r="J2686">
            <v>2.34</v>
          </cell>
          <cell r="K2686">
            <v>0</v>
          </cell>
          <cell r="L2686" t="str">
            <v>01-Apr-23</v>
          </cell>
          <cell r="M2686" t="str">
            <v>01-Apr-23</v>
          </cell>
          <cell r="N2686">
            <v>4</v>
          </cell>
          <cell r="O2686" t="str">
            <v>5800</v>
          </cell>
          <cell r="P2686" t="str">
            <v>5800</v>
          </cell>
          <cell r="Q2686" t="str">
            <v>13.092</v>
          </cell>
          <cell r="R2686" t="str">
            <v>V.05.01.03</v>
          </cell>
          <cell r="S2686" t="str">
            <v/>
          </cell>
          <cell r="T2686">
            <v>0</v>
          </cell>
          <cell r="U2686" t="str">
            <v>Đại học</v>
          </cell>
          <cell r="V2686" t="str">
            <v>022196001439</v>
          </cell>
        </row>
        <row r="2687">
          <cell r="B2687" t="str">
            <v/>
          </cell>
          <cell r="C2687" t="str">
            <v/>
          </cell>
          <cell r="D2687" t="str">
            <v>Nguyễn Thị Thanh</v>
          </cell>
          <cell r="E2687" t="str">
            <v>Duyên</v>
          </cell>
          <cell r="F2687">
            <v>58</v>
          </cell>
          <cell r="G2687" t="str">
            <v>Viện Nghiên cứu tăng trưởng xanh</v>
          </cell>
          <cell r="H2687" t="str">
            <v>Viện Nghiên cứu tăng trưởng xanh</v>
          </cell>
          <cell r="I2687" t="str">
            <v>Kế toán viên</v>
          </cell>
          <cell r="J2687">
            <v>3.66</v>
          </cell>
          <cell r="K2687">
            <v>0</v>
          </cell>
          <cell r="L2687" t="str">
            <v>05-May-23</v>
          </cell>
          <cell r="M2687" t="str">
            <v>05-May-23</v>
          </cell>
          <cell r="N2687">
            <v>4</v>
          </cell>
          <cell r="O2687" t="str">
            <v>5800</v>
          </cell>
          <cell r="P2687" t="str">
            <v>5800</v>
          </cell>
          <cell r="Q2687" t="str">
            <v>06.031</v>
          </cell>
          <cell r="R2687" t="str">
            <v>06.031</v>
          </cell>
          <cell r="S2687" t="str">
            <v/>
          </cell>
          <cell r="T2687">
            <v>0</v>
          </cell>
          <cell r="U2687" t="str">
            <v>Đại học</v>
          </cell>
          <cell r="V2687" t="str">
            <v>030185000425</v>
          </cell>
        </row>
        <row r="2688">
          <cell r="B2688" t="str">
            <v/>
          </cell>
          <cell r="C2688" t="str">
            <v>0962123960</v>
          </cell>
          <cell r="D2688" t="str">
            <v>Lê Thị Mỹ</v>
          </cell>
          <cell r="E2688" t="str">
            <v>Ninh</v>
          </cell>
          <cell r="F2688">
            <v>58</v>
          </cell>
          <cell r="G2688" t="str">
            <v>Viện Nghiên cứu tăng trưởng xanh</v>
          </cell>
          <cell r="H2688" t="str">
            <v>Viện Nghiên cứu tăng trưởng xanh</v>
          </cell>
          <cell r="I2688" t="str">
            <v>Nghiên cứu viên</v>
          </cell>
          <cell r="J2688">
            <v>2.34</v>
          </cell>
          <cell r="K2688">
            <v>0</v>
          </cell>
          <cell r="L2688" t="str">
            <v>01-Jun-23</v>
          </cell>
          <cell r="M2688" t="str">
            <v>01-Jun-23</v>
          </cell>
          <cell r="N2688">
            <v>4</v>
          </cell>
          <cell r="O2688" t="str">
            <v>5800</v>
          </cell>
          <cell r="P2688" t="str">
            <v>5800</v>
          </cell>
          <cell r="Q2688" t="str">
            <v>13.092</v>
          </cell>
          <cell r="R2688" t="str">
            <v>V.05.01.03</v>
          </cell>
          <cell r="S2688" t="str">
            <v/>
          </cell>
          <cell r="T2688">
            <v>0</v>
          </cell>
          <cell r="U2688" t="str">
            <v>Đại học</v>
          </cell>
          <cell r="V2688" t="str">
            <v>001198016882</v>
          </cell>
        </row>
        <row r="2689">
          <cell r="B2689" t="str">
            <v/>
          </cell>
          <cell r="C2689" t="str">
            <v/>
          </cell>
          <cell r="D2689" t="str">
            <v>Hồ Thị</v>
          </cell>
          <cell r="E2689" t="str">
            <v>Liên</v>
          </cell>
          <cell r="F2689">
            <v>58</v>
          </cell>
          <cell r="G2689" t="str">
            <v>Viện Nghiên cứu tăng trưởng xanh</v>
          </cell>
          <cell r="H2689" t="str">
            <v>Viện Nghiên cứu tăng trưởng xanh</v>
          </cell>
          <cell r="I2689" t="str">
            <v>Nghiên cứu viên</v>
          </cell>
          <cell r="J2689">
            <v>2.34</v>
          </cell>
          <cell r="K2689">
            <v>0</v>
          </cell>
          <cell r="L2689" t="str">
            <v>01-Nov-23</v>
          </cell>
          <cell r="M2689" t="str">
            <v>01-Nov-23</v>
          </cell>
          <cell r="N2689">
            <v>4</v>
          </cell>
          <cell r="O2689" t="str">
            <v>5800</v>
          </cell>
          <cell r="P2689" t="str">
            <v>5800</v>
          </cell>
          <cell r="Q2689" t="str">
            <v>13.092</v>
          </cell>
          <cell r="R2689" t="str">
            <v>V.05.01.03</v>
          </cell>
          <cell r="S2689" t="str">
            <v/>
          </cell>
          <cell r="T2689">
            <v>0</v>
          </cell>
          <cell r="U2689" t="str">
            <v>Đại học</v>
          </cell>
          <cell r="V2689" t="str">
            <v>040301004642</v>
          </cell>
        </row>
        <row r="2690">
          <cell r="B2690" t="str">
            <v/>
          </cell>
          <cell r="C2690" t="str">
            <v>799907081999</v>
          </cell>
          <cell r="D2690" t="str">
            <v>Nguyễn Thủy</v>
          </cell>
          <cell r="E2690" t="str">
            <v>Linh</v>
          </cell>
          <cell r="F2690">
            <v>58</v>
          </cell>
          <cell r="G2690" t="str">
            <v>Viện Nghiên cứu tăng trưởng xanh</v>
          </cell>
          <cell r="H2690" t="str">
            <v>Viện Nghiên cứu tăng trưởng xanh</v>
          </cell>
          <cell r="I2690" t="str">
            <v>Nghiên cứu viên</v>
          </cell>
          <cell r="J2690">
            <v>2.34</v>
          </cell>
          <cell r="K2690">
            <v>0</v>
          </cell>
          <cell r="L2690" t="str">
            <v>02-Jan-24</v>
          </cell>
          <cell r="M2690" t="str">
            <v>02-Jan-24</v>
          </cell>
          <cell r="N2690">
            <v>4</v>
          </cell>
          <cell r="O2690" t="str">
            <v>5800</v>
          </cell>
          <cell r="P2690" t="str">
            <v>5800</v>
          </cell>
          <cell r="Q2690" t="str">
            <v>13.092</v>
          </cell>
          <cell r="R2690" t="str">
            <v>V.05.01.03</v>
          </cell>
          <cell r="S2690" t="str">
            <v/>
          </cell>
          <cell r="T2690">
            <v>0</v>
          </cell>
          <cell r="U2690" t="str">
            <v>Đại học</v>
          </cell>
          <cell r="V2690" t="str">
            <v>001199032223</v>
          </cell>
        </row>
        <row r="2691">
          <cell r="B2691" t="str">
            <v/>
          </cell>
          <cell r="C2691" t="str">
            <v/>
          </cell>
          <cell r="D2691" t="str">
            <v>Nguyễn Thị Thúy</v>
          </cell>
          <cell r="E2691" t="str">
            <v>Anh</v>
          </cell>
          <cell r="F2691">
            <v>58</v>
          </cell>
          <cell r="G2691" t="str">
            <v>Viện Nghiên cứu tăng trưởng xanh</v>
          </cell>
          <cell r="H2691" t="str">
            <v>Viện Nghiên cứu tăng trưởng xanh</v>
          </cell>
          <cell r="I2691" t="str">
            <v>Nghiên cứu viên</v>
          </cell>
          <cell r="J2691">
            <v>2.34</v>
          </cell>
          <cell r="K2691">
            <v>0</v>
          </cell>
          <cell r="L2691" t="str">
            <v>01-Jan-24</v>
          </cell>
          <cell r="M2691" t="str">
            <v>01-Jan-24</v>
          </cell>
          <cell r="N2691">
            <v>4</v>
          </cell>
          <cell r="O2691" t="str">
            <v>5800</v>
          </cell>
          <cell r="P2691" t="str">
            <v>5800</v>
          </cell>
          <cell r="Q2691" t="str">
            <v>13.092</v>
          </cell>
          <cell r="R2691" t="str">
            <v>V.05.01.03</v>
          </cell>
          <cell r="S2691" t="str">
            <v/>
          </cell>
          <cell r="T2691">
            <v>0</v>
          </cell>
          <cell r="U2691" t="str">
            <v>Đại học</v>
          </cell>
          <cell r="V2691" t="str">
            <v>001300013679</v>
          </cell>
        </row>
        <row r="2692">
          <cell r="B2692" t="str">
            <v/>
          </cell>
          <cell r="C2692" t="str">
            <v>104868933192</v>
          </cell>
          <cell r="D2692" t="str">
            <v>Nguyễn Đức</v>
          </cell>
          <cell r="E2692" t="str">
            <v>Hùng</v>
          </cell>
          <cell r="F2692">
            <v>58</v>
          </cell>
          <cell r="G2692" t="str">
            <v>Viện Nghiên cứu tăng trưởng xanh</v>
          </cell>
          <cell r="H2692" t="str">
            <v>Viện Nghiên cứu tăng trưởng xanh</v>
          </cell>
          <cell r="I2692" t="str">
            <v>Nghiên cứu viên</v>
          </cell>
          <cell r="J2692">
            <v>2.34</v>
          </cell>
          <cell r="K2692">
            <v>0</v>
          </cell>
          <cell r="L2692" t="str">
            <v>01-Apr-24</v>
          </cell>
          <cell r="M2692" t="str">
            <v>01-Apr-24</v>
          </cell>
          <cell r="N2692">
            <v>4</v>
          </cell>
          <cell r="O2692" t="str">
            <v>5800</v>
          </cell>
          <cell r="P2692" t="str">
            <v>5800</v>
          </cell>
          <cell r="Q2692" t="str">
            <v>13.092</v>
          </cell>
          <cell r="R2692" t="str">
            <v>V.05.01.03</v>
          </cell>
          <cell r="S2692" t="str">
            <v/>
          </cell>
          <cell r="T2692">
            <v>0</v>
          </cell>
          <cell r="U2692" t="str">
            <v>Đại học</v>
          </cell>
          <cell r="V2692" t="str">
            <v>001200022072</v>
          </cell>
        </row>
        <row r="2693">
          <cell r="B2693" t="str">
            <v/>
          </cell>
          <cell r="C2693" t="str">
            <v>103872177359</v>
          </cell>
          <cell r="D2693" t="str">
            <v>Trần Thị</v>
          </cell>
          <cell r="E2693" t="str">
            <v>Oanh</v>
          </cell>
          <cell r="F2693">
            <v>58</v>
          </cell>
          <cell r="G2693" t="str">
            <v>Viện Nghiên cứu tăng trưởng xanh</v>
          </cell>
          <cell r="H2693" t="str">
            <v>Viện Nghiên cứu tăng trưởng xanh</v>
          </cell>
          <cell r="I2693" t="str">
            <v>Kế toán viên</v>
          </cell>
          <cell r="J2693">
            <v>2.34</v>
          </cell>
          <cell r="K2693">
            <v>0</v>
          </cell>
          <cell r="L2693" t="str">
            <v>01-Jan-25</v>
          </cell>
          <cell r="M2693" t="str">
            <v>01-Jan-25</v>
          </cell>
          <cell r="N2693">
            <v>4</v>
          </cell>
          <cell r="O2693" t="str">
            <v>5800</v>
          </cell>
          <cell r="P2693" t="str">
            <v>5800</v>
          </cell>
          <cell r="Q2693" t="str">
            <v>06.031</v>
          </cell>
          <cell r="R2693" t="str">
            <v>06.031</v>
          </cell>
          <cell r="S2693" t="str">
            <v/>
          </cell>
          <cell r="T2693">
            <v>0</v>
          </cell>
          <cell r="U2693" t="str">
            <v>Đại học</v>
          </cell>
          <cell r="V2693" t="str">
            <v>027302006490</v>
          </cell>
        </row>
        <row r="2694">
          <cell r="B2694" t="str">
            <v/>
          </cell>
          <cell r="C2694" t="str">
            <v>0943051725</v>
          </cell>
          <cell r="D2694" t="str">
            <v>Nguyễn Thị Vân</v>
          </cell>
          <cell r="E2694" t="str">
            <v>Anh</v>
          </cell>
          <cell r="F2694">
            <v>58</v>
          </cell>
          <cell r="G2694" t="str">
            <v>Viện Nghiên cứu tăng trưởng xanh</v>
          </cell>
          <cell r="H2694" t="str">
            <v>Viện Nghiên cứu tăng trưởng xanh</v>
          </cell>
          <cell r="I2694" t="str">
            <v>Nghiên cứu viên</v>
          </cell>
          <cell r="J2694">
            <v>2.34</v>
          </cell>
          <cell r="K2694">
            <v>0</v>
          </cell>
          <cell r="L2694" t="str">
            <v>01-Nov-24</v>
          </cell>
          <cell r="M2694" t="str">
            <v>01-Nov-24</v>
          </cell>
          <cell r="N2694">
            <v>4</v>
          </cell>
          <cell r="O2694" t="str">
            <v>5800</v>
          </cell>
          <cell r="P2694" t="str">
            <v>5800</v>
          </cell>
          <cell r="Q2694" t="str">
            <v>13.092</v>
          </cell>
          <cell r="R2694" t="str">
            <v>V.05.01.03</v>
          </cell>
          <cell r="S2694" t="str">
            <v/>
          </cell>
          <cell r="T2694">
            <v>0</v>
          </cell>
          <cell r="U2694" t="str">
            <v>Đại học</v>
          </cell>
          <cell r="V2694" t="str">
            <v>022301005826</v>
          </cell>
        </row>
        <row r="2695">
          <cell r="B2695" t="str">
            <v/>
          </cell>
          <cell r="C2695" t="str">
            <v>19036208149011</v>
          </cell>
          <cell r="D2695" t="str">
            <v>Nguyễn Cao Phương</v>
          </cell>
          <cell r="E2695" t="str">
            <v>Thảo</v>
          </cell>
          <cell r="F2695">
            <v>58</v>
          </cell>
          <cell r="G2695" t="str">
            <v>Viện Nghiên cứu tăng trưởng xanh</v>
          </cell>
          <cell r="H2695" t="str">
            <v>Viện Nghiên cứu tăng trưởng xanh</v>
          </cell>
          <cell r="I2695" t="str">
            <v>Nghiên cứu viên</v>
          </cell>
          <cell r="J2695">
            <v>2.34</v>
          </cell>
          <cell r="K2695">
            <v>0</v>
          </cell>
          <cell r="L2695" t="str">
            <v>02-Dec-24</v>
          </cell>
          <cell r="M2695" t="str">
            <v>02-Dec-24</v>
          </cell>
          <cell r="N2695">
            <v>4</v>
          </cell>
          <cell r="O2695" t="str">
            <v>5800</v>
          </cell>
          <cell r="P2695" t="str">
            <v>5800</v>
          </cell>
          <cell r="Q2695" t="str">
            <v>13.092</v>
          </cell>
          <cell r="R2695" t="str">
            <v>V.05.01.03</v>
          </cell>
          <cell r="S2695" t="str">
            <v/>
          </cell>
          <cell r="T2695">
            <v>0</v>
          </cell>
          <cell r="U2695" t="str">
            <v>Đại học</v>
          </cell>
          <cell r="V2695" t="str">
            <v>001302013886</v>
          </cell>
        </row>
        <row r="2696">
          <cell r="B2696" t="str">
            <v/>
          </cell>
          <cell r="C2696" t="str">
            <v>19035481767015</v>
          </cell>
          <cell r="D2696" t="str">
            <v>Nguyễn Bích</v>
          </cell>
          <cell r="E2696" t="str">
            <v>Thảo</v>
          </cell>
          <cell r="F2696">
            <v>58</v>
          </cell>
          <cell r="G2696" t="str">
            <v>Viện Nghiên cứu tăng trưởng xanh</v>
          </cell>
          <cell r="H2696" t="str">
            <v>Viện Nghiên cứu tăng trưởng xanh</v>
          </cell>
          <cell r="I2696" t="str">
            <v>Thạc sĩ, Nghiên cứu viên</v>
          </cell>
          <cell r="J2696">
            <v>2.67</v>
          </cell>
          <cell r="K2696">
            <v>0</v>
          </cell>
          <cell r="L2696" t="str">
            <v>02-Dec-24</v>
          </cell>
          <cell r="M2696" t="str">
            <v>02-Dec-24</v>
          </cell>
          <cell r="N2696">
            <v>3</v>
          </cell>
          <cell r="O2696" t="str">
            <v>5800</v>
          </cell>
          <cell r="P2696" t="str">
            <v>5800</v>
          </cell>
          <cell r="Q2696" t="str">
            <v>13.092</v>
          </cell>
          <cell r="R2696" t="str">
            <v>V.05.01.03</v>
          </cell>
          <cell r="S2696" t="str">
            <v/>
          </cell>
          <cell r="T2696">
            <v>0</v>
          </cell>
          <cell r="U2696" t="str">
            <v>Thạc sĩ</v>
          </cell>
          <cell r="V2696" t="str">
            <v>036193011664</v>
          </cell>
        </row>
        <row r="2697">
          <cell r="B2697" t="str">
            <v/>
          </cell>
          <cell r="C2697" t="str">
            <v>19034371449011</v>
          </cell>
          <cell r="D2697" t="str">
            <v>Phạm</v>
          </cell>
          <cell r="E2697" t="str">
            <v>Khang</v>
          </cell>
          <cell r="F2697">
            <v>58</v>
          </cell>
          <cell r="G2697" t="str">
            <v>Viện Nghiên cứu tăng trưởng xanh</v>
          </cell>
          <cell r="H2697" t="str">
            <v>Viện Nghiên cứu tăng trưởng xanh</v>
          </cell>
          <cell r="I2697" t="str">
            <v>Nghiên cứu viên</v>
          </cell>
          <cell r="J2697">
            <v>2.34</v>
          </cell>
          <cell r="K2697">
            <v>0</v>
          </cell>
          <cell r="L2697" t="str">
            <v>01-Aug-25</v>
          </cell>
          <cell r="M2697" t="str">
            <v>01-Aug-25</v>
          </cell>
          <cell r="N2697">
            <v>4</v>
          </cell>
          <cell r="O2697" t="str">
            <v>5800</v>
          </cell>
          <cell r="P2697" t="str">
            <v>5800</v>
          </cell>
          <cell r="Q2697" t="str">
            <v>13.092</v>
          </cell>
          <cell r="R2697" t="str">
            <v>V.05.01.03</v>
          </cell>
          <cell r="S2697" t="str">
            <v/>
          </cell>
          <cell r="T2697">
            <v>0</v>
          </cell>
          <cell r="U2697" t="str">
            <v>Đại học</v>
          </cell>
          <cell r="V2697" t="str">
            <v>001201004417</v>
          </cell>
        </row>
        <row r="2698">
          <cell r="B2698" t="str">
            <v/>
          </cell>
          <cell r="C2698" t="str">
            <v/>
          </cell>
          <cell r="D2698" t="str">
            <v>Phạm Phương</v>
          </cell>
          <cell r="E2698" t="str">
            <v>Linh</v>
          </cell>
          <cell r="F2698">
            <v>58</v>
          </cell>
          <cell r="G2698" t="str">
            <v>Viện Nghiên cứu tăng trưởng xanh</v>
          </cell>
          <cell r="H2698" t="str">
            <v>Viện Nghiên cứu tăng trưởng xanh</v>
          </cell>
          <cell r="I2698" t="str">
            <v>Nghiên cứu viên</v>
          </cell>
          <cell r="J2698">
            <v>2.34</v>
          </cell>
          <cell r="K2698">
            <v>0</v>
          </cell>
          <cell r="L2698" t="str">
            <v>01-Dec-25</v>
          </cell>
          <cell r="M2698" t="str">
            <v>01-Dec-25</v>
          </cell>
          <cell r="N2698">
            <v>4</v>
          </cell>
          <cell r="O2698" t="str">
            <v>5800</v>
          </cell>
          <cell r="P2698" t="str">
            <v>5800</v>
          </cell>
          <cell r="Q2698" t="str">
            <v>13.092</v>
          </cell>
          <cell r="R2698" t="str">
            <v>V.05.01.03</v>
          </cell>
          <cell r="S2698" t="str">
            <v/>
          </cell>
          <cell r="T2698">
            <v>0</v>
          </cell>
          <cell r="U2698" t="str">
            <v>Đại học</v>
          </cell>
          <cell r="V2698" t="str">
            <v>001198019307</v>
          </cell>
        </row>
        <row r="2699">
          <cell r="B2699" t="str">
            <v/>
          </cell>
          <cell r="C2699" t="str">
            <v>3120215044354</v>
          </cell>
          <cell r="D2699" t="str">
            <v>Lê Lệnh</v>
          </cell>
          <cell r="E2699" t="str">
            <v>Thuận</v>
          </cell>
          <cell r="F2699">
            <v>60</v>
          </cell>
          <cell r="G2699" t="str">
            <v>TT Nghiên cứu thực nghiệm NN sinh thái á nhiệt đới</v>
          </cell>
          <cell r="H2699" t="str">
            <v>Trung tâm Nghiên cứu thực nghiệm nông nghiệp sinh thái á nhiệt đới</v>
          </cell>
          <cell r="I2699" t="str">
            <v>Nhân viên bảo vệ</v>
          </cell>
          <cell r="J2699">
            <v>1.5</v>
          </cell>
          <cell r="K2699">
            <v>0</v>
          </cell>
          <cell r="L2699" t="str">
            <v>01-Nov-13</v>
          </cell>
          <cell r="M2699" t="str">
            <v>01-Nov-13</v>
          </cell>
          <cell r="N2699">
            <v>8</v>
          </cell>
          <cell r="O2699" t="str">
            <v>6000</v>
          </cell>
          <cell r="P2699" t="str">
            <v>6000</v>
          </cell>
          <cell r="Q2699" t="str">
            <v>01.011</v>
          </cell>
          <cell r="R2699" t="str">
            <v>01.011</v>
          </cell>
          <cell r="S2699" t="str">
            <v/>
          </cell>
          <cell r="T2699">
            <v>0</v>
          </cell>
          <cell r="U2699" t="str">
            <v>KhôngBCấp</v>
          </cell>
          <cell r="V2699" t="str">
            <v>173536666</v>
          </cell>
        </row>
        <row r="2700">
          <cell r="B2700" t="str">
            <v/>
          </cell>
          <cell r="C2700" t="str">
            <v/>
          </cell>
          <cell r="D2700" t="str">
            <v>Lê Thanh</v>
          </cell>
          <cell r="E2700" t="str">
            <v>Hằng</v>
          </cell>
          <cell r="F2700">
            <v>60</v>
          </cell>
          <cell r="G2700" t="str">
            <v>TT Nghiên cứu thực nghiệm NN sinh thái á nhiệt đới</v>
          </cell>
          <cell r="H2700" t="str">
            <v>Trung tâm Nghiên cứu thực nghiệm nông nghiệp sinh thái á nhiệt đới</v>
          </cell>
          <cell r="I2700" t="str">
            <v>Kế toán viên trung cấp</v>
          </cell>
          <cell r="J2700">
            <v>1.86</v>
          </cell>
          <cell r="K2700">
            <v>0</v>
          </cell>
          <cell r="L2700" t="str">
            <v>01-Jan-15</v>
          </cell>
          <cell r="M2700" t="str">
            <v>01-Jan-15</v>
          </cell>
          <cell r="N2700">
            <v>5</v>
          </cell>
          <cell r="O2700" t="str">
            <v>6000</v>
          </cell>
          <cell r="P2700" t="str">
            <v>6000</v>
          </cell>
          <cell r="Q2700" t="str">
            <v>06.032</v>
          </cell>
          <cell r="R2700" t="str">
            <v>06.032</v>
          </cell>
          <cell r="S2700" t="str">
            <v/>
          </cell>
          <cell r="T2700">
            <v>0</v>
          </cell>
          <cell r="U2700" t="str">
            <v>Cao đẳng</v>
          </cell>
          <cell r="V2700" t="str">
            <v>173590880</v>
          </cell>
        </row>
        <row r="2701">
          <cell r="B2701" t="str">
            <v/>
          </cell>
          <cell r="C2701" t="str">
            <v>3120215050407</v>
          </cell>
          <cell r="D2701" t="str">
            <v>Nguyễn Thanh</v>
          </cell>
          <cell r="E2701" t="str">
            <v>Tuấn</v>
          </cell>
          <cell r="F2701">
            <v>60</v>
          </cell>
          <cell r="G2701" t="str">
            <v>TT Nghiên cứu thực nghiệm NN sinh thái á nhiệt đới</v>
          </cell>
          <cell r="H2701" t="str">
            <v>Trung tâm Nghiên cứu thực nghiệm nông nghiệp sinh thái á nhiệt đới</v>
          </cell>
          <cell r="I2701" t="str">
            <v>Nhân viên bảo vệ</v>
          </cell>
          <cell r="J2701">
            <v>1.5</v>
          </cell>
          <cell r="K2701">
            <v>0</v>
          </cell>
          <cell r="L2701" t="str">
            <v>01-Dec-15</v>
          </cell>
          <cell r="M2701" t="str">
            <v>01-Dec-15</v>
          </cell>
          <cell r="N2701">
            <v>8</v>
          </cell>
          <cell r="O2701" t="str">
            <v>6000</v>
          </cell>
          <cell r="P2701" t="str">
            <v>6000</v>
          </cell>
          <cell r="Q2701" t="str">
            <v>01.011</v>
          </cell>
          <cell r="R2701" t="str">
            <v>01.011</v>
          </cell>
          <cell r="S2701" t="str">
            <v/>
          </cell>
          <cell r="T2701">
            <v>0</v>
          </cell>
          <cell r="U2701" t="str">
            <v>KhôngBCấp</v>
          </cell>
          <cell r="V2701" t="str">
            <v>152115912</v>
          </cell>
        </row>
        <row r="2702">
          <cell r="B2702" t="str">
            <v/>
          </cell>
          <cell r="C2702" t="str">
            <v/>
          </cell>
          <cell r="D2702" t="str">
            <v>Lê Văn</v>
          </cell>
          <cell r="E2702" t="str">
            <v>Hoàng</v>
          </cell>
          <cell r="F2702">
            <v>60</v>
          </cell>
          <cell r="G2702" t="str">
            <v>TT Nghiên cứu thực nghiệm NN sinh thái á nhiệt đới</v>
          </cell>
          <cell r="H2702" t="str">
            <v>Trung tâm Nghiên cứu thực nghiệm nông nghiệp sinh thái á nhiệt đới</v>
          </cell>
          <cell r="I2702" t="str">
            <v>Nghiên cứu viên</v>
          </cell>
          <cell r="J2702">
            <v>1.99</v>
          </cell>
          <cell r="K2702">
            <v>0</v>
          </cell>
          <cell r="L2702" t="str">
            <v>01-Dec-13</v>
          </cell>
          <cell r="M2702" t="str">
            <v>01-Dec-13</v>
          </cell>
          <cell r="N2702">
            <v>4</v>
          </cell>
          <cell r="O2702" t="str">
            <v>6000</v>
          </cell>
          <cell r="P2702" t="str">
            <v>6000</v>
          </cell>
          <cell r="Q2702" t="str">
            <v>13.092</v>
          </cell>
          <cell r="R2702" t="str">
            <v>13.092</v>
          </cell>
          <cell r="S2702" t="str">
            <v/>
          </cell>
          <cell r="T2702">
            <v>0</v>
          </cell>
          <cell r="U2702" t="str">
            <v>Đại học</v>
          </cell>
          <cell r="V2702" t="str">
            <v>164325474</v>
          </cell>
        </row>
        <row r="2703">
          <cell r="B2703" t="str">
            <v/>
          </cell>
          <cell r="C2703" t="str">
            <v/>
          </cell>
          <cell r="D2703" t="str">
            <v>Nguyễn Hoàng</v>
          </cell>
          <cell r="E2703" t="str">
            <v>Tùng</v>
          </cell>
          <cell r="F2703">
            <v>60</v>
          </cell>
          <cell r="G2703" t="str">
            <v>TT Nghiên cứu thực nghiệm NN sinh thái á nhiệt đới</v>
          </cell>
          <cell r="H2703" t="str">
            <v>Trung tâm Nghiên cứu thực nghiệm nông nghiệp sinh thái á nhiệt đới</v>
          </cell>
          <cell r="I2703" t="str">
            <v>Nghiên cứu viên</v>
          </cell>
          <cell r="J2703">
            <v>1.99</v>
          </cell>
          <cell r="K2703">
            <v>0</v>
          </cell>
          <cell r="L2703" t="str">
            <v>01-Dec-13</v>
          </cell>
          <cell r="M2703" t="str">
            <v>01-Dec-13</v>
          </cell>
          <cell r="N2703">
            <v>4</v>
          </cell>
          <cell r="O2703" t="str">
            <v>6000</v>
          </cell>
          <cell r="P2703" t="str">
            <v>6000</v>
          </cell>
          <cell r="Q2703" t="str">
            <v>13.092</v>
          </cell>
          <cell r="R2703" t="str">
            <v>13.092</v>
          </cell>
          <cell r="S2703" t="str">
            <v/>
          </cell>
          <cell r="T2703">
            <v>0</v>
          </cell>
          <cell r="U2703" t="str">
            <v>Đại học</v>
          </cell>
          <cell r="V2703" t="str">
            <v>031561951</v>
          </cell>
        </row>
        <row r="2704">
          <cell r="B2704" t="str">
            <v/>
          </cell>
          <cell r="C2704" t="str">
            <v/>
          </cell>
          <cell r="D2704" t="str">
            <v>Nguyễn Văn</v>
          </cell>
          <cell r="E2704" t="str">
            <v>Hiệu</v>
          </cell>
          <cell r="F2704">
            <v>60</v>
          </cell>
          <cell r="G2704" t="str">
            <v>TT Nghiên cứu thực nghiệm NN sinh thái á nhiệt đới</v>
          </cell>
          <cell r="H2704" t="str">
            <v>Trung tâm Nghiên cứu thực nghiệm nông nghiệp sinh thái á nhiệt đới</v>
          </cell>
          <cell r="I2704" t="str">
            <v>Nghiên cứu viên</v>
          </cell>
          <cell r="J2704">
            <v>2.34</v>
          </cell>
          <cell r="K2704">
            <v>0</v>
          </cell>
          <cell r="L2704" t="str">
            <v>01-Oct-15</v>
          </cell>
          <cell r="M2704" t="str">
            <v>01-Oct-15</v>
          </cell>
          <cell r="N2704">
            <v>4</v>
          </cell>
          <cell r="O2704" t="str">
            <v>6000</v>
          </cell>
          <cell r="P2704" t="str">
            <v>6000</v>
          </cell>
          <cell r="Q2704" t="str">
            <v>13.092</v>
          </cell>
          <cell r="R2704" t="str">
            <v>13.092</v>
          </cell>
          <cell r="S2704" t="str">
            <v/>
          </cell>
          <cell r="T2704">
            <v>0</v>
          </cell>
          <cell r="U2704" t="str">
            <v>Đại học</v>
          </cell>
          <cell r="V2704" t="str">
            <v>013629939</v>
          </cell>
        </row>
        <row r="2705">
          <cell r="B2705" t="str">
            <v/>
          </cell>
          <cell r="C2705" t="str">
            <v/>
          </cell>
          <cell r="D2705" t="str">
            <v>Lê Thị</v>
          </cell>
          <cell r="E2705" t="str">
            <v>Dung</v>
          </cell>
          <cell r="F2705">
            <v>60</v>
          </cell>
          <cell r="G2705" t="str">
            <v>TT Nghiên cứu thực nghiệm NN sinh thái á nhiệt đới</v>
          </cell>
          <cell r="H2705" t="str">
            <v>Trung tâm Nghiên cứu thực nghiệm nông nghiệp sinh thái á nhiệt đới</v>
          </cell>
          <cell r="I2705" t="str">
            <v>Nghiên cứu viên</v>
          </cell>
          <cell r="J2705">
            <v>2.34</v>
          </cell>
          <cell r="K2705">
            <v>0</v>
          </cell>
          <cell r="L2705" t="str">
            <v>01-Oct-15</v>
          </cell>
          <cell r="M2705" t="str">
            <v>01-Oct-15</v>
          </cell>
          <cell r="N2705">
            <v>4</v>
          </cell>
          <cell r="O2705" t="str">
            <v>6000</v>
          </cell>
          <cell r="P2705" t="str">
            <v>6000</v>
          </cell>
          <cell r="Q2705" t="str">
            <v>13.092</v>
          </cell>
          <cell r="R2705" t="str">
            <v>13.092</v>
          </cell>
          <cell r="S2705" t="str">
            <v/>
          </cell>
          <cell r="T2705">
            <v>0</v>
          </cell>
          <cell r="U2705" t="str">
            <v>Đại học</v>
          </cell>
          <cell r="V2705" t="str">
            <v>174030923</v>
          </cell>
        </row>
        <row r="2706">
          <cell r="B2706" t="str">
            <v/>
          </cell>
          <cell r="C2706" t="str">
            <v/>
          </cell>
          <cell r="D2706" t="str">
            <v>Trần Anh</v>
          </cell>
          <cell r="E2706" t="str">
            <v>Xuân</v>
          </cell>
          <cell r="F2706">
            <v>60</v>
          </cell>
          <cell r="G2706" t="str">
            <v>TT Nghiên cứu thực nghiệm NN sinh thái á nhiệt đới</v>
          </cell>
          <cell r="H2706" t="str">
            <v>Trung tâm Nghiên cứu thực nghiệm nông nghiệp sinh thái á nhiệt đới</v>
          </cell>
          <cell r="I2706" t="str">
            <v>Nghiên cứu viên</v>
          </cell>
          <cell r="J2706">
            <v>1.99</v>
          </cell>
          <cell r="K2706">
            <v>0</v>
          </cell>
          <cell r="L2706" t="str">
            <v>01-Oct-14</v>
          </cell>
          <cell r="M2706" t="str">
            <v>01-Oct-14</v>
          </cell>
          <cell r="N2706">
            <v>4</v>
          </cell>
          <cell r="O2706" t="str">
            <v>6000</v>
          </cell>
          <cell r="P2706" t="str">
            <v>6000</v>
          </cell>
          <cell r="Q2706" t="str">
            <v>13.092</v>
          </cell>
          <cell r="R2706" t="str">
            <v>13.092</v>
          </cell>
          <cell r="S2706" t="str">
            <v/>
          </cell>
          <cell r="T2706">
            <v>0</v>
          </cell>
          <cell r="U2706" t="str">
            <v>Đại học</v>
          </cell>
          <cell r="V2706" t="str">
            <v>151838034</v>
          </cell>
        </row>
        <row r="2707">
          <cell r="B2707" t="str">
            <v/>
          </cell>
          <cell r="C2707" t="str">
            <v>3120215011151</v>
          </cell>
          <cell r="D2707" t="str">
            <v>Trần Danh</v>
          </cell>
          <cell r="E2707" t="str">
            <v>Mạnh</v>
          </cell>
          <cell r="F2707">
            <v>61</v>
          </cell>
          <cell r="G2707" t="str">
            <v>Trung tâm Giống vật nuôi chất lượng cao</v>
          </cell>
          <cell r="H2707" t="str">
            <v>Trung tâm Giống vật nuôi chất lượng cao</v>
          </cell>
          <cell r="I2707" t="str">
            <v>Kỹ thuật viên</v>
          </cell>
          <cell r="J2707">
            <v>3.46</v>
          </cell>
          <cell r="K2707">
            <v>0</v>
          </cell>
          <cell r="L2707" t="str">
            <v>01-Apr-24</v>
          </cell>
          <cell r="M2707" t="str">
            <v>01-Apr-09</v>
          </cell>
          <cell r="N2707">
            <v>6</v>
          </cell>
          <cell r="O2707" t="str">
            <v>6100</v>
          </cell>
          <cell r="P2707" t="str">
            <v>6100</v>
          </cell>
          <cell r="Q2707" t="str">
            <v>13.096</v>
          </cell>
          <cell r="R2707" t="str">
            <v>V.05.02.08</v>
          </cell>
          <cell r="S2707" t="str">
            <v/>
          </cell>
          <cell r="T2707">
            <v>0</v>
          </cell>
          <cell r="U2707" t="str">
            <v>Trung cấp</v>
          </cell>
          <cell r="V2707" t="str">
            <v>033083007100</v>
          </cell>
        </row>
        <row r="2708">
          <cell r="B2708" t="str">
            <v>BTY04</v>
          </cell>
          <cell r="C2708" t="str">
            <v>3120215010999</v>
          </cell>
          <cell r="D2708" t="str">
            <v>Giang Hoàng</v>
          </cell>
          <cell r="E2708" t="str">
            <v>Hà</v>
          </cell>
          <cell r="F2708">
            <v>61</v>
          </cell>
          <cell r="G2708" t="str">
            <v>Trung tâm Giống vật nuôi chất lượng cao</v>
          </cell>
          <cell r="H2708" t="str">
            <v>Trung tâm Giống vật nuôi chất lượng cao</v>
          </cell>
          <cell r="I2708" t="str">
            <v>Tiến sĩ, Kỹ sư, Giám đốc Trung tâm</v>
          </cell>
          <cell r="J2708">
            <v>3.99</v>
          </cell>
          <cell r="K2708">
            <v>0</v>
          </cell>
          <cell r="L2708" t="str">
            <v>01-Apr-25</v>
          </cell>
          <cell r="M2708" t="str">
            <v>01-Oct-09</v>
          </cell>
          <cell r="N2708">
            <v>2</v>
          </cell>
          <cell r="O2708" t="str">
            <v>6100</v>
          </cell>
          <cell r="P2708" t="str">
            <v>6100</v>
          </cell>
          <cell r="Q2708" t="str">
            <v>13.095</v>
          </cell>
          <cell r="R2708" t="str">
            <v>V.05.02.07</v>
          </cell>
          <cell r="S2708" t="str">
            <v>BTY04</v>
          </cell>
          <cell r="T2708">
            <v>0</v>
          </cell>
          <cell r="U2708" t="str">
            <v>Tiến sĩ</v>
          </cell>
          <cell r="V2708" t="str">
            <v>001082018828</v>
          </cell>
        </row>
        <row r="2709">
          <cell r="B2709" t="str">
            <v/>
          </cell>
          <cell r="C2709" t="str">
            <v/>
          </cell>
          <cell r="D2709" t="str">
            <v>Hoàng Văn</v>
          </cell>
          <cell r="E2709" t="str">
            <v>Công</v>
          </cell>
          <cell r="F2709">
            <v>61</v>
          </cell>
          <cell r="G2709" t="str">
            <v>Trung tâm Giống vật nuôi chất lượng cao</v>
          </cell>
          <cell r="H2709" t="str">
            <v>Trung tâm Giống vật nuôi chất lượng cao</v>
          </cell>
          <cell r="I2709" t="str">
            <v/>
          </cell>
          <cell r="J2709">
            <v>1.35</v>
          </cell>
          <cell r="K2709">
            <v>0</v>
          </cell>
          <cell r="L2709" t="str">
            <v>01-Jul-11</v>
          </cell>
          <cell r="M2709" t="str">
            <v>01-Jul-11</v>
          </cell>
          <cell r="N2709">
            <v>8</v>
          </cell>
          <cell r="O2709" t="str">
            <v>6100</v>
          </cell>
          <cell r="P2709" t="str">
            <v>6100</v>
          </cell>
          <cell r="Q2709" t="str">
            <v>01.011</v>
          </cell>
          <cell r="R2709" t="str">
            <v>01.011</v>
          </cell>
          <cell r="S2709" t="str">
            <v/>
          </cell>
          <cell r="T2709">
            <v>0</v>
          </cell>
          <cell r="U2709" t="str">
            <v>KhôngBCấp</v>
          </cell>
          <cell r="V2709" t="str">
            <v>013388551</v>
          </cell>
        </row>
        <row r="2710">
          <cell r="B2710" t="str">
            <v/>
          </cell>
          <cell r="C2710" t="str">
            <v/>
          </cell>
          <cell r="D2710" t="str">
            <v>Trần Lê Thu</v>
          </cell>
          <cell r="E2710" t="str">
            <v>Hằng</v>
          </cell>
          <cell r="F2710">
            <v>62</v>
          </cell>
          <cell r="G2710" t="str">
            <v>Trung tâm Cung ứng nguồn nhân lực</v>
          </cell>
          <cell r="H2710" t="str">
            <v>Trung tâm Cung ứng nguồn nhân lực</v>
          </cell>
          <cell r="I2710" t="str">
            <v>Chuyên viên</v>
          </cell>
          <cell r="J2710">
            <v>2.34</v>
          </cell>
          <cell r="K2710">
            <v>0</v>
          </cell>
          <cell r="L2710" t="str">
            <v>01-May-17</v>
          </cell>
          <cell r="M2710" t="str">
            <v>01-May-17</v>
          </cell>
          <cell r="N2710">
            <v>4</v>
          </cell>
          <cell r="O2710" t="str">
            <v>6200</v>
          </cell>
          <cell r="P2710" t="str">
            <v>6200</v>
          </cell>
          <cell r="Q2710" t="str">
            <v>01.003</v>
          </cell>
          <cell r="R2710" t="str">
            <v>01.003</v>
          </cell>
          <cell r="S2710" t="str">
            <v/>
          </cell>
          <cell r="T2710">
            <v>0</v>
          </cell>
          <cell r="U2710" t="str">
            <v>Đại học</v>
          </cell>
          <cell r="V2710" t="str">
            <v>012526678</v>
          </cell>
        </row>
        <row r="2711">
          <cell r="B2711" t="str">
            <v/>
          </cell>
          <cell r="C2711" t="str">
            <v>3120215049069</v>
          </cell>
          <cell r="D2711" t="str">
            <v>Vũ Ngọc</v>
          </cell>
          <cell r="E2711" t="str">
            <v>Khoa</v>
          </cell>
          <cell r="F2711">
            <v>62</v>
          </cell>
          <cell r="G2711" t="str">
            <v>Trung tâm Cung ứng nguồn nhân lực</v>
          </cell>
          <cell r="H2711" t="str">
            <v>Trung tâm Cung ứng nguồn nhân lực</v>
          </cell>
          <cell r="I2711" t="str">
            <v>Chuyên viên</v>
          </cell>
          <cell r="J2711">
            <v>2.67</v>
          </cell>
          <cell r="K2711">
            <v>0</v>
          </cell>
          <cell r="L2711" t="str">
            <v>01-Oct-19</v>
          </cell>
          <cell r="M2711" t="str">
            <v>01-May-17</v>
          </cell>
          <cell r="N2711">
            <v>4</v>
          </cell>
          <cell r="O2711" t="str">
            <v>6200</v>
          </cell>
          <cell r="P2711" t="str">
            <v>6200</v>
          </cell>
          <cell r="Q2711" t="str">
            <v>01.003</v>
          </cell>
          <cell r="R2711" t="str">
            <v>01.003</v>
          </cell>
          <cell r="S2711" t="str">
            <v/>
          </cell>
          <cell r="T2711">
            <v>0</v>
          </cell>
          <cell r="U2711" t="str">
            <v>Đại học</v>
          </cell>
          <cell r="V2711" t="str">
            <v>034090013646</v>
          </cell>
        </row>
        <row r="2712">
          <cell r="B2712" t="str">
            <v/>
          </cell>
          <cell r="C2712" t="str">
            <v>3120205931433</v>
          </cell>
          <cell r="D2712" t="str">
            <v>Nguyễn Xuân</v>
          </cell>
          <cell r="E2712" t="str">
            <v>Đài</v>
          </cell>
          <cell r="F2712">
            <v>62</v>
          </cell>
          <cell r="G2712" t="str">
            <v>Trung tâm Cung ứng nguồn nhân lực</v>
          </cell>
          <cell r="H2712" t="str">
            <v>Trung tâm Cung ứng nguồn nhân lực</v>
          </cell>
          <cell r="I2712" t="str">
            <v>Thạc sĩ, Chuyên viên</v>
          </cell>
          <cell r="J2712">
            <v>3</v>
          </cell>
          <cell r="K2712">
            <v>0</v>
          </cell>
          <cell r="L2712" t="str">
            <v>01-Oct-22</v>
          </cell>
          <cell r="M2712" t="str">
            <v>01-Nov-16</v>
          </cell>
          <cell r="N2712">
            <v>3</v>
          </cell>
          <cell r="O2712" t="str">
            <v>6200</v>
          </cell>
          <cell r="P2712" t="str">
            <v>6200</v>
          </cell>
          <cell r="Q2712" t="str">
            <v>01.003</v>
          </cell>
          <cell r="R2712" t="str">
            <v>01.003</v>
          </cell>
          <cell r="S2712" t="str">
            <v/>
          </cell>
          <cell r="T2712">
            <v>0</v>
          </cell>
          <cell r="U2712" t="str">
            <v>Thạc sĩ</v>
          </cell>
          <cell r="V2712" t="str">
            <v>025092016662</v>
          </cell>
        </row>
        <row r="2713">
          <cell r="B2713" t="str">
            <v/>
          </cell>
          <cell r="C2713" t="str">
            <v>3120215049291</v>
          </cell>
          <cell r="D2713" t="str">
            <v>Lã Thị Thùy</v>
          </cell>
          <cell r="E2713" t="str">
            <v>Dung</v>
          </cell>
          <cell r="F2713">
            <v>62</v>
          </cell>
          <cell r="G2713" t="str">
            <v>Trung tâm Cung ứng nguồn nhân lực</v>
          </cell>
          <cell r="H2713" t="str">
            <v>Trung tâm Cung ứng nguồn nhân lực</v>
          </cell>
          <cell r="I2713" t="str">
            <v>Thạc sĩ, Chuyên viên</v>
          </cell>
          <cell r="J2713">
            <v>2.34</v>
          </cell>
          <cell r="K2713">
            <v>0</v>
          </cell>
          <cell r="L2713" t="str">
            <v>01-Jan-17</v>
          </cell>
          <cell r="M2713" t="str">
            <v>01-Jan-17</v>
          </cell>
          <cell r="N2713">
            <v>3</v>
          </cell>
          <cell r="O2713" t="str">
            <v>6200</v>
          </cell>
          <cell r="P2713" t="str">
            <v>6200</v>
          </cell>
          <cell r="Q2713" t="str">
            <v>01.003</v>
          </cell>
          <cell r="R2713" t="str">
            <v>01.003</v>
          </cell>
          <cell r="S2713" t="str">
            <v/>
          </cell>
          <cell r="T2713">
            <v>0</v>
          </cell>
          <cell r="U2713" t="str">
            <v>Thạc sĩ</v>
          </cell>
          <cell r="V2713" t="str">
            <v>012991729</v>
          </cell>
        </row>
        <row r="2714">
          <cell r="B2714" t="str">
            <v/>
          </cell>
          <cell r="C2714" t="str">
            <v>0611001949547</v>
          </cell>
          <cell r="D2714" t="str">
            <v>Hoàng Văn</v>
          </cell>
          <cell r="E2714" t="str">
            <v>Phong</v>
          </cell>
          <cell r="F2714">
            <v>62</v>
          </cell>
          <cell r="G2714" t="str">
            <v>Trung tâm Cung ứng nguồn nhân lực</v>
          </cell>
          <cell r="H2714" t="str">
            <v>Trung tâm Cung ứng nguồn nhân lực</v>
          </cell>
          <cell r="I2714" t="str">
            <v>Chuyên viên</v>
          </cell>
          <cell r="J2714">
            <v>2.67</v>
          </cell>
          <cell r="K2714">
            <v>0</v>
          </cell>
          <cell r="L2714" t="str">
            <v>01-May-20</v>
          </cell>
          <cell r="M2714" t="str">
            <v>01-May-17</v>
          </cell>
          <cell r="N2714">
            <v>4</v>
          </cell>
          <cell r="O2714" t="str">
            <v>6200</v>
          </cell>
          <cell r="P2714" t="str">
            <v>6200</v>
          </cell>
          <cell r="Q2714" t="str">
            <v>01.003</v>
          </cell>
          <cell r="R2714" t="str">
            <v>01.003</v>
          </cell>
          <cell r="S2714" t="str">
            <v/>
          </cell>
          <cell r="T2714">
            <v>0</v>
          </cell>
          <cell r="U2714" t="str">
            <v>Đại học</v>
          </cell>
          <cell r="V2714" t="str">
            <v>001093033531</v>
          </cell>
        </row>
        <row r="2715">
          <cell r="B2715" t="str">
            <v/>
          </cell>
          <cell r="C2715" t="str">
            <v>19035877356018</v>
          </cell>
          <cell r="D2715" t="str">
            <v>Nguyễn Thùy</v>
          </cell>
          <cell r="E2715" t="str">
            <v>Dung</v>
          </cell>
          <cell r="F2715">
            <v>71</v>
          </cell>
          <cell r="G2715" t="str">
            <v>Cty TNHH MTV Đầu tư PT và DV Học viện NN VN</v>
          </cell>
          <cell r="H2715" t="str">
            <v>Công ty TNHH MTV Đầu tư PT và DV Học viện Nông nghiệp Việt Nam</v>
          </cell>
          <cell r="I2715" t="str">
            <v>Nhân viên</v>
          </cell>
          <cell r="J2715">
            <v>0</v>
          </cell>
          <cell r="K2715">
            <v>0</v>
          </cell>
          <cell r="L2715" t="str">
            <v>01-May-20</v>
          </cell>
          <cell r="M2715" t="str">
            <v>01-May-17</v>
          </cell>
          <cell r="N2715">
            <v>4</v>
          </cell>
          <cell r="O2715" t="str">
            <v>7100</v>
          </cell>
          <cell r="P2715" t="str">
            <v>6200</v>
          </cell>
          <cell r="Q2715" t="str">
            <v>01.009</v>
          </cell>
          <cell r="R2715" t="str">
            <v>01.009</v>
          </cell>
          <cell r="S2715" t="str">
            <v/>
          </cell>
          <cell r="T2715">
            <v>0</v>
          </cell>
          <cell r="U2715" t="str">
            <v>Đại học</v>
          </cell>
          <cell r="V2715" t="str">
            <v>001195024090</v>
          </cell>
        </row>
        <row r="2716">
          <cell r="B2716" t="str">
            <v/>
          </cell>
          <cell r="C2716" t="str">
            <v>15910000054924</v>
          </cell>
          <cell r="D2716" t="str">
            <v>Nguyễn Thùy</v>
          </cell>
          <cell r="E2716" t="str">
            <v>Dung</v>
          </cell>
          <cell r="F2716">
            <v>62</v>
          </cell>
          <cell r="G2716" t="str">
            <v>Trung tâm Cung ứng nguồn nhân lực</v>
          </cell>
          <cell r="H2716" t="str">
            <v>Trung tâm Cung ứng nguồn nhân lực</v>
          </cell>
          <cell r="I2716" t="str">
            <v>Chuyên viên</v>
          </cell>
          <cell r="J2716">
            <v>2.34</v>
          </cell>
          <cell r="K2716">
            <v>0</v>
          </cell>
          <cell r="L2716" t="str">
            <v>01-May-17</v>
          </cell>
          <cell r="M2716" t="str">
            <v>01-May-17</v>
          </cell>
          <cell r="N2716">
            <v>4</v>
          </cell>
          <cell r="O2716" t="str">
            <v>6200</v>
          </cell>
          <cell r="P2716" t="str">
            <v>6200</v>
          </cell>
          <cell r="Q2716" t="str">
            <v>01.003</v>
          </cell>
          <cell r="R2716" t="str">
            <v>01.003</v>
          </cell>
          <cell r="S2716" t="str">
            <v/>
          </cell>
          <cell r="T2716">
            <v>0</v>
          </cell>
          <cell r="U2716" t="str">
            <v>Đại học</v>
          </cell>
          <cell r="V2716" t="str">
            <v>174321748</v>
          </cell>
        </row>
        <row r="2717">
          <cell r="B2717" t="str">
            <v/>
          </cell>
          <cell r="C2717" t="str">
            <v>15910000021830</v>
          </cell>
          <cell r="D2717" t="str">
            <v>Lại Thế</v>
          </cell>
          <cell r="E2717" t="str">
            <v>Thanh</v>
          </cell>
          <cell r="F2717">
            <v>62</v>
          </cell>
          <cell r="G2717" t="str">
            <v>Trung tâm Cung ứng nguồn nhân lực</v>
          </cell>
          <cell r="H2717" t="str">
            <v>Trung tâm Cung ứng nguồn nhân lực</v>
          </cell>
          <cell r="I2717" t="str">
            <v>Thạc sĩ, Chuyên viên</v>
          </cell>
          <cell r="J2717">
            <v>2.67</v>
          </cell>
          <cell r="K2717">
            <v>0</v>
          </cell>
          <cell r="L2717" t="str">
            <v>01-May-20</v>
          </cell>
          <cell r="M2717" t="str">
            <v>01-May-17</v>
          </cell>
          <cell r="N2717">
            <v>3</v>
          </cell>
          <cell r="O2717" t="str">
            <v>6200</v>
          </cell>
          <cell r="P2717" t="str">
            <v>6200</v>
          </cell>
          <cell r="Q2717" t="str">
            <v>01.003</v>
          </cell>
          <cell r="R2717" t="str">
            <v>01.003</v>
          </cell>
          <cell r="S2717" t="str">
            <v/>
          </cell>
          <cell r="T2717">
            <v>0</v>
          </cell>
          <cell r="U2717" t="str">
            <v>Thạc sĩ</v>
          </cell>
          <cell r="V2717" t="str">
            <v>034093011117</v>
          </cell>
        </row>
        <row r="2718">
          <cell r="B2718" t="str">
            <v/>
          </cell>
          <cell r="C2718" t="str">
            <v>0350108028007</v>
          </cell>
          <cell r="D2718" t="str">
            <v>Vương Thị Khánh</v>
          </cell>
          <cell r="E2718" t="str">
            <v>Huyền</v>
          </cell>
          <cell r="F2718">
            <v>62</v>
          </cell>
          <cell r="G2718" t="str">
            <v>Trung tâm Cung ứng nguồn nhân lực</v>
          </cell>
          <cell r="H2718" t="str">
            <v>Trung tâm Cung ứng nguồn nhân lực</v>
          </cell>
          <cell r="I2718" t="str">
            <v>Thạc sĩ, Chuyên viên</v>
          </cell>
          <cell r="J2718">
            <v>2.67</v>
          </cell>
          <cell r="K2718">
            <v>0</v>
          </cell>
          <cell r="L2718" t="str">
            <v>01-May-20</v>
          </cell>
          <cell r="M2718" t="str">
            <v>01-May-18</v>
          </cell>
          <cell r="N2718">
            <v>3</v>
          </cell>
          <cell r="O2718" t="str">
            <v>6200</v>
          </cell>
          <cell r="P2718" t="str">
            <v>6200</v>
          </cell>
          <cell r="Q2718" t="str">
            <v>01.003</v>
          </cell>
          <cell r="R2718" t="str">
            <v>01.003</v>
          </cell>
          <cell r="S2718" t="str">
            <v/>
          </cell>
          <cell r="T2718">
            <v>0</v>
          </cell>
          <cell r="U2718" t="str">
            <v>Thạc sĩ</v>
          </cell>
          <cell r="V2718" t="str">
            <v>006194004678</v>
          </cell>
        </row>
        <row r="2719">
          <cell r="B2719" t="str">
            <v/>
          </cell>
          <cell r="C2719" t="str">
            <v/>
          </cell>
          <cell r="D2719" t="str">
            <v>Hoàng Thị Thanh</v>
          </cell>
          <cell r="E2719" t="str">
            <v>Huyền</v>
          </cell>
          <cell r="F2719">
            <v>62</v>
          </cell>
          <cell r="G2719" t="str">
            <v>Trung tâm Cung ứng nguồn nhân lực</v>
          </cell>
          <cell r="H2719" t="str">
            <v>Trung tâm Cung ứng nguồn nhân lực</v>
          </cell>
          <cell r="I2719" t="str">
            <v>Chuyên viên</v>
          </cell>
          <cell r="J2719">
            <v>2.34</v>
          </cell>
          <cell r="K2719">
            <v>0</v>
          </cell>
          <cell r="L2719" t="str">
            <v>01-May-18</v>
          </cell>
          <cell r="M2719" t="str">
            <v>01-May-18</v>
          </cell>
          <cell r="N2719">
            <v>4</v>
          </cell>
          <cell r="O2719" t="str">
            <v>6200</v>
          </cell>
          <cell r="P2719" t="str">
            <v>6200</v>
          </cell>
          <cell r="Q2719" t="str">
            <v>01.003</v>
          </cell>
          <cell r="R2719" t="str">
            <v>01.003</v>
          </cell>
          <cell r="S2719" t="str">
            <v/>
          </cell>
          <cell r="T2719">
            <v>0</v>
          </cell>
          <cell r="U2719" t="str">
            <v>Đại học</v>
          </cell>
          <cell r="V2719" t="str">
            <v>245242479</v>
          </cell>
        </row>
        <row r="2720">
          <cell r="B2720" t="str">
            <v/>
          </cell>
          <cell r="C2720" t="str">
            <v>140810028822</v>
          </cell>
          <cell r="D2720" t="str">
            <v>Phan Thị Diệu</v>
          </cell>
          <cell r="E2720" t="str">
            <v>Ninh</v>
          </cell>
          <cell r="F2720">
            <v>62</v>
          </cell>
          <cell r="G2720" t="str">
            <v>Trung tâm Cung ứng nguồn nhân lực</v>
          </cell>
          <cell r="H2720" t="str">
            <v>Trung tâm Cung ứng nguồn nhân lực</v>
          </cell>
          <cell r="I2720" t="str">
            <v>Chuyên viên</v>
          </cell>
          <cell r="J2720">
            <v>3</v>
          </cell>
          <cell r="K2720">
            <v>0</v>
          </cell>
          <cell r="L2720" t="str">
            <v>01-Aug-25</v>
          </cell>
          <cell r="M2720" t="str">
            <v>01-Dec-18</v>
          </cell>
          <cell r="N2720">
            <v>4</v>
          </cell>
          <cell r="O2720" t="str">
            <v>6200</v>
          </cell>
          <cell r="P2720" t="str">
            <v>6200</v>
          </cell>
          <cell r="Q2720" t="str">
            <v>01.003</v>
          </cell>
          <cell r="R2720" t="str">
            <v>01.003</v>
          </cell>
          <cell r="S2720" t="str">
            <v/>
          </cell>
          <cell r="T2720">
            <v>0</v>
          </cell>
          <cell r="U2720" t="str">
            <v>Đại học</v>
          </cell>
          <cell r="V2720" t="str">
            <v>034194012982</v>
          </cell>
        </row>
        <row r="2721">
          <cell r="B2721" t="str">
            <v/>
          </cell>
          <cell r="C2721" t="str">
            <v/>
          </cell>
          <cell r="D2721" t="str">
            <v>Hồ Thị</v>
          </cell>
          <cell r="E2721" t="str">
            <v>Quỳnh</v>
          </cell>
          <cell r="F2721">
            <v>62</v>
          </cell>
          <cell r="G2721" t="str">
            <v>Trung tâm Cung ứng nguồn nhân lực</v>
          </cell>
          <cell r="H2721" t="str">
            <v>Trung tâm Cung ứng nguồn nhân lực</v>
          </cell>
          <cell r="I2721" t="str">
            <v>Chuyên viên</v>
          </cell>
          <cell r="J2721">
            <v>1.9890000000000001</v>
          </cell>
          <cell r="K2721">
            <v>0</v>
          </cell>
          <cell r="L2721" t="str">
            <v>01-Dec-17</v>
          </cell>
          <cell r="M2721" t="str">
            <v>01-Dec-17</v>
          </cell>
          <cell r="N2721">
            <v>4</v>
          </cell>
          <cell r="O2721" t="str">
            <v>6200</v>
          </cell>
          <cell r="P2721" t="str">
            <v>6200</v>
          </cell>
          <cell r="Q2721" t="str">
            <v>01.003</v>
          </cell>
          <cell r="R2721" t="str">
            <v>01.003</v>
          </cell>
          <cell r="S2721" t="str">
            <v/>
          </cell>
          <cell r="T2721">
            <v>0</v>
          </cell>
          <cell r="U2721" t="str">
            <v>Đại học</v>
          </cell>
          <cell r="V2721" t="str">
            <v>187089711</v>
          </cell>
        </row>
        <row r="2722">
          <cell r="B2722" t="str">
            <v/>
          </cell>
          <cell r="C2722" t="str">
            <v/>
          </cell>
          <cell r="D2722" t="str">
            <v>Đỗ</v>
          </cell>
          <cell r="E2722" t="str">
            <v>Bình</v>
          </cell>
          <cell r="F2722">
            <v>62</v>
          </cell>
          <cell r="G2722" t="str">
            <v>Trung tâm Cung ứng nguồn nhân lực</v>
          </cell>
          <cell r="H2722" t="str">
            <v>Trung tâm Cung ứng nguồn nhân lực</v>
          </cell>
          <cell r="I2722" t="str">
            <v>Chuyên viên</v>
          </cell>
          <cell r="J2722">
            <v>1.9890000000000001</v>
          </cell>
          <cell r="K2722">
            <v>0</v>
          </cell>
          <cell r="L2722" t="str">
            <v>01-Dec-17</v>
          </cell>
          <cell r="M2722" t="str">
            <v>01-Dec-17</v>
          </cell>
          <cell r="N2722">
            <v>4</v>
          </cell>
          <cell r="O2722" t="str">
            <v>6200</v>
          </cell>
          <cell r="P2722" t="str">
            <v>6200</v>
          </cell>
          <cell r="Q2722" t="str">
            <v>01.003</v>
          </cell>
          <cell r="R2722" t="str">
            <v>01.003</v>
          </cell>
          <cell r="S2722" t="str">
            <v/>
          </cell>
          <cell r="T2722">
            <v>0</v>
          </cell>
          <cell r="U2722" t="str">
            <v>Đại học</v>
          </cell>
          <cell r="V2722" t="str">
            <v>174811624</v>
          </cell>
        </row>
        <row r="2723">
          <cell r="B2723" t="str">
            <v/>
          </cell>
          <cell r="C2723" t="str">
            <v/>
          </cell>
          <cell r="D2723" t="str">
            <v>Hoàng Trung</v>
          </cell>
          <cell r="E2723" t="str">
            <v>Hiếu</v>
          </cell>
          <cell r="F2723">
            <v>62</v>
          </cell>
          <cell r="G2723" t="str">
            <v>Trung tâm Cung ứng nguồn nhân lực</v>
          </cell>
          <cell r="H2723" t="str">
            <v>Trung tâm Cung ứng nguồn nhân lực</v>
          </cell>
          <cell r="I2723" t="str">
            <v>Chuyên viên</v>
          </cell>
          <cell r="J2723">
            <v>1.9890000000000001</v>
          </cell>
          <cell r="K2723">
            <v>0</v>
          </cell>
          <cell r="L2723" t="str">
            <v>01-Aug-18</v>
          </cell>
          <cell r="M2723" t="str">
            <v>01-Aug-18</v>
          </cell>
          <cell r="N2723">
            <v>4</v>
          </cell>
          <cell r="O2723" t="str">
            <v>6200</v>
          </cell>
          <cell r="P2723" t="str">
            <v>6200</v>
          </cell>
          <cell r="Q2723" t="str">
            <v>01.003</v>
          </cell>
          <cell r="R2723" t="str">
            <v>01.003</v>
          </cell>
          <cell r="S2723" t="str">
            <v/>
          </cell>
          <cell r="T2723">
            <v>0</v>
          </cell>
          <cell r="U2723" t="str">
            <v>Đại học</v>
          </cell>
          <cell r="V2723" t="str">
            <v>013145872</v>
          </cell>
        </row>
        <row r="2724">
          <cell r="B2724" t="str">
            <v/>
          </cell>
          <cell r="C2724" t="str">
            <v/>
          </cell>
          <cell r="D2724" t="str">
            <v>Ngô Anh</v>
          </cell>
          <cell r="E2724" t="str">
            <v>Quân</v>
          </cell>
          <cell r="F2724">
            <v>62</v>
          </cell>
          <cell r="G2724" t="str">
            <v>Trung tâm Cung ứng nguồn nhân lực</v>
          </cell>
          <cell r="H2724" t="str">
            <v>Trung tâm Cung ứng nguồn nhân lực</v>
          </cell>
          <cell r="I2724" t="str">
            <v>Chuyên viên</v>
          </cell>
          <cell r="J2724">
            <v>2.34</v>
          </cell>
          <cell r="K2724">
            <v>0</v>
          </cell>
          <cell r="L2724" t="str">
            <v>01-Aug-18</v>
          </cell>
          <cell r="M2724" t="str">
            <v>01-Aug-18</v>
          </cell>
          <cell r="N2724">
            <v>4</v>
          </cell>
          <cell r="O2724" t="str">
            <v>6200</v>
          </cell>
          <cell r="P2724" t="str">
            <v>6200</v>
          </cell>
          <cell r="Q2724" t="str">
            <v>01.003</v>
          </cell>
          <cell r="R2724" t="str">
            <v>01.003</v>
          </cell>
          <cell r="S2724" t="str">
            <v/>
          </cell>
          <cell r="T2724">
            <v>0</v>
          </cell>
          <cell r="U2724" t="str">
            <v>Đại học</v>
          </cell>
          <cell r="V2724" t="str">
            <v>011575838</v>
          </cell>
        </row>
        <row r="2725">
          <cell r="B2725" t="str">
            <v/>
          </cell>
          <cell r="C2725" t="str">
            <v>0350110646004</v>
          </cell>
          <cell r="D2725" t="str">
            <v>Đặng Thị Thu</v>
          </cell>
          <cell r="E2725" t="str">
            <v>Hằng</v>
          </cell>
          <cell r="F2725">
            <v>62</v>
          </cell>
          <cell r="G2725" t="str">
            <v>Trung tâm Cung ứng nguồn nhân lực</v>
          </cell>
          <cell r="H2725" t="str">
            <v>Trung tâm Cung ứng nguồn nhân lực</v>
          </cell>
          <cell r="I2725" t="str">
            <v>Thạc sĩ, Kế toán viên</v>
          </cell>
          <cell r="J2725">
            <v>4.6500000000000004</v>
          </cell>
          <cell r="K2725">
            <v>0</v>
          </cell>
          <cell r="L2725" t="str">
            <v>01-Oct-24</v>
          </cell>
          <cell r="M2725" t="str">
            <v>01-Oct-18</v>
          </cell>
          <cell r="N2725">
            <v>3</v>
          </cell>
          <cell r="O2725" t="str">
            <v>6200</v>
          </cell>
          <cell r="P2725" t="str">
            <v>6200</v>
          </cell>
          <cell r="Q2725" t="str">
            <v>06.031</v>
          </cell>
          <cell r="R2725" t="str">
            <v>06.031</v>
          </cell>
          <cell r="S2725" t="str">
            <v/>
          </cell>
          <cell r="T2725">
            <v>0</v>
          </cell>
          <cell r="U2725" t="str">
            <v>Thạc sĩ</v>
          </cell>
          <cell r="V2725" t="str">
            <v>033179002516</v>
          </cell>
        </row>
        <row r="2726">
          <cell r="B2726" t="str">
            <v/>
          </cell>
          <cell r="C2726" t="str">
            <v>39810000384235</v>
          </cell>
          <cell r="D2726" t="str">
            <v>Nguyễn Diệu</v>
          </cell>
          <cell r="E2726" t="str">
            <v>Hương</v>
          </cell>
          <cell r="F2726">
            <v>62</v>
          </cell>
          <cell r="G2726" t="str">
            <v>Trung tâm Cung ứng nguồn nhân lực</v>
          </cell>
          <cell r="H2726" t="str">
            <v>Trung tâm Cung ứng nguồn nhân lực</v>
          </cell>
          <cell r="I2726" t="str">
            <v>Chuyên viên</v>
          </cell>
          <cell r="J2726">
            <v>3</v>
          </cell>
          <cell r="K2726">
            <v>0</v>
          </cell>
          <cell r="L2726" t="str">
            <v>01-Dec-24</v>
          </cell>
          <cell r="M2726" t="str">
            <v>01-Dec-19</v>
          </cell>
          <cell r="N2726">
            <v>4</v>
          </cell>
          <cell r="O2726" t="str">
            <v>6200</v>
          </cell>
          <cell r="P2726" t="str">
            <v>6200</v>
          </cell>
          <cell r="Q2726" t="str">
            <v>01.003</v>
          </cell>
          <cell r="R2726" t="str">
            <v>01.003</v>
          </cell>
          <cell r="S2726" t="str">
            <v/>
          </cell>
          <cell r="T2726">
            <v>0</v>
          </cell>
          <cell r="U2726" t="str">
            <v>Đại học</v>
          </cell>
          <cell r="V2726" t="str">
            <v>014194000174</v>
          </cell>
        </row>
        <row r="2727">
          <cell r="B2727" t="str">
            <v/>
          </cell>
          <cell r="C2727" t="str">
            <v/>
          </cell>
          <cell r="D2727" t="str">
            <v>Đỗ Thị Phương</v>
          </cell>
          <cell r="E2727" t="str">
            <v>Thảo</v>
          </cell>
          <cell r="F2727">
            <v>62</v>
          </cell>
          <cell r="G2727" t="str">
            <v>Trung tâm Cung ứng nguồn nhân lực</v>
          </cell>
          <cell r="H2727" t="str">
            <v>Trung tâm Cung ứng nguồn nhân lực</v>
          </cell>
          <cell r="I2727" t="str">
            <v>Nhân viên phục vụ</v>
          </cell>
          <cell r="J2727">
            <v>1.18</v>
          </cell>
          <cell r="K2727">
            <v>0</v>
          </cell>
          <cell r="L2727" t="str">
            <v>01-Feb-19</v>
          </cell>
          <cell r="M2727" t="str">
            <v>01-Feb-19</v>
          </cell>
          <cell r="N2727">
            <v>8</v>
          </cell>
          <cell r="O2727" t="str">
            <v>6200</v>
          </cell>
          <cell r="P2727" t="str">
            <v>6200</v>
          </cell>
          <cell r="Q2727" t="str">
            <v>01.009</v>
          </cell>
          <cell r="R2727" t="str">
            <v>01.009</v>
          </cell>
          <cell r="S2727" t="str">
            <v/>
          </cell>
          <cell r="T2727">
            <v>0</v>
          </cell>
          <cell r="U2727" t="str">
            <v>KhôngBCấp</v>
          </cell>
          <cell r="V2727" t="str">
            <v>001196001524</v>
          </cell>
        </row>
        <row r="2728">
          <cell r="B2728" t="str">
            <v/>
          </cell>
          <cell r="C2728" t="str">
            <v/>
          </cell>
          <cell r="D2728" t="str">
            <v>Nguyễn Thu</v>
          </cell>
          <cell r="E2728" t="str">
            <v>Hiền</v>
          </cell>
          <cell r="F2728">
            <v>62</v>
          </cell>
          <cell r="G2728" t="str">
            <v>Trung tâm Cung ứng nguồn nhân lực</v>
          </cell>
          <cell r="H2728" t="str">
            <v>Trung tâm Cung ứng nguồn nhân lực</v>
          </cell>
          <cell r="I2728" t="str">
            <v>Chuyên viên</v>
          </cell>
          <cell r="J2728">
            <v>2.34</v>
          </cell>
          <cell r="K2728">
            <v>0</v>
          </cell>
          <cell r="L2728" t="str">
            <v>01-Mar-20</v>
          </cell>
          <cell r="M2728" t="str">
            <v>01-Mar-20</v>
          </cell>
          <cell r="N2728">
            <v>4</v>
          </cell>
          <cell r="O2728" t="str">
            <v>6200</v>
          </cell>
          <cell r="P2728" t="str">
            <v>6200</v>
          </cell>
          <cell r="Q2728" t="str">
            <v>01.003</v>
          </cell>
          <cell r="R2728" t="str">
            <v>01.003</v>
          </cell>
          <cell r="S2728" t="str">
            <v/>
          </cell>
          <cell r="T2728">
            <v>0</v>
          </cell>
          <cell r="U2728" t="str">
            <v>Đại học</v>
          </cell>
          <cell r="V2728" t="str">
            <v>038194000635</v>
          </cell>
        </row>
        <row r="2729">
          <cell r="B2729" t="str">
            <v/>
          </cell>
          <cell r="C2729" t="str">
            <v/>
          </cell>
          <cell r="D2729" t="str">
            <v>Nguyễn Thị Minh</v>
          </cell>
          <cell r="E2729" t="str">
            <v>Tâm</v>
          </cell>
          <cell r="F2729">
            <v>62</v>
          </cell>
          <cell r="G2729" t="str">
            <v>Trung tâm Cung ứng nguồn nhân lực</v>
          </cell>
          <cell r="H2729" t="str">
            <v>Trung tâm Cung ứng nguồn nhân lực</v>
          </cell>
          <cell r="I2729" t="str">
            <v>Chuyên viên</v>
          </cell>
          <cell r="J2729">
            <v>2.34</v>
          </cell>
          <cell r="K2729">
            <v>0</v>
          </cell>
          <cell r="L2729" t="str">
            <v>01-Jun-20</v>
          </cell>
          <cell r="M2729" t="str">
            <v>01-Jun-20</v>
          </cell>
          <cell r="N2729">
            <v>4</v>
          </cell>
          <cell r="O2729" t="str">
            <v>6200</v>
          </cell>
          <cell r="P2729" t="str">
            <v>6200</v>
          </cell>
          <cell r="Q2729" t="str">
            <v>01.003</v>
          </cell>
          <cell r="R2729" t="str">
            <v>01.003</v>
          </cell>
          <cell r="S2729" t="str">
            <v/>
          </cell>
          <cell r="T2729">
            <v>0</v>
          </cell>
          <cell r="U2729" t="str">
            <v>Đại học</v>
          </cell>
          <cell r="V2729" t="str">
            <v>152117437</v>
          </cell>
        </row>
        <row r="2730">
          <cell r="B2730" t="str">
            <v/>
          </cell>
          <cell r="C2730" t="str">
            <v>2310205239702</v>
          </cell>
          <cell r="D2730" t="str">
            <v>Nguyễn Thị Hải</v>
          </cell>
          <cell r="E2730" t="str">
            <v>Anh</v>
          </cell>
          <cell r="F2730">
            <v>62</v>
          </cell>
          <cell r="G2730" t="str">
            <v>Trung tâm Cung ứng nguồn nhân lực</v>
          </cell>
          <cell r="H2730" t="str">
            <v>Trung tâm Cung ứng nguồn nhân lực</v>
          </cell>
          <cell r="I2730" t="str">
            <v>Chuyên viên</v>
          </cell>
          <cell r="J2730">
            <v>2.34</v>
          </cell>
          <cell r="K2730">
            <v>0</v>
          </cell>
          <cell r="L2730" t="str">
            <v>01-Jun-20</v>
          </cell>
          <cell r="M2730" t="str">
            <v>01-Jun-20</v>
          </cell>
          <cell r="N2730">
            <v>4</v>
          </cell>
          <cell r="O2730" t="str">
            <v>6200</v>
          </cell>
          <cell r="P2730" t="str">
            <v>6200</v>
          </cell>
          <cell r="Q2730" t="str">
            <v>01.003</v>
          </cell>
          <cell r="R2730" t="str">
            <v>01.003</v>
          </cell>
          <cell r="S2730" t="str">
            <v/>
          </cell>
          <cell r="T2730">
            <v>0</v>
          </cell>
          <cell r="U2730" t="str">
            <v>Đại học</v>
          </cell>
          <cell r="V2730" t="str">
            <v>030193004880</v>
          </cell>
        </row>
        <row r="2731">
          <cell r="B2731" t="str">
            <v/>
          </cell>
          <cell r="C2731" t="str">
            <v/>
          </cell>
          <cell r="D2731" t="str">
            <v>Nguyễn Khánh</v>
          </cell>
          <cell r="E2731" t="str">
            <v>Hào</v>
          </cell>
          <cell r="F2731">
            <v>62</v>
          </cell>
          <cell r="G2731" t="str">
            <v>Trung tâm Cung ứng nguồn nhân lực</v>
          </cell>
          <cell r="H2731" t="str">
            <v>Trung tâm Cung ứng nguồn nhân lực</v>
          </cell>
          <cell r="I2731" t="str">
            <v>Chuyên viên</v>
          </cell>
          <cell r="J2731">
            <v>1.9890000000000001</v>
          </cell>
          <cell r="K2731">
            <v>0</v>
          </cell>
          <cell r="L2731" t="str">
            <v>01-Aug-19</v>
          </cell>
          <cell r="M2731" t="str">
            <v>01-Aug-19</v>
          </cell>
          <cell r="N2731">
            <v>4</v>
          </cell>
          <cell r="O2731" t="str">
            <v>6200</v>
          </cell>
          <cell r="P2731" t="str">
            <v>6200</v>
          </cell>
          <cell r="Q2731" t="str">
            <v>01.003</v>
          </cell>
          <cell r="R2731" t="str">
            <v>01.003</v>
          </cell>
          <cell r="S2731" t="str">
            <v/>
          </cell>
          <cell r="T2731">
            <v>0</v>
          </cell>
          <cell r="U2731" t="str">
            <v>Đại học</v>
          </cell>
          <cell r="V2731" t="str">
            <v>049095000013</v>
          </cell>
        </row>
        <row r="2732">
          <cell r="B2732" t="str">
            <v/>
          </cell>
          <cell r="C2732" t="str">
            <v>3120205093665</v>
          </cell>
          <cell r="D2732" t="str">
            <v>Phạm Thị Kim</v>
          </cell>
          <cell r="E2732" t="str">
            <v>Cúc</v>
          </cell>
          <cell r="F2732">
            <v>62</v>
          </cell>
          <cell r="G2732" t="str">
            <v>Trung tâm Cung ứng nguồn nhân lực</v>
          </cell>
          <cell r="H2732" t="str">
            <v>Trung tâm Cung ứng nguồn nhân lực</v>
          </cell>
          <cell r="I2732" t="str">
            <v>Chuyên viên</v>
          </cell>
          <cell r="J2732">
            <v>2.67</v>
          </cell>
          <cell r="K2732">
            <v>0</v>
          </cell>
          <cell r="L2732" t="str">
            <v>01-Aug-23</v>
          </cell>
          <cell r="M2732" t="str">
            <v>01-Aug-20</v>
          </cell>
          <cell r="N2732">
            <v>4</v>
          </cell>
          <cell r="O2732" t="str">
            <v>6200</v>
          </cell>
          <cell r="P2732" t="str">
            <v>6200</v>
          </cell>
          <cell r="Q2732" t="str">
            <v>01.003</v>
          </cell>
          <cell r="R2732" t="str">
            <v>01.003</v>
          </cell>
          <cell r="S2732" t="str">
            <v/>
          </cell>
          <cell r="T2732">
            <v>0</v>
          </cell>
          <cell r="U2732" t="str">
            <v>Đại học</v>
          </cell>
          <cell r="V2732" t="str">
            <v>042195000178</v>
          </cell>
        </row>
        <row r="2733">
          <cell r="B2733" t="str">
            <v/>
          </cell>
          <cell r="C2733" t="str">
            <v>19035821879018</v>
          </cell>
          <cell r="D2733" t="str">
            <v>Nguyễn Thị Thu</v>
          </cell>
          <cell r="E2733" t="str">
            <v>Băng</v>
          </cell>
          <cell r="F2733">
            <v>62</v>
          </cell>
          <cell r="G2733" t="str">
            <v>Trung tâm Cung ứng nguồn nhân lực</v>
          </cell>
          <cell r="H2733" t="str">
            <v>Trung tâm Cung ứng nguồn nhân lực</v>
          </cell>
          <cell r="I2733" t="str">
            <v>Chuyên viên</v>
          </cell>
          <cell r="J2733">
            <v>2.34</v>
          </cell>
          <cell r="K2733">
            <v>0</v>
          </cell>
          <cell r="L2733" t="str">
            <v>01-Aug-20</v>
          </cell>
          <cell r="M2733" t="str">
            <v>01-Aug-20</v>
          </cell>
          <cell r="N2733">
            <v>4</v>
          </cell>
          <cell r="O2733" t="str">
            <v>6200</v>
          </cell>
          <cell r="P2733" t="str">
            <v>6200</v>
          </cell>
          <cell r="Q2733" t="str">
            <v>01.003</v>
          </cell>
          <cell r="R2733" t="str">
            <v>01.003</v>
          </cell>
          <cell r="S2733" t="str">
            <v/>
          </cell>
          <cell r="T2733">
            <v>0</v>
          </cell>
          <cell r="U2733" t="str">
            <v>Đại học</v>
          </cell>
          <cell r="V2733" t="str">
            <v>027196006790</v>
          </cell>
        </row>
        <row r="2734">
          <cell r="B2734" t="str">
            <v/>
          </cell>
          <cell r="C2734" t="str">
            <v>46010003530350</v>
          </cell>
          <cell r="D2734" t="str">
            <v>Bùi Minh</v>
          </cell>
          <cell r="E2734" t="str">
            <v>Đức</v>
          </cell>
          <cell r="F2734">
            <v>62</v>
          </cell>
          <cell r="G2734" t="str">
            <v>Trung tâm Cung ứng nguồn nhân lực</v>
          </cell>
          <cell r="H2734" t="str">
            <v>Trung tâm Cung ứng nguồn nhân lực</v>
          </cell>
          <cell r="I2734" t="str">
            <v>Nhân viên phục vụ</v>
          </cell>
          <cell r="J2734">
            <v>1.18</v>
          </cell>
          <cell r="K2734">
            <v>0</v>
          </cell>
          <cell r="L2734" t="str">
            <v>01-Aug-19</v>
          </cell>
          <cell r="M2734" t="str">
            <v>01-Aug-19</v>
          </cell>
          <cell r="N2734">
            <v>8</v>
          </cell>
          <cell r="O2734" t="str">
            <v>6200</v>
          </cell>
          <cell r="P2734" t="str">
            <v>6200</v>
          </cell>
          <cell r="Q2734" t="str">
            <v>01.009</v>
          </cell>
          <cell r="R2734" t="str">
            <v>01.009</v>
          </cell>
          <cell r="S2734" t="str">
            <v/>
          </cell>
          <cell r="T2734">
            <v>0</v>
          </cell>
          <cell r="U2734" t="str">
            <v>KhôngBCấp</v>
          </cell>
          <cell r="V2734" t="str">
            <v>030093006208</v>
          </cell>
        </row>
        <row r="2735">
          <cell r="B2735" t="str">
            <v/>
          </cell>
          <cell r="C2735" t="str">
            <v/>
          </cell>
          <cell r="D2735" t="str">
            <v>Đỗ Hồng</v>
          </cell>
          <cell r="E2735" t="str">
            <v>Tân</v>
          </cell>
          <cell r="F2735">
            <v>62</v>
          </cell>
          <cell r="G2735" t="str">
            <v>Trung tâm Cung ứng nguồn nhân lực</v>
          </cell>
          <cell r="H2735" t="str">
            <v>Trung tâm Cung ứng nguồn nhân lực</v>
          </cell>
          <cell r="I2735" t="str">
            <v>Nhân viên phục vụ</v>
          </cell>
          <cell r="J2735">
            <v>1.18</v>
          </cell>
          <cell r="K2735">
            <v>0</v>
          </cell>
          <cell r="L2735" t="str">
            <v>01-Dec-19</v>
          </cell>
          <cell r="M2735" t="str">
            <v>01-Dec-19</v>
          </cell>
          <cell r="N2735">
            <v>8</v>
          </cell>
          <cell r="O2735" t="str">
            <v>6200</v>
          </cell>
          <cell r="P2735" t="str">
            <v>6200</v>
          </cell>
          <cell r="Q2735" t="str">
            <v>01.009</v>
          </cell>
          <cell r="R2735" t="str">
            <v>01.009</v>
          </cell>
          <cell r="S2735" t="str">
            <v/>
          </cell>
          <cell r="T2735">
            <v>0</v>
          </cell>
          <cell r="U2735" t="str">
            <v>KhôngBCấp</v>
          </cell>
          <cell r="V2735" t="str">
            <v>145712357</v>
          </cell>
        </row>
        <row r="2736">
          <cell r="B2736" t="str">
            <v/>
          </cell>
          <cell r="C2736" t="str">
            <v/>
          </cell>
          <cell r="D2736" t="str">
            <v>Bùi Thị</v>
          </cell>
          <cell r="E2736" t="str">
            <v>Thương</v>
          </cell>
          <cell r="F2736">
            <v>62</v>
          </cell>
          <cell r="G2736" t="str">
            <v>Trung tâm Cung ứng nguồn nhân lực</v>
          </cell>
          <cell r="H2736" t="str">
            <v>Trung tâm Cung ứng nguồn nhân lực</v>
          </cell>
          <cell r="I2736" t="str">
            <v>Chuyên viên</v>
          </cell>
          <cell r="J2736">
            <v>1.9890000000000001</v>
          </cell>
          <cell r="K2736">
            <v>0</v>
          </cell>
          <cell r="L2736" t="str">
            <v>01-Dec-19</v>
          </cell>
          <cell r="M2736" t="str">
            <v>01-Dec-19</v>
          </cell>
          <cell r="N2736">
            <v>4</v>
          </cell>
          <cell r="O2736" t="str">
            <v>6200</v>
          </cell>
          <cell r="P2736" t="str">
            <v>6200</v>
          </cell>
          <cell r="Q2736" t="str">
            <v>01.003</v>
          </cell>
          <cell r="R2736" t="str">
            <v>01.003</v>
          </cell>
          <cell r="S2736" t="str">
            <v/>
          </cell>
          <cell r="T2736">
            <v>0</v>
          </cell>
          <cell r="U2736" t="str">
            <v>Đại học</v>
          </cell>
          <cell r="V2736" t="str">
            <v>151860213</v>
          </cell>
        </row>
        <row r="2737">
          <cell r="B2737" t="str">
            <v/>
          </cell>
          <cell r="C2737" t="str">
            <v>1610111865555</v>
          </cell>
          <cell r="D2737" t="str">
            <v>Hồ Hải</v>
          </cell>
          <cell r="E2737" t="str">
            <v>Phong</v>
          </cell>
          <cell r="F2737">
            <v>62</v>
          </cell>
          <cell r="G2737" t="str">
            <v>Trung tâm Cung ứng nguồn nhân lực</v>
          </cell>
          <cell r="H2737" t="str">
            <v>Trung tâm Cung ứng nguồn nhân lực</v>
          </cell>
          <cell r="I2737" t="str">
            <v>Kỹ thuật viên</v>
          </cell>
          <cell r="J2737">
            <v>1.86</v>
          </cell>
          <cell r="K2737">
            <v>0</v>
          </cell>
          <cell r="L2737" t="str">
            <v>01-Mar-20</v>
          </cell>
          <cell r="M2737" t="str">
            <v>01-Mar-20</v>
          </cell>
          <cell r="N2737">
            <v>5</v>
          </cell>
          <cell r="O2737" t="str">
            <v>6200</v>
          </cell>
          <cell r="P2737" t="str">
            <v>6200</v>
          </cell>
          <cell r="Q2737" t="str">
            <v>13.096</v>
          </cell>
          <cell r="R2737" t="str">
            <v>13.096</v>
          </cell>
          <cell r="S2737" t="str">
            <v/>
          </cell>
          <cell r="T2737">
            <v>0</v>
          </cell>
          <cell r="U2737" t="str">
            <v>Cao đẳng</v>
          </cell>
          <cell r="V2737" t="str">
            <v>001090021459</v>
          </cell>
        </row>
        <row r="2738">
          <cell r="B2738" t="str">
            <v/>
          </cell>
          <cell r="C2738" t="str">
            <v/>
          </cell>
          <cell r="D2738" t="str">
            <v>Ngô Phương</v>
          </cell>
          <cell r="E2738" t="str">
            <v>Thảo</v>
          </cell>
          <cell r="F2738">
            <v>62</v>
          </cell>
          <cell r="G2738" t="str">
            <v>Trung tâm Cung ứng nguồn nhân lực</v>
          </cell>
          <cell r="H2738" t="str">
            <v>Trung tâm Cung ứng nguồn nhân lực</v>
          </cell>
          <cell r="I2738" t="str">
            <v>Chuyên viên</v>
          </cell>
          <cell r="J2738">
            <v>2.67</v>
          </cell>
          <cell r="K2738">
            <v>0</v>
          </cell>
          <cell r="L2738" t="str">
            <v>01-Oct-20</v>
          </cell>
          <cell r="M2738" t="str">
            <v>01-Oct-20</v>
          </cell>
          <cell r="N2738">
            <v>4</v>
          </cell>
          <cell r="O2738" t="str">
            <v>6200</v>
          </cell>
          <cell r="P2738" t="str">
            <v>6200</v>
          </cell>
          <cell r="Q2738" t="str">
            <v>01.003</v>
          </cell>
          <cell r="R2738" t="str">
            <v>01.003</v>
          </cell>
          <cell r="S2738" t="str">
            <v/>
          </cell>
          <cell r="T2738">
            <v>0</v>
          </cell>
          <cell r="U2738" t="str">
            <v>Đại học</v>
          </cell>
          <cell r="V2738" t="str">
            <v>001189042699</v>
          </cell>
        </row>
        <row r="2739">
          <cell r="B2739" t="str">
            <v/>
          </cell>
          <cell r="C2739" t="str">
            <v/>
          </cell>
          <cell r="D2739" t="str">
            <v>Nguyễn Thị</v>
          </cell>
          <cell r="E2739" t="str">
            <v>Thương</v>
          </cell>
          <cell r="F2739">
            <v>62</v>
          </cell>
          <cell r="G2739" t="str">
            <v>Trung tâm Cung ứng nguồn nhân lực</v>
          </cell>
          <cell r="H2739" t="str">
            <v>Trung tâm Cung ứng nguồn nhân lực</v>
          </cell>
          <cell r="I2739" t="str">
            <v>Chuyên viên</v>
          </cell>
          <cell r="J2739">
            <v>2.34</v>
          </cell>
          <cell r="K2739">
            <v>0</v>
          </cell>
          <cell r="L2739" t="str">
            <v>01-Nov-23</v>
          </cell>
          <cell r="M2739" t="str">
            <v>01-Nov-23</v>
          </cell>
          <cell r="N2739">
            <v>4</v>
          </cell>
          <cell r="O2739" t="str">
            <v>6200</v>
          </cell>
          <cell r="P2739" t="str">
            <v>6200</v>
          </cell>
          <cell r="Q2739" t="str">
            <v>01.003</v>
          </cell>
          <cell r="R2739" t="str">
            <v>01.003</v>
          </cell>
          <cell r="S2739" t="str">
            <v/>
          </cell>
          <cell r="T2739">
            <v>0</v>
          </cell>
          <cell r="U2739" t="str">
            <v>Đại học</v>
          </cell>
          <cell r="V2739" t="str">
            <v>038196024799</v>
          </cell>
        </row>
        <row r="2740">
          <cell r="B2740" t="str">
            <v/>
          </cell>
          <cell r="C2740" t="str">
            <v/>
          </cell>
          <cell r="D2740" t="str">
            <v>Phạm Thị</v>
          </cell>
          <cell r="E2740" t="str">
            <v>Dịu</v>
          </cell>
          <cell r="F2740">
            <v>62</v>
          </cell>
          <cell r="G2740" t="str">
            <v>Trung tâm Cung ứng nguồn nhân lực</v>
          </cell>
          <cell r="H2740" t="str">
            <v>Trung tâm Cung ứng nguồn nhân lực</v>
          </cell>
          <cell r="I2740" t="str">
            <v>Chuyên viên</v>
          </cell>
          <cell r="J2740">
            <v>2.34</v>
          </cell>
          <cell r="K2740">
            <v>0</v>
          </cell>
          <cell r="L2740" t="str">
            <v>01-Nov-23</v>
          </cell>
          <cell r="M2740" t="str">
            <v>01-Nov-23</v>
          </cell>
          <cell r="N2740">
            <v>4</v>
          </cell>
          <cell r="O2740" t="str">
            <v>6200</v>
          </cell>
          <cell r="P2740" t="str">
            <v>6200</v>
          </cell>
          <cell r="Q2740" t="str">
            <v>01.003</v>
          </cell>
          <cell r="R2740" t="str">
            <v>01.003</v>
          </cell>
          <cell r="S2740" t="str">
            <v/>
          </cell>
          <cell r="T2740">
            <v>0</v>
          </cell>
          <cell r="U2740" t="str">
            <v>Đại học</v>
          </cell>
          <cell r="V2740" t="str">
            <v>030184001996</v>
          </cell>
        </row>
        <row r="2741">
          <cell r="B2741" t="str">
            <v/>
          </cell>
          <cell r="C2741" t="str">
            <v>1222255965</v>
          </cell>
          <cell r="D2741" t="str">
            <v>Trần Thị Khánh</v>
          </cell>
          <cell r="E2741" t="str">
            <v>Hoa</v>
          </cell>
          <cell r="F2741">
            <v>62</v>
          </cell>
          <cell r="G2741" t="str">
            <v>Trung tâm Cung ứng nguồn nhân lực</v>
          </cell>
          <cell r="H2741" t="str">
            <v>Trung tâm Cung ứng nguồn nhân lực</v>
          </cell>
          <cell r="I2741" t="str">
            <v>Chuyên viên</v>
          </cell>
          <cell r="J2741">
            <v>2.34</v>
          </cell>
          <cell r="K2741">
            <v>0</v>
          </cell>
          <cell r="L2741" t="str">
            <v>01-Mar-25</v>
          </cell>
          <cell r="M2741" t="str">
            <v>01-Mar-25</v>
          </cell>
          <cell r="N2741">
            <v>4</v>
          </cell>
          <cell r="O2741" t="str">
            <v>6200</v>
          </cell>
          <cell r="P2741" t="str">
            <v>6200</v>
          </cell>
          <cell r="Q2741" t="str">
            <v>01.003</v>
          </cell>
          <cell r="R2741" t="str">
            <v>01.003</v>
          </cell>
          <cell r="S2741" t="str">
            <v/>
          </cell>
          <cell r="T2741">
            <v>0</v>
          </cell>
          <cell r="U2741" t="str">
            <v>Đại học</v>
          </cell>
          <cell r="V2741" t="str">
            <v>001191016123</v>
          </cell>
        </row>
        <row r="2742">
          <cell r="B2742" t="str">
            <v/>
          </cell>
          <cell r="C2742" t="str">
            <v>102872351297</v>
          </cell>
          <cell r="D2742" t="str">
            <v>Trần Hiểu</v>
          </cell>
          <cell r="E2742" t="str">
            <v>Phương</v>
          </cell>
          <cell r="F2742">
            <v>62</v>
          </cell>
          <cell r="G2742" t="str">
            <v>Trung tâm Cung ứng nguồn nhân lực</v>
          </cell>
          <cell r="H2742" t="str">
            <v>Trung tâm Cung ứng nguồn nhân lực</v>
          </cell>
          <cell r="I2742" t="str">
            <v>Chuyên viên</v>
          </cell>
          <cell r="J2742">
            <v>2.34</v>
          </cell>
          <cell r="K2742">
            <v>0</v>
          </cell>
          <cell r="L2742" t="str">
            <v>01-Mar-25</v>
          </cell>
          <cell r="M2742" t="str">
            <v>01-Mar-25</v>
          </cell>
          <cell r="N2742">
            <v>4</v>
          </cell>
          <cell r="O2742" t="str">
            <v>6200</v>
          </cell>
          <cell r="P2742" t="str">
            <v>6200</v>
          </cell>
          <cell r="Q2742" t="str">
            <v>01.003</v>
          </cell>
          <cell r="R2742" t="str">
            <v>01.003</v>
          </cell>
          <cell r="S2742" t="str">
            <v/>
          </cell>
          <cell r="T2742">
            <v>0</v>
          </cell>
          <cell r="U2742" t="str">
            <v>Đại học</v>
          </cell>
          <cell r="V2742" t="str">
            <v>025302003677</v>
          </cell>
        </row>
        <row r="2743">
          <cell r="B2743" t="str">
            <v/>
          </cell>
          <cell r="C2743" t="str">
            <v>8888231188888</v>
          </cell>
          <cell r="D2743" t="str">
            <v>Nguyễn Đức</v>
          </cell>
          <cell r="E2743" t="str">
            <v>Huy</v>
          </cell>
          <cell r="F2743">
            <v>62</v>
          </cell>
          <cell r="G2743" t="str">
            <v>Trung tâm Cung ứng nguồn nhân lực</v>
          </cell>
          <cell r="H2743" t="str">
            <v>Trung tâm Cung ứng nguồn nhân lực</v>
          </cell>
          <cell r="I2743" t="str">
            <v>Chuyên viên</v>
          </cell>
          <cell r="J2743">
            <v>2.34</v>
          </cell>
          <cell r="K2743">
            <v>0</v>
          </cell>
          <cell r="L2743" t="str">
            <v>01-Jun-25</v>
          </cell>
          <cell r="M2743" t="str">
            <v>01-Jun-25</v>
          </cell>
          <cell r="N2743">
            <v>4</v>
          </cell>
          <cell r="O2743" t="str">
            <v>6200</v>
          </cell>
          <cell r="P2743" t="str">
            <v>6200</v>
          </cell>
          <cell r="Q2743" t="str">
            <v>01.003</v>
          </cell>
          <cell r="R2743" t="str">
            <v>01.003</v>
          </cell>
          <cell r="S2743" t="str">
            <v/>
          </cell>
          <cell r="T2743">
            <v>0</v>
          </cell>
          <cell r="U2743" t="str">
            <v>Đại học</v>
          </cell>
          <cell r="V2743" t="str">
            <v>031202010312</v>
          </cell>
        </row>
        <row r="2744">
          <cell r="B2744" t="str">
            <v/>
          </cell>
          <cell r="C2744" t="str">
            <v>19026446736361</v>
          </cell>
          <cell r="D2744" t="str">
            <v>Đinh Thị Thu</v>
          </cell>
          <cell r="E2744" t="str">
            <v>Hà</v>
          </cell>
          <cell r="F2744">
            <v>62</v>
          </cell>
          <cell r="G2744" t="str">
            <v>Trung tâm Cung ứng nguồn nhân lực</v>
          </cell>
          <cell r="H2744" t="str">
            <v>Trung tâm Cung ứng nguồn nhân lực</v>
          </cell>
          <cell r="I2744" t="str">
            <v>Chuyên viên</v>
          </cell>
          <cell r="J2744">
            <v>2.34</v>
          </cell>
          <cell r="K2744">
            <v>0</v>
          </cell>
          <cell r="L2744" t="str">
            <v>04-Sep-25</v>
          </cell>
          <cell r="M2744" t="str">
            <v>04-Sep-25</v>
          </cell>
          <cell r="N2744">
            <v>4</v>
          </cell>
          <cell r="O2744" t="str">
            <v>6200</v>
          </cell>
          <cell r="P2744" t="str">
            <v>6200</v>
          </cell>
          <cell r="Q2744" t="str">
            <v>01.003</v>
          </cell>
          <cell r="R2744" t="str">
            <v>01.003</v>
          </cell>
          <cell r="S2744" t="str">
            <v/>
          </cell>
          <cell r="T2744">
            <v>0</v>
          </cell>
          <cell r="U2744" t="str">
            <v>Đại học</v>
          </cell>
          <cell r="V2744" t="str">
            <v>001197026470</v>
          </cell>
        </row>
        <row r="2745">
          <cell r="B2745" t="str">
            <v/>
          </cell>
          <cell r="C2745" t="str">
            <v>3120205831625</v>
          </cell>
          <cell r="D2745" t="str">
            <v>Vũ Thị</v>
          </cell>
          <cell r="E2745" t="str">
            <v>Hoa</v>
          </cell>
          <cell r="F2745">
            <v>63</v>
          </cell>
          <cell r="G2745" t="str">
            <v>Tổ Kinh doanh nông nghiệp</v>
          </cell>
          <cell r="H2745" t="str">
            <v>Trung tâm Nghiên cứu xuất sắc và Đổi mới sáng tạo</v>
          </cell>
          <cell r="I2745" t="str">
            <v>Nhân viên phục vụ</v>
          </cell>
          <cell r="J2745">
            <v>2.44</v>
          </cell>
          <cell r="K2745">
            <v>0</v>
          </cell>
          <cell r="L2745" t="str">
            <v>01-Jun-24</v>
          </cell>
          <cell r="M2745" t="str">
            <v>01-Jun-11</v>
          </cell>
          <cell r="N2745">
            <v>8</v>
          </cell>
          <cell r="O2745" t="str">
            <v>6300</v>
          </cell>
          <cell r="P2745" t="str">
            <v>6300</v>
          </cell>
          <cell r="Q2745" t="str">
            <v>01.009</v>
          </cell>
          <cell r="R2745" t="str">
            <v>01.009</v>
          </cell>
          <cell r="S2745" t="str">
            <v/>
          </cell>
          <cell r="T2745">
            <v>0</v>
          </cell>
          <cell r="U2745" t="str">
            <v>KhôngBCấp</v>
          </cell>
          <cell r="V2745" t="str">
            <v>001172028280</v>
          </cell>
        </row>
        <row r="2746">
          <cell r="B2746" t="str">
            <v/>
          </cell>
          <cell r="C2746" t="str">
            <v>3120205915125</v>
          </cell>
          <cell r="D2746" t="str">
            <v>Nguyễn Thị</v>
          </cell>
          <cell r="E2746" t="str">
            <v>Thúy</v>
          </cell>
          <cell r="F2746">
            <v>63</v>
          </cell>
          <cell r="G2746" t="str">
            <v>Tổ Kinh doanh nông nghiệp</v>
          </cell>
          <cell r="H2746" t="str">
            <v>Trung tâm Nghiên cứu xuất sắc và Đổi mới sáng tạo</v>
          </cell>
          <cell r="I2746" t="str">
            <v>Nhân viên phục vụ</v>
          </cell>
          <cell r="J2746">
            <v>0</v>
          </cell>
          <cell r="K2746">
            <v>0</v>
          </cell>
          <cell r="L2746" t="str">
            <v>01-Jan-23</v>
          </cell>
          <cell r="M2746" t="str">
            <v>01-Jan-17</v>
          </cell>
          <cell r="N2746">
            <v>8</v>
          </cell>
          <cell r="O2746" t="str">
            <v>6300</v>
          </cell>
          <cell r="P2746" t="str">
            <v>6300</v>
          </cell>
          <cell r="Q2746" t="str">
            <v>01.009</v>
          </cell>
          <cell r="R2746" t="str">
            <v>01.009</v>
          </cell>
          <cell r="S2746" t="str">
            <v/>
          </cell>
          <cell r="T2746">
            <v>0</v>
          </cell>
          <cell r="U2746" t="str">
            <v>KhôngBCấp</v>
          </cell>
          <cell r="V2746" t="str">
            <v>001173048373</v>
          </cell>
        </row>
        <row r="2747">
          <cell r="B2747" t="str">
            <v>TG542</v>
          </cell>
          <cell r="C2747" t="str">
            <v>3120205845360</v>
          </cell>
          <cell r="D2747" t="str">
            <v>Đoàn Thị</v>
          </cell>
          <cell r="E2747" t="str">
            <v>Yến</v>
          </cell>
          <cell r="F2747">
            <v>63</v>
          </cell>
          <cell r="G2747" t="str">
            <v>Tổ Kinh doanh nông nghiệp</v>
          </cell>
          <cell r="H2747" t="str">
            <v>Trung tâm Nghiên cứu xuất sắc và Đổi mới sáng tạo</v>
          </cell>
          <cell r="I2747" t="str">
            <v>Chuyên viên</v>
          </cell>
          <cell r="J2747">
            <v>2.34</v>
          </cell>
          <cell r="K2747">
            <v>0</v>
          </cell>
          <cell r="L2747" t="str">
            <v>04-Apr-25</v>
          </cell>
          <cell r="M2747" t="str">
            <v>04-Jan-24</v>
          </cell>
          <cell r="N2747">
            <v>4</v>
          </cell>
          <cell r="O2747" t="str">
            <v>6300</v>
          </cell>
          <cell r="P2747" t="str">
            <v>6300</v>
          </cell>
          <cell r="Q2747" t="str">
            <v>01.003</v>
          </cell>
          <cell r="R2747" t="str">
            <v>01.003</v>
          </cell>
          <cell r="S2747" t="str">
            <v>TG542</v>
          </cell>
          <cell r="T2747">
            <v>0</v>
          </cell>
          <cell r="U2747" t="str">
            <v>Đại học</v>
          </cell>
          <cell r="V2747" t="str">
            <v>036191005091</v>
          </cell>
        </row>
        <row r="2748">
          <cell r="B2748" t="str">
            <v/>
          </cell>
          <cell r="C2748" t="str">
            <v>3120205089891</v>
          </cell>
          <cell r="D2748" t="str">
            <v>Phạm Sĩ</v>
          </cell>
          <cell r="E2748" t="str">
            <v>Thành</v>
          </cell>
          <cell r="F2748">
            <v>63</v>
          </cell>
          <cell r="G2748" t="str">
            <v>Trung tâm Nghiên cứu xuất sắc và Đổi mới sáng tạo</v>
          </cell>
          <cell r="H2748" t="str">
            <v>Trung tâm Nghiên cứu xuất sắc và Đổi mới sáng tạo</v>
          </cell>
          <cell r="I2748" t="str">
            <v>Tiến sĩ, Nghiên cứu viên</v>
          </cell>
          <cell r="J2748">
            <v>3.66</v>
          </cell>
          <cell r="K2748">
            <v>0</v>
          </cell>
          <cell r="L2748" t="str">
            <v>25-May-20</v>
          </cell>
          <cell r="M2748" t="str">
            <v>25-May-20</v>
          </cell>
          <cell r="N2748">
            <v>2</v>
          </cell>
          <cell r="O2748" t="str">
            <v>6300</v>
          </cell>
          <cell r="P2748" t="str">
            <v>6300</v>
          </cell>
          <cell r="Q2748" t="str">
            <v>13.092</v>
          </cell>
          <cell r="R2748" t="str">
            <v>V.05.01.03</v>
          </cell>
          <cell r="S2748" t="str">
            <v/>
          </cell>
          <cell r="T2748">
            <v>0</v>
          </cell>
          <cell r="U2748" t="str">
            <v>Tiến sĩ</v>
          </cell>
          <cell r="V2748" t="str">
            <v>011989167</v>
          </cell>
        </row>
        <row r="2749">
          <cell r="B2749" t="str">
            <v/>
          </cell>
          <cell r="C2749" t="str">
            <v/>
          </cell>
          <cell r="D2749" t="str">
            <v>Trần Thị</v>
          </cell>
          <cell r="E2749" t="str">
            <v>Dương</v>
          </cell>
          <cell r="F2749">
            <v>63</v>
          </cell>
          <cell r="G2749" t="str">
            <v>Trung tâm Nghiên cứu xuất sắc và Đổi mới sáng tạo</v>
          </cell>
          <cell r="H2749" t="str">
            <v>Trung tâm Nghiên cứu xuất sắc và Đổi mới sáng tạo</v>
          </cell>
          <cell r="I2749" t="str">
            <v>Nghiên cứu viên</v>
          </cell>
          <cell r="J2749">
            <v>2.34</v>
          </cell>
          <cell r="K2749">
            <v>0</v>
          </cell>
          <cell r="L2749" t="str">
            <v>01-Jan-21</v>
          </cell>
          <cell r="M2749" t="str">
            <v>01-Jan-21</v>
          </cell>
          <cell r="N2749">
            <v>4</v>
          </cell>
          <cell r="O2749" t="str">
            <v>6300</v>
          </cell>
          <cell r="P2749" t="str">
            <v>6300</v>
          </cell>
          <cell r="Q2749" t="str">
            <v>13.092</v>
          </cell>
          <cell r="R2749" t="str">
            <v>V.05.01.03</v>
          </cell>
          <cell r="S2749" t="str">
            <v/>
          </cell>
          <cell r="T2749">
            <v>0</v>
          </cell>
          <cell r="U2749" t="str">
            <v>Đại học</v>
          </cell>
          <cell r="V2749" t="str">
            <v>034196005016</v>
          </cell>
        </row>
        <row r="2750">
          <cell r="B2750" t="str">
            <v/>
          </cell>
          <cell r="C2750" t="str">
            <v/>
          </cell>
          <cell r="D2750" t="str">
            <v>Long Thị</v>
          </cell>
          <cell r="E2750" t="str">
            <v>Hoài</v>
          </cell>
          <cell r="F2750">
            <v>63</v>
          </cell>
          <cell r="G2750" t="str">
            <v>Trung tâm Nghiên cứu xuất sắc và Đổi mới sáng tạo</v>
          </cell>
          <cell r="H2750" t="str">
            <v>Trung tâm Nghiên cứu xuất sắc và Đổi mới sáng tạo</v>
          </cell>
          <cell r="I2750" t="str">
            <v>Kế toán viên</v>
          </cell>
          <cell r="J2750">
            <v>2.67</v>
          </cell>
          <cell r="K2750">
            <v>0</v>
          </cell>
          <cell r="L2750" t="str">
            <v>01-Jan-24</v>
          </cell>
          <cell r="M2750" t="str">
            <v>01-Jan-21</v>
          </cell>
          <cell r="N2750">
            <v>4</v>
          </cell>
          <cell r="O2750" t="str">
            <v>6300</v>
          </cell>
          <cell r="P2750" t="str">
            <v>6300</v>
          </cell>
          <cell r="Q2750" t="str">
            <v>06.031</v>
          </cell>
          <cell r="R2750" t="str">
            <v>06.031</v>
          </cell>
          <cell r="S2750" t="str">
            <v/>
          </cell>
          <cell r="T2750">
            <v>0</v>
          </cell>
          <cell r="U2750" t="str">
            <v>Đại học</v>
          </cell>
          <cell r="V2750" t="str">
            <v>020196004617</v>
          </cell>
        </row>
        <row r="2751">
          <cell r="B2751" t="str">
            <v/>
          </cell>
          <cell r="C2751" t="str">
            <v>3120215059214</v>
          </cell>
          <cell r="D2751" t="str">
            <v>Nguyễn Thị</v>
          </cell>
          <cell r="E2751" t="str">
            <v>Thủy</v>
          </cell>
          <cell r="F2751">
            <v>63</v>
          </cell>
          <cell r="G2751" t="str">
            <v>Trung tâm Nghiên cứu xuất sắc và Đổi mới sáng tạo</v>
          </cell>
          <cell r="H2751" t="str">
            <v>Trung tâm Nghiên cứu xuất sắc và Đổi mới sáng tạo</v>
          </cell>
          <cell r="I2751" t="str">
            <v>Thạc sĩ, Nghiên cứu viên</v>
          </cell>
          <cell r="J2751">
            <v>2.67</v>
          </cell>
          <cell r="K2751">
            <v>0</v>
          </cell>
          <cell r="L2751" t="str">
            <v>15-Aug-25</v>
          </cell>
          <cell r="M2751" t="str">
            <v>01-Jan-21</v>
          </cell>
          <cell r="N2751">
            <v>3</v>
          </cell>
          <cell r="O2751" t="str">
            <v>6300</v>
          </cell>
          <cell r="P2751" t="str">
            <v>6300</v>
          </cell>
          <cell r="Q2751" t="str">
            <v>13.092</v>
          </cell>
          <cell r="R2751" t="str">
            <v>V.05.01.03</v>
          </cell>
          <cell r="S2751" t="str">
            <v/>
          </cell>
          <cell r="T2751">
            <v>0</v>
          </cell>
          <cell r="U2751" t="str">
            <v>Thạc sĩ</v>
          </cell>
          <cell r="V2751" t="str">
            <v>034197003828</v>
          </cell>
        </row>
        <row r="2752">
          <cell r="B2752" t="str">
            <v/>
          </cell>
          <cell r="C2752" t="str">
            <v>3120205188149</v>
          </cell>
          <cell r="D2752" t="str">
            <v>Nguyễn Trang</v>
          </cell>
          <cell r="E2752" t="str">
            <v>Dung</v>
          </cell>
          <cell r="F2752">
            <v>63</v>
          </cell>
          <cell r="G2752" t="str">
            <v>Tổ Kinh doanh nông nghiệp</v>
          </cell>
          <cell r="H2752" t="str">
            <v>Trung tâm Nghiên cứu xuất sắc và Đổi mới sáng tạo</v>
          </cell>
          <cell r="I2752" t="str">
            <v>Nhân viên phục vụ</v>
          </cell>
          <cell r="J2752">
            <v>0</v>
          </cell>
          <cell r="K2752">
            <v>0</v>
          </cell>
          <cell r="L2752" t="str">
            <v>15-May-23</v>
          </cell>
          <cell r="M2752" t="str">
            <v>15-May-23</v>
          </cell>
          <cell r="N2752">
            <v>6</v>
          </cell>
          <cell r="O2752" t="str">
            <v>6300</v>
          </cell>
          <cell r="P2752" t="str">
            <v>6300</v>
          </cell>
          <cell r="Q2752" t="str">
            <v>01.009</v>
          </cell>
          <cell r="R2752" t="str">
            <v>01.009</v>
          </cell>
          <cell r="S2752" t="str">
            <v/>
          </cell>
          <cell r="T2752">
            <v>0</v>
          </cell>
          <cell r="U2752" t="str">
            <v>Trung cấp</v>
          </cell>
          <cell r="V2752" t="str">
            <v>001183006376</v>
          </cell>
        </row>
        <row r="2753">
          <cell r="B2753" t="str">
            <v/>
          </cell>
          <cell r="C2753" t="str">
            <v>3120205188444</v>
          </cell>
          <cell r="D2753" t="str">
            <v>Phan Thị Hoài</v>
          </cell>
          <cell r="E2753" t="str">
            <v>Phương</v>
          </cell>
          <cell r="F2753">
            <v>63</v>
          </cell>
          <cell r="G2753" t="str">
            <v>Trung tâm Nghiên cứu xuất sắc và Đổi mới sáng tạo</v>
          </cell>
          <cell r="H2753" t="str">
            <v>Trung tâm Nghiên cứu xuất sắc và Đổi mới sáng tạo</v>
          </cell>
          <cell r="I2753" t="str">
            <v>Chuyên viên</v>
          </cell>
          <cell r="J2753">
            <v>2.34</v>
          </cell>
          <cell r="K2753">
            <v>0</v>
          </cell>
          <cell r="L2753" t="str">
            <v>01-Jun-24</v>
          </cell>
          <cell r="M2753" t="str">
            <v>01-Jun-24</v>
          </cell>
          <cell r="N2753">
            <v>4</v>
          </cell>
          <cell r="O2753" t="str">
            <v>6300</v>
          </cell>
          <cell r="P2753" t="str">
            <v>6300</v>
          </cell>
          <cell r="Q2753" t="str">
            <v>01.003</v>
          </cell>
          <cell r="R2753" t="str">
            <v>01.003</v>
          </cell>
          <cell r="S2753" t="str">
            <v/>
          </cell>
          <cell r="T2753">
            <v>0</v>
          </cell>
          <cell r="U2753" t="str">
            <v>Đại học</v>
          </cell>
          <cell r="V2753" t="str">
            <v>045185000176</v>
          </cell>
        </row>
        <row r="2754">
          <cell r="B2754" t="str">
            <v/>
          </cell>
          <cell r="C2754" t="str">
            <v>3120205208151</v>
          </cell>
          <cell r="D2754" t="str">
            <v>Nguyễn Thị Thu</v>
          </cell>
          <cell r="E2754" t="str">
            <v>Ngát</v>
          </cell>
          <cell r="F2754">
            <v>63</v>
          </cell>
          <cell r="G2754" t="str">
            <v>Tổ Kinh doanh nông nghiệp</v>
          </cell>
          <cell r="H2754" t="str">
            <v>Trung tâm Nghiên cứu xuất sắc và Đổi mới sáng tạo</v>
          </cell>
          <cell r="I2754" t="str">
            <v>Nhân viên phục vụ</v>
          </cell>
          <cell r="J2754">
            <v>0</v>
          </cell>
          <cell r="K2754">
            <v>0</v>
          </cell>
          <cell r="L2754" t="str">
            <v>04-Jan-24</v>
          </cell>
          <cell r="M2754" t="str">
            <v>04-Jan-24</v>
          </cell>
          <cell r="N2754">
            <v>8</v>
          </cell>
          <cell r="O2754" t="str">
            <v>6300</v>
          </cell>
          <cell r="P2754" t="str">
            <v>6300</v>
          </cell>
          <cell r="Q2754" t="str">
            <v>01.009</v>
          </cell>
          <cell r="R2754" t="str">
            <v>01.009</v>
          </cell>
          <cell r="S2754" t="str">
            <v/>
          </cell>
          <cell r="T2754">
            <v>0</v>
          </cell>
          <cell r="U2754" t="str">
            <v>KhôngBCấp</v>
          </cell>
          <cell r="V2754" t="str">
            <v>001177011742</v>
          </cell>
        </row>
        <row r="2755">
          <cell r="B2755" t="str">
            <v/>
          </cell>
          <cell r="C2755" t="str">
            <v>4120158187</v>
          </cell>
          <cell r="D2755" t="str">
            <v>Phạm Gia</v>
          </cell>
          <cell r="E2755" t="str">
            <v>Bách</v>
          </cell>
          <cell r="F2755">
            <v>63</v>
          </cell>
          <cell r="G2755" t="str">
            <v>Trung tâm Nghiên cứu xuất sắc và Đổi mới sáng tạo</v>
          </cell>
          <cell r="H2755" t="str">
            <v>Trung tâm Nghiên cứu xuất sắc và Đổi mới sáng tạo</v>
          </cell>
          <cell r="I2755" t="str">
            <v>Chuyên viên</v>
          </cell>
          <cell r="J2755">
            <v>2.34</v>
          </cell>
          <cell r="K2755">
            <v>0</v>
          </cell>
          <cell r="L2755" t="str">
            <v>19-Aug-24</v>
          </cell>
          <cell r="M2755" t="str">
            <v>19-Aug-24</v>
          </cell>
          <cell r="N2755">
            <v>4</v>
          </cell>
          <cell r="O2755" t="str">
            <v>6300</v>
          </cell>
          <cell r="P2755" t="str">
            <v>6300</v>
          </cell>
          <cell r="Q2755" t="str">
            <v>01.003</v>
          </cell>
          <cell r="R2755" t="str">
            <v>01.003</v>
          </cell>
          <cell r="S2755" t="str">
            <v/>
          </cell>
          <cell r="T2755">
            <v>0</v>
          </cell>
          <cell r="U2755" t="str">
            <v>Đại học</v>
          </cell>
          <cell r="V2755" t="str">
            <v>014200000537</v>
          </cell>
        </row>
        <row r="2756">
          <cell r="B2756" t="str">
            <v/>
          </cell>
          <cell r="C2756" t="str">
            <v/>
          </cell>
          <cell r="D2756" t="str">
            <v>Trần Đặng Thục</v>
          </cell>
          <cell r="E2756" t="str">
            <v>Hiền</v>
          </cell>
          <cell r="F2756">
            <v>63</v>
          </cell>
          <cell r="G2756" t="str">
            <v>Trung tâm Nghiên cứu xuất sắc và Đổi mới sáng tạo</v>
          </cell>
          <cell r="H2756" t="str">
            <v>Trung tâm Nghiên cứu xuất sắc và Đổi mới sáng tạo</v>
          </cell>
          <cell r="I2756" t="str">
            <v>Chuyên viên</v>
          </cell>
          <cell r="J2756">
            <v>1.9890000000000001</v>
          </cell>
          <cell r="K2756">
            <v>0</v>
          </cell>
          <cell r="L2756" t="str">
            <v>18-Sep-24</v>
          </cell>
          <cell r="M2756" t="str">
            <v>18-Sep-24</v>
          </cell>
          <cell r="N2756">
            <v>4</v>
          </cell>
          <cell r="O2756" t="str">
            <v>6300</v>
          </cell>
          <cell r="P2756" t="str">
            <v>6300</v>
          </cell>
          <cell r="Q2756" t="str">
            <v>01.003</v>
          </cell>
          <cell r="R2756" t="str">
            <v>01.003</v>
          </cell>
          <cell r="S2756" t="str">
            <v/>
          </cell>
          <cell r="T2756">
            <v>0</v>
          </cell>
          <cell r="U2756" t="str">
            <v>Đại học</v>
          </cell>
          <cell r="V2756" t="str">
            <v>001301032795</v>
          </cell>
        </row>
        <row r="2757">
          <cell r="B2757" t="str">
            <v/>
          </cell>
          <cell r="C2757" t="str">
            <v>3120215063480</v>
          </cell>
          <cell r="D2757" t="str">
            <v>Hà Ngọc</v>
          </cell>
          <cell r="E2757" t="str">
            <v>Linh</v>
          </cell>
          <cell r="F2757">
            <v>63</v>
          </cell>
          <cell r="G2757" t="str">
            <v>Trung tâm Nghiên cứu xuất sắc và Đổi mới sáng tạo</v>
          </cell>
          <cell r="H2757" t="str">
            <v>Trung tâm Nghiên cứu xuất sắc và Đổi mới sáng tạo</v>
          </cell>
          <cell r="I2757" t="str">
            <v>Chuyên viên</v>
          </cell>
          <cell r="J2757">
            <v>2.34</v>
          </cell>
          <cell r="K2757">
            <v>0</v>
          </cell>
          <cell r="L2757" t="str">
            <v>01-Aug-25</v>
          </cell>
          <cell r="M2757" t="str">
            <v>01-Aug-25</v>
          </cell>
          <cell r="N2757">
            <v>4</v>
          </cell>
          <cell r="O2757" t="str">
            <v>6300</v>
          </cell>
          <cell r="P2757" t="str">
            <v>6300</v>
          </cell>
          <cell r="Q2757" t="str">
            <v>01.003</v>
          </cell>
          <cell r="R2757" t="str">
            <v>01.003</v>
          </cell>
          <cell r="S2757" t="str">
            <v/>
          </cell>
          <cell r="T2757">
            <v>0</v>
          </cell>
          <cell r="U2757" t="str">
            <v>Đại học</v>
          </cell>
          <cell r="V2757" t="str">
            <v>026082008766</v>
          </cell>
        </row>
        <row r="2758">
          <cell r="B2758" t="str">
            <v/>
          </cell>
          <cell r="C2758" t="str">
            <v>3120281053679</v>
          </cell>
          <cell r="D2758" t="str">
            <v>Hoàng Đạo</v>
          </cell>
          <cell r="E2758" t="str">
            <v>Tĩnh</v>
          </cell>
          <cell r="F2758">
            <v>63</v>
          </cell>
          <cell r="G2758" t="str">
            <v>Trung tâm Nghiên cứu xuất sắc và Đổi mới sáng tạo</v>
          </cell>
          <cell r="H2758" t="str">
            <v>Trung tâm Nghiên cứu xuất sắc và Đổi mới sáng tạo</v>
          </cell>
          <cell r="I2758" t="str">
            <v>Chuyên viên</v>
          </cell>
          <cell r="J2758">
            <v>2.34</v>
          </cell>
          <cell r="K2758">
            <v>0</v>
          </cell>
          <cell r="L2758" t="str">
            <v>01-Aug-25</v>
          </cell>
          <cell r="M2758" t="str">
            <v>01-Aug-25</v>
          </cell>
          <cell r="N2758">
            <v>4</v>
          </cell>
          <cell r="O2758" t="str">
            <v>6300</v>
          </cell>
          <cell r="P2758" t="str">
            <v>6300</v>
          </cell>
          <cell r="Q2758" t="str">
            <v>01.003</v>
          </cell>
          <cell r="R2758" t="str">
            <v>01.003</v>
          </cell>
          <cell r="S2758" t="str">
            <v/>
          </cell>
          <cell r="T2758">
            <v>0</v>
          </cell>
          <cell r="U2758" t="str">
            <v>Đại học</v>
          </cell>
          <cell r="V2758" t="str">
            <v>001097018182</v>
          </cell>
        </row>
        <row r="2759">
          <cell r="B2759" t="str">
            <v/>
          </cell>
          <cell r="C2759" t="str">
            <v>3120215063500</v>
          </cell>
          <cell r="D2759" t="str">
            <v>Ngô Quang</v>
          </cell>
          <cell r="E2759" t="str">
            <v>Hùng</v>
          </cell>
          <cell r="F2759">
            <v>63</v>
          </cell>
          <cell r="G2759" t="str">
            <v>Trung tâm Nghiên cứu xuất sắc và Đổi mới sáng tạo</v>
          </cell>
          <cell r="H2759" t="str">
            <v>Trung tâm Nghiên cứu xuất sắc và Đổi mới sáng tạo</v>
          </cell>
          <cell r="I2759" t="str">
            <v>Chuyên viên</v>
          </cell>
          <cell r="J2759">
            <v>2.34</v>
          </cell>
          <cell r="K2759">
            <v>0</v>
          </cell>
          <cell r="L2759" t="str">
            <v>01-Aug-25</v>
          </cell>
          <cell r="M2759" t="str">
            <v>01-Aug-25</v>
          </cell>
          <cell r="N2759">
            <v>4</v>
          </cell>
          <cell r="O2759" t="str">
            <v>6300</v>
          </cell>
          <cell r="P2759" t="str">
            <v>6300</v>
          </cell>
          <cell r="Q2759" t="str">
            <v>01.003</v>
          </cell>
          <cell r="R2759" t="str">
            <v>01.003</v>
          </cell>
          <cell r="S2759" t="str">
            <v/>
          </cell>
          <cell r="T2759">
            <v>0</v>
          </cell>
          <cell r="U2759" t="str">
            <v>Đại học</v>
          </cell>
          <cell r="V2759" t="str">
            <v>001092016336</v>
          </cell>
        </row>
        <row r="2760">
          <cell r="B2760" t="str">
            <v/>
          </cell>
          <cell r="C2760" t="str">
            <v>3120205247278</v>
          </cell>
          <cell r="D2760" t="str">
            <v>Nguyễn Văn</v>
          </cell>
          <cell r="E2760" t="str">
            <v>Báu</v>
          </cell>
          <cell r="F2760">
            <v>63</v>
          </cell>
          <cell r="G2760" t="str">
            <v>Trung tâm Nghiên cứu xuất sắc và Đổi mới sáng tạo</v>
          </cell>
          <cell r="H2760" t="str">
            <v>Trung tâm Nghiên cứu xuất sắc và Đổi mới sáng tạo</v>
          </cell>
          <cell r="I2760" t="str">
            <v>Chuyên viên</v>
          </cell>
          <cell r="J2760">
            <v>2.34</v>
          </cell>
          <cell r="K2760">
            <v>0</v>
          </cell>
          <cell r="L2760" t="str">
            <v>01-Aug-25</v>
          </cell>
          <cell r="M2760" t="str">
            <v>01-Aug-25</v>
          </cell>
          <cell r="N2760">
            <v>4</v>
          </cell>
          <cell r="O2760" t="str">
            <v>6300</v>
          </cell>
          <cell r="P2760" t="str">
            <v>6300</v>
          </cell>
          <cell r="Q2760" t="str">
            <v>01.003</v>
          </cell>
          <cell r="R2760" t="str">
            <v>01.003</v>
          </cell>
          <cell r="S2760" t="str">
            <v/>
          </cell>
          <cell r="T2760">
            <v>0</v>
          </cell>
          <cell r="U2760" t="str">
            <v>Đại học</v>
          </cell>
          <cell r="V2760" t="str">
            <v>040096015406</v>
          </cell>
        </row>
        <row r="2761">
          <cell r="B2761" t="str">
            <v/>
          </cell>
          <cell r="C2761" t="str">
            <v>3120215063473</v>
          </cell>
          <cell r="D2761" t="str">
            <v>Vũ Nguyễn Tiến</v>
          </cell>
          <cell r="E2761" t="str">
            <v>Dũng</v>
          </cell>
          <cell r="F2761">
            <v>63</v>
          </cell>
          <cell r="G2761" t="str">
            <v>Trung tâm Nghiên cứu xuất sắc và Đổi mới sáng tạo</v>
          </cell>
          <cell r="H2761" t="str">
            <v>Trung tâm Nghiên cứu xuất sắc và Đổi mới sáng tạo</v>
          </cell>
          <cell r="I2761" t="str">
            <v>Chuyên viên</v>
          </cell>
          <cell r="J2761">
            <v>2.34</v>
          </cell>
          <cell r="K2761">
            <v>0</v>
          </cell>
          <cell r="L2761" t="str">
            <v>01-Aug-25</v>
          </cell>
          <cell r="M2761" t="str">
            <v>01-Aug-25</v>
          </cell>
          <cell r="N2761">
            <v>4</v>
          </cell>
          <cell r="O2761" t="str">
            <v>6300</v>
          </cell>
          <cell r="P2761" t="str">
            <v>6300</v>
          </cell>
          <cell r="Q2761" t="str">
            <v>01.003</v>
          </cell>
          <cell r="R2761" t="str">
            <v>01.003</v>
          </cell>
          <cell r="S2761" t="str">
            <v/>
          </cell>
          <cell r="T2761">
            <v>0</v>
          </cell>
          <cell r="U2761" t="str">
            <v>Đại học</v>
          </cell>
          <cell r="V2761" t="str">
            <v>038095013782</v>
          </cell>
        </row>
        <row r="2762">
          <cell r="B2762" t="str">
            <v/>
          </cell>
          <cell r="C2762" t="str">
            <v/>
          </cell>
          <cell r="D2762" t="str">
            <v>Nguyễn Huy</v>
          </cell>
          <cell r="E2762" t="str">
            <v>Hoàng</v>
          </cell>
          <cell r="F2762">
            <v>63</v>
          </cell>
          <cell r="G2762" t="str">
            <v>Trung tâm Nghiên cứu xuất sắc và Đổi mới sáng tạo</v>
          </cell>
          <cell r="H2762" t="str">
            <v>Trung tâm Nghiên cứu xuất sắc và Đổi mới sáng tạo</v>
          </cell>
          <cell r="I2762" t="str">
            <v>Chuyên viên</v>
          </cell>
          <cell r="J2762">
            <v>2.34</v>
          </cell>
          <cell r="K2762">
            <v>0</v>
          </cell>
          <cell r="L2762" t="str">
            <v>01-Dec-25</v>
          </cell>
          <cell r="M2762" t="str">
            <v>01-Dec-25</v>
          </cell>
          <cell r="N2762">
            <v>4</v>
          </cell>
          <cell r="O2762" t="str">
            <v>6300</v>
          </cell>
          <cell r="P2762" t="str">
            <v>6300</v>
          </cell>
          <cell r="Q2762" t="str">
            <v>01.003</v>
          </cell>
          <cell r="R2762" t="str">
            <v>01.003</v>
          </cell>
          <cell r="S2762" t="str">
            <v/>
          </cell>
          <cell r="T2762">
            <v>0</v>
          </cell>
          <cell r="U2762" t="str">
            <v>Đại học</v>
          </cell>
          <cell r="V2762" t="str">
            <v>066091002835</v>
          </cell>
        </row>
        <row r="2763">
          <cell r="B2763" t="str">
            <v/>
          </cell>
          <cell r="C2763" t="str">
            <v>0021000358271</v>
          </cell>
          <cell r="D2763" t="str">
            <v>Nguyễn Xuân</v>
          </cell>
          <cell r="E2763" t="str">
            <v>Cường</v>
          </cell>
          <cell r="F2763">
            <v>63</v>
          </cell>
          <cell r="G2763" t="str">
            <v>Trung tâm Nghiên cứu xuất sắc và Đổi mới sáng tạo</v>
          </cell>
          <cell r="H2763" t="str">
            <v>Trung tâm Nghiên cứu xuất sắc và Đổi mới sáng tạo</v>
          </cell>
          <cell r="I2763" t="str">
            <v>Tiến sĩ, Cố vấn cao cấp</v>
          </cell>
          <cell r="J2763">
            <v>0</v>
          </cell>
          <cell r="K2763">
            <v>0</v>
          </cell>
          <cell r="L2763" t="str">
            <v>01-Jul-21</v>
          </cell>
          <cell r="M2763" t="str">
            <v>01-Jul-21</v>
          </cell>
          <cell r="N2763">
            <v>2</v>
          </cell>
          <cell r="O2763" t="str">
            <v>6300</v>
          </cell>
          <cell r="P2763" t="str">
            <v>6300</v>
          </cell>
          <cell r="Q2763" t="str">
            <v>01.001</v>
          </cell>
          <cell r="R2763" t="str">
            <v>01.001</v>
          </cell>
          <cell r="S2763" t="str">
            <v/>
          </cell>
          <cell r="T2763">
            <v>0</v>
          </cell>
          <cell r="U2763" t="str">
            <v>Tiến sĩ</v>
          </cell>
          <cell r="V2763" t="str">
            <v>001059016799</v>
          </cell>
        </row>
        <row r="2764">
          <cell r="B2764" t="str">
            <v/>
          </cell>
          <cell r="C2764" t="str">
            <v/>
          </cell>
          <cell r="D2764" t="str">
            <v>Nguyễn Thị Thu</v>
          </cell>
          <cell r="E2764" t="str">
            <v>Thương</v>
          </cell>
          <cell r="F2764">
            <v>64</v>
          </cell>
          <cell r="G2764" t="str">
            <v>TT Nghiên cứu Ong và Nuôi ong nhiệt đới</v>
          </cell>
          <cell r="H2764" t="str">
            <v>TT Nghiên cứu Ong và Nuôi ong nhiệt đới</v>
          </cell>
          <cell r="I2764" t="str">
            <v>Nghiên cứu viên</v>
          </cell>
          <cell r="J2764">
            <v>2.67</v>
          </cell>
          <cell r="K2764">
            <v>0</v>
          </cell>
          <cell r="L2764" t="str">
            <v>01-Aug-16</v>
          </cell>
          <cell r="M2764" t="str">
            <v>01-May-12</v>
          </cell>
          <cell r="N2764">
            <v>4</v>
          </cell>
          <cell r="O2764" t="str">
            <v>6400</v>
          </cell>
          <cell r="P2764" t="str">
            <v>6400</v>
          </cell>
          <cell r="Q2764" t="str">
            <v>13.092</v>
          </cell>
          <cell r="R2764" t="str">
            <v>13.092</v>
          </cell>
          <cell r="S2764" t="str">
            <v/>
          </cell>
          <cell r="T2764">
            <v>0</v>
          </cell>
          <cell r="U2764" t="str">
            <v>Đại học</v>
          </cell>
          <cell r="V2764" t="str">
            <v>012511008</v>
          </cell>
        </row>
        <row r="2765">
          <cell r="B2765" t="str">
            <v/>
          </cell>
          <cell r="C2765" t="str">
            <v/>
          </cell>
          <cell r="D2765" t="str">
            <v>Phạm Trường</v>
          </cell>
          <cell r="E2765" t="str">
            <v>Giang</v>
          </cell>
          <cell r="F2765">
            <v>64</v>
          </cell>
          <cell r="G2765" t="str">
            <v>TT Nghiên cứu Ong và Nuôi ong nhiệt đới</v>
          </cell>
          <cell r="H2765" t="str">
            <v>TT Nghiên cứu Ong và Nuôi ong nhiệt đới</v>
          </cell>
          <cell r="I2765" t="str">
            <v>Nghiên cứu viên</v>
          </cell>
          <cell r="J2765">
            <v>2.34</v>
          </cell>
          <cell r="K2765">
            <v>0</v>
          </cell>
          <cell r="L2765" t="str">
            <v>01-Jan-13</v>
          </cell>
          <cell r="M2765" t="str">
            <v>01-Jan-13</v>
          </cell>
          <cell r="N2765">
            <v>4</v>
          </cell>
          <cell r="O2765" t="str">
            <v>6400</v>
          </cell>
          <cell r="P2765" t="str">
            <v>6400</v>
          </cell>
          <cell r="Q2765" t="str">
            <v>13.092</v>
          </cell>
          <cell r="R2765" t="str">
            <v>13.092</v>
          </cell>
          <cell r="S2765" t="str">
            <v/>
          </cell>
          <cell r="T2765">
            <v>0</v>
          </cell>
          <cell r="U2765" t="str">
            <v>Đại học</v>
          </cell>
          <cell r="V2765" t="str">
            <v>164370969</v>
          </cell>
        </row>
        <row r="2766">
          <cell r="B2766" t="str">
            <v/>
          </cell>
          <cell r="C2766" t="str">
            <v/>
          </cell>
          <cell r="D2766" t="str">
            <v>Đặng Hương</v>
          </cell>
          <cell r="E2766" t="str">
            <v>Lan</v>
          </cell>
          <cell r="F2766">
            <v>64</v>
          </cell>
          <cell r="G2766" t="str">
            <v>TT Nghiên cứu Ong và Nuôi ong nhiệt đới</v>
          </cell>
          <cell r="H2766" t="str">
            <v>TT Nghiên cứu Ong và Nuôi ong nhiệt đới</v>
          </cell>
          <cell r="I2766" t="str">
            <v>Nghiên cứu viên</v>
          </cell>
          <cell r="J2766">
            <v>2.34</v>
          </cell>
          <cell r="K2766">
            <v>0</v>
          </cell>
          <cell r="L2766" t="str">
            <v>01-Jul-13</v>
          </cell>
          <cell r="M2766" t="str">
            <v>01-Jul-13</v>
          </cell>
          <cell r="N2766">
            <v>4</v>
          </cell>
          <cell r="O2766" t="str">
            <v>6400</v>
          </cell>
          <cell r="P2766" t="str">
            <v>6400</v>
          </cell>
          <cell r="Q2766" t="str">
            <v>13.092</v>
          </cell>
          <cell r="R2766" t="str">
            <v>13.092</v>
          </cell>
          <cell r="S2766" t="str">
            <v/>
          </cell>
          <cell r="T2766">
            <v>0</v>
          </cell>
          <cell r="U2766" t="str">
            <v>Đại học</v>
          </cell>
          <cell r="V2766" t="str">
            <v>070840421</v>
          </cell>
        </row>
        <row r="2767">
          <cell r="B2767" t="str">
            <v/>
          </cell>
          <cell r="C2767" t="str">
            <v/>
          </cell>
          <cell r="D2767" t="str">
            <v>Phan Thanh</v>
          </cell>
          <cell r="E2767" t="str">
            <v>Ngọc</v>
          </cell>
          <cell r="F2767">
            <v>64</v>
          </cell>
          <cell r="G2767" t="str">
            <v>TT Nghiên cứu Ong và Nuôi ong nhiệt đới</v>
          </cell>
          <cell r="H2767" t="str">
            <v>TT Nghiên cứu Ong và Nuôi ong nhiệt đới</v>
          </cell>
          <cell r="I2767" t="str">
            <v>Tiến sĩ, Nghiên cứu viên</v>
          </cell>
          <cell r="J2767">
            <v>3</v>
          </cell>
          <cell r="K2767">
            <v>0</v>
          </cell>
          <cell r="L2767" t="str">
            <v>01-Jan-21</v>
          </cell>
          <cell r="M2767" t="str">
            <v>01-Jul-13</v>
          </cell>
          <cell r="N2767">
            <v>2</v>
          </cell>
          <cell r="O2767" t="str">
            <v>6400</v>
          </cell>
          <cell r="P2767" t="str">
            <v>6400</v>
          </cell>
          <cell r="Q2767" t="str">
            <v>13.092</v>
          </cell>
          <cell r="R2767" t="str">
            <v>V.05.01.03</v>
          </cell>
          <cell r="S2767" t="str">
            <v/>
          </cell>
          <cell r="T2767">
            <v>0</v>
          </cell>
          <cell r="U2767" t="str">
            <v>Tiến sĩ</v>
          </cell>
          <cell r="V2767" t="str">
            <v>012792633</v>
          </cell>
        </row>
        <row r="2768">
          <cell r="B2768" t="str">
            <v/>
          </cell>
          <cell r="C2768" t="str">
            <v/>
          </cell>
          <cell r="D2768" t="str">
            <v>Phạm Thị Hồng</v>
          </cell>
          <cell r="E2768" t="str">
            <v>Giang</v>
          </cell>
          <cell r="F2768">
            <v>64</v>
          </cell>
          <cell r="G2768" t="str">
            <v>TT Nghiên cứu Ong và Nuôi ong nhiệt đới</v>
          </cell>
          <cell r="H2768" t="str">
            <v>TT Nghiên cứu Ong và Nuôi ong nhiệt đới</v>
          </cell>
          <cell r="I2768" t="str">
            <v>Kế toán viên</v>
          </cell>
          <cell r="J2768">
            <v>2.34</v>
          </cell>
          <cell r="K2768">
            <v>0</v>
          </cell>
          <cell r="L2768" t="str">
            <v>01-Nov-13</v>
          </cell>
          <cell r="M2768" t="str">
            <v>01-Nov-13</v>
          </cell>
          <cell r="N2768">
            <v>4</v>
          </cell>
          <cell r="O2768" t="str">
            <v>6400</v>
          </cell>
          <cell r="P2768" t="str">
            <v>6400</v>
          </cell>
          <cell r="Q2768" t="str">
            <v>06.031</v>
          </cell>
          <cell r="R2768" t="str">
            <v>06.031</v>
          </cell>
          <cell r="S2768" t="str">
            <v/>
          </cell>
          <cell r="T2768">
            <v>0</v>
          </cell>
          <cell r="U2768" t="str">
            <v>Đại học</v>
          </cell>
          <cell r="V2768" t="str">
            <v>164304197</v>
          </cell>
        </row>
        <row r="2769">
          <cell r="B2769" t="str">
            <v/>
          </cell>
          <cell r="C2769" t="str">
            <v/>
          </cell>
          <cell r="D2769" t="str">
            <v>Đặng Ngọc</v>
          </cell>
          <cell r="E2769" t="str">
            <v>Cao</v>
          </cell>
          <cell r="F2769">
            <v>64</v>
          </cell>
          <cell r="G2769" t="str">
            <v>TT Nghiên cứu Ong và Nuôi ong nhiệt đới</v>
          </cell>
          <cell r="H2769" t="str">
            <v>TT Nghiên cứu Ong và Nuôi ong nhiệt đới</v>
          </cell>
          <cell r="I2769" t="str">
            <v>Nghiên cứu viên</v>
          </cell>
          <cell r="J2769">
            <v>2.34</v>
          </cell>
          <cell r="K2769">
            <v>0</v>
          </cell>
          <cell r="L2769" t="str">
            <v>01-Dec-13</v>
          </cell>
          <cell r="M2769" t="str">
            <v>01-Dec-13</v>
          </cell>
          <cell r="N2769">
            <v>4</v>
          </cell>
          <cell r="O2769" t="str">
            <v>6400</v>
          </cell>
          <cell r="P2769" t="str">
            <v>6400</v>
          </cell>
          <cell r="Q2769" t="str">
            <v>13.092</v>
          </cell>
          <cell r="R2769" t="str">
            <v>13.092</v>
          </cell>
          <cell r="S2769" t="str">
            <v/>
          </cell>
          <cell r="T2769">
            <v>0</v>
          </cell>
          <cell r="U2769" t="str">
            <v>Đại học</v>
          </cell>
          <cell r="V2769" t="str">
            <v>145389295</v>
          </cell>
        </row>
        <row r="2770">
          <cell r="B2770" t="str">
            <v/>
          </cell>
          <cell r="C2770" t="str">
            <v/>
          </cell>
          <cell r="D2770" t="str">
            <v>Mai Thị</v>
          </cell>
          <cell r="E2770" t="str">
            <v>Thanh</v>
          </cell>
          <cell r="F2770">
            <v>64</v>
          </cell>
          <cell r="G2770" t="str">
            <v>TT Nghiên cứu Ong và Nuôi ong nhiệt đới</v>
          </cell>
          <cell r="H2770" t="str">
            <v>TT Nghiên cứu Ong và Nuôi ong nhiệt đới</v>
          </cell>
          <cell r="I2770" t="str">
            <v>Nghiên cứu viên</v>
          </cell>
          <cell r="J2770">
            <v>2.34</v>
          </cell>
          <cell r="K2770">
            <v>0</v>
          </cell>
          <cell r="L2770" t="str">
            <v>01-Jul-15</v>
          </cell>
          <cell r="M2770" t="str">
            <v>01-Jul-15</v>
          </cell>
          <cell r="N2770">
            <v>4</v>
          </cell>
          <cell r="O2770" t="str">
            <v>6400</v>
          </cell>
          <cell r="P2770" t="str">
            <v>6400</v>
          </cell>
          <cell r="Q2770" t="str">
            <v>13.092</v>
          </cell>
          <cell r="R2770" t="str">
            <v>13.092</v>
          </cell>
          <cell r="S2770" t="str">
            <v/>
          </cell>
          <cell r="T2770">
            <v>0</v>
          </cell>
          <cell r="U2770" t="str">
            <v>Đại học</v>
          </cell>
          <cell r="V2770" t="str">
            <v>163150721</v>
          </cell>
        </row>
        <row r="2771">
          <cell r="B2771" t="str">
            <v/>
          </cell>
          <cell r="C2771" t="str">
            <v/>
          </cell>
          <cell r="D2771" t="str">
            <v>Lê Thị Thanh</v>
          </cell>
          <cell r="E2771" t="str">
            <v>Tuyền</v>
          </cell>
          <cell r="F2771">
            <v>64</v>
          </cell>
          <cell r="G2771" t="str">
            <v>TT Nghiên cứu Ong và Nuôi ong nhiệt đới</v>
          </cell>
          <cell r="H2771" t="str">
            <v>TT Nghiên cứu Ong và Nuôi ong nhiệt đới</v>
          </cell>
          <cell r="I2771" t="str">
            <v>Kế toán viên</v>
          </cell>
          <cell r="J2771">
            <v>2.34</v>
          </cell>
          <cell r="K2771">
            <v>0</v>
          </cell>
          <cell r="L2771" t="str">
            <v>01-Jul-15</v>
          </cell>
          <cell r="M2771" t="str">
            <v>01-Jul-15</v>
          </cell>
          <cell r="N2771">
            <v>4</v>
          </cell>
          <cell r="O2771" t="str">
            <v>6400</v>
          </cell>
          <cell r="P2771" t="str">
            <v>6400</v>
          </cell>
          <cell r="Q2771" t="str">
            <v>06.031</v>
          </cell>
          <cell r="R2771" t="str">
            <v>06.031</v>
          </cell>
          <cell r="S2771" t="str">
            <v/>
          </cell>
          <cell r="T2771">
            <v>0</v>
          </cell>
          <cell r="U2771" t="str">
            <v>Đại học</v>
          </cell>
          <cell r="V2771" t="str">
            <v>012831446</v>
          </cell>
        </row>
        <row r="2772">
          <cell r="B2772" t="str">
            <v>TG852</v>
          </cell>
          <cell r="C2772" t="str">
            <v>3120205842615</v>
          </cell>
          <cell r="D2772" t="str">
            <v>Trần Văn</v>
          </cell>
          <cell r="E2772" t="str">
            <v>Toàn</v>
          </cell>
          <cell r="F2772">
            <v>64</v>
          </cell>
          <cell r="G2772" t="str">
            <v>TT Nghiên cứu Ong và Nuôi ong nhiệt đới</v>
          </cell>
          <cell r="H2772" t="str">
            <v>TT Nghiên cứu Ong và Nuôi ong nhiệt đới</v>
          </cell>
          <cell r="I2772" t="str">
            <v>Tiến sĩ, Nghiên cứu viên, Phó Giám đốc Trung tâm</v>
          </cell>
          <cell r="J2772">
            <v>4.9800000000000004</v>
          </cell>
          <cell r="K2772">
            <v>0</v>
          </cell>
          <cell r="L2772" t="str">
            <v>01-Oct-24</v>
          </cell>
          <cell r="M2772" t="str">
            <v>01-Aug-15</v>
          </cell>
          <cell r="N2772">
            <v>2</v>
          </cell>
          <cell r="O2772" t="str">
            <v>6400</v>
          </cell>
          <cell r="P2772" t="str">
            <v>6400</v>
          </cell>
          <cell r="Q2772" t="str">
            <v>13.092</v>
          </cell>
          <cell r="R2772" t="str">
            <v>V.05.01.03</v>
          </cell>
          <cell r="S2772" t="str">
            <v>TG852</v>
          </cell>
          <cell r="T2772">
            <v>0</v>
          </cell>
          <cell r="U2772" t="str">
            <v>Tiến sĩ</v>
          </cell>
          <cell r="V2772" t="str">
            <v>036067002445</v>
          </cell>
        </row>
        <row r="2773">
          <cell r="B2773" t="str">
            <v/>
          </cell>
          <cell r="C2773" t="str">
            <v/>
          </cell>
          <cell r="D2773" t="str">
            <v>Nguyễn Thành</v>
          </cell>
          <cell r="E2773" t="str">
            <v>Duy</v>
          </cell>
          <cell r="F2773">
            <v>64</v>
          </cell>
          <cell r="G2773" t="str">
            <v>TT Nghiên cứu Ong và Nuôi ong nhiệt đới</v>
          </cell>
          <cell r="H2773" t="str">
            <v>TT Nghiên cứu Ong và Nuôi ong nhiệt đới</v>
          </cell>
          <cell r="I2773" t="str">
            <v>Nghiên cứu viên</v>
          </cell>
          <cell r="J2773">
            <v>2.34</v>
          </cell>
          <cell r="K2773">
            <v>0</v>
          </cell>
          <cell r="L2773" t="str">
            <v>01-Jan-16</v>
          </cell>
          <cell r="M2773" t="str">
            <v>01-Jan-16</v>
          </cell>
          <cell r="N2773">
            <v>4</v>
          </cell>
          <cell r="O2773" t="str">
            <v>6400</v>
          </cell>
          <cell r="P2773" t="str">
            <v>6400</v>
          </cell>
          <cell r="Q2773" t="str">
            <v>13.092</v>
          </cell>
          <cell r="R2773" t="str">
            <v>13.092</v>
          </cell>
          <cell r="S2773" t="str">
            <v/>
          </cell>
          <cell r="T2773">
            <v>0</v>
          </cell>
          <cell r="U2773" t="str">
            <v>Đại học</v>
          </cell>
          <cell r="V2773" t="str">
            <v>142633809</v>
          </cell>
        </row>
        <row r="2774">
          <cell r="B2774" t="str">
            <v/>
          </cell>
          <cell r="C2774" t="str">
            <v/>
          </cell>
          <cell r="D2774" t="str">
            <v>Nguyễn Thị</v>
          </cell>
          <cell r="E2774" t="str">
            <v>Huyền</v>
          </cell>
          <cell r="F2774">
            <v>64</v>
          </cell>
          <cell r="G2774" t="str">
            <v>TT Nghiên cứu Ong và Nuôi ong nhiệt đới</v>
          </cell>
          <cell r="H2774" t="str">
            <v>TT Nghiên cứu Ong và Nuôi ong nhiệt đới</v>
          </cell>
          <cell r="I2774" t="str">
            <v>Nghiên cứu viên</v>
          </cell>
          <cell r="J2774">
            <v>2.67</v>
          </cell>
          <cell r="K2774">
            <v>0</v>
          </cell>
          <cell r="L2774" t="str">
            <v>01-Jan-19</v>
          </cell>
          <cell r="M2774" t="str">
            <v>01-Jan-16</v>
          </cell>
          <cell r="N2774">
            <v>4</v>
          </cell>
          <cell r="O2774" t="str">
            <v>6400</v>
          </cell>
          <cell r="P2774" t="str">
            <v>6400</v>
          </cell>
          <cell r="Q2774" t="str">
            <v>13.092</v>
          </cell>
          <cell r="R2774" t="str">
            <v>V.05.01.03</v>
          </cell>
          <cell r="S2774" t="str">
            <v/>
          </cell>
          <cell r="T2774">
            <v>0</v>
          </cell>
          <cell r="U2774" t="str">
            <v>Đại học</v>
          </cell>
          <cell r="V2774" t="str">
            <v>163186726</v>
          </cell>
        </row>
        <row r="2775">
          <cell r="B2775" t="str">
            <v/>
          </cell>
          <cell r="C2775" t="str">
            <v>103868693340</v>
          </cell>
          <cell r="D2775" t="str">
            <v>Nguyễn Thị</v>
          </cell>
          <cell r="E2775" t="str">
            <v>Thắm</v>
          </cell>
          <cell r="F2775">
            <v>64</v>
          </cell>
          <cell r="G2775" t="str">
            <v>TT Nghiên cứu Ong và Nuôi ong nhiệt đới</v>
          </cell>
          <cell r="H2775" t="str">
            <v>TT Nghiên cứu Ong và Nuôi ong nhiệt đới</v>
          </cell>
          <cell r="I2775" t="str">
            <v>Kế toán viên</v>
          </cell>
          <cell r="J2775">
            <v>3</v>
          </cell>
          <cell r="K2775">
            <v>0</v>
          </cell>
          <cell r="L2775" t="str">
            <v>01-Oct-24</v>
          </cell>
          <cell r="M2775" t="str">
            <v>01-Oct-18</v>
          </cell>
          <cell r="N2775">
            <v>4</v>
          </cell>
          <cell r="O2775" t="str">
            <v>6400</v>
          </cell>
          <cell r="P2775" t="str">
            <v>6400</v>
          </cell>
          <cell r="Q2775" t="str">
            <v>06.031</v>
          </cell>
          <cell r="R2775" t="str">
            <v>06.031</v>
          </cell>
          <cell r="S2775" t="str">
            <v/>
          </cell>
          <cell r="T2775">
            <v>0</v>
          </cell>
          <cell r="U2775" t="str">
            <v>Đại học</v>
          </cell>
          <cell r="V2775" t="str">
            <v>036190013354</v>
          </cell>
        </row>
        <row r="2776">
          <cell r="B2776" t="str">
            <v/>
          </cell>
          <cell r="C2776" t="str">
            <v>100006735155</v>
          </cell>
          <cell r="D2776" t="str">
            <v>Cao Hải</v>
          </cell>
          <cell r="E2776" t="str">
            <v>Nam</v>
          </cell>
          <cell r="F2776">
            <v>64</v>
          </cell>
          <cell r="G2776" t="str">
            <v>TT Nghiên cứu Ong và Nuôi ong nhiệt đới</v>
          </cell>
          <cell r="H2776" t="str">
            <v>TT Nghiên cứu Ong và Nuôi ong nhiệt đới</v>
          </cell>
          <cell r="I2776" t="str">
            <v>Nghiên cứu viên</v>
          </cell>
          <cell r="J2776">
            <v>2.67</v>
          </cell>
          <cell r="K2776">
            <v>0</v>
          </cell>
          <cell r="L2776" t="str">
            <v>01-Jan-24</v>
          </cell>
          <cell r="M2776" t="str">
            <v>01-Apr-20</v>
          </cell>
          <cell r="N2776">
            <v>4</v>
          </cell>
          <cell r="O2776" t="str">
            <v>6400</v>
          </cell>
          <cell r="P2776" t="str">
            <v>6400</v>
          </cell>
          <cell r="Q2776" t="str">
            <v>13.092</v>
          </cell>
          <cell r="R2776" t="str">
            <v>V.05.01.03</v>
          </cell>
          <cell r="S2776" t="str">
            <v/>
          </cell>
          <cell r="T2776">
            <v>0</v>
          </cell>
          <cell r="U2776" t="str">
            <v>Đại học</v>
          </cell>
          <cell r="V2776" t="str">
            <v>026093001080</v>
          </cell>
        </row>
        <row r="2777">
          <cell r="B2777" t="str">
            <v/>
          </cell>
          <cell r="C2777" t="str">
            <v/>
          </cell>
          <cell r="D2777" t="str">
            <v>Lý Trà</v>
          </cell>
          <cell r="E2777" t="str">
            <v>My</v>
          </cell>
          <cell r="F2777">
            <v>64</v>
          </cell>
          <cell r="G2777" t="str">
            <v>TT Nghiên cứu Ong và Nuôi ong nhiệt đới</v>
          </cell>
          <cell r="H2777" t="str">
            <v>TT Nghiên cứu Ong và Nuôi ong nhiệt đới</v>
          </cell>
          <cell r="I2777" t="str">
            <v>Nghiên cứu viên</v>
          </cell>
          <cell r="J2777">
            <v>2.34</v>
          </cell>
          <cell r="K2777">
            <v>0</v>
          </cell>
          <cell r="L2777" t="str">
            <v>01-Apr-20</v>
          </cell>
          <cell r="M2777" t="str">
            <v>01-Apr-20</v>
          </cell>
          <cell r="N2777">
            <v>4</v>
          </cell>
          <cell r="O2777" t="str">
            <v>6400</v>
          </cell>
          <cell r="P2777" t="str">
            <v>6400</v>
          </cell>
          <cell r="Q2777" t="str">
            <v>13.092</v>
          </cell>
          <cell r="R2777" t="str">
            <v>13.092</v>
          </cell>
          <cell r="S2777" t="str">
            <v/>
          </cell>
          <cell r="T2777">
            <v>0</v>
          </cell>
          <cell r="U2777" t="str">
            <v>Đại học</v>
          </cell>
          <cell r="V2777" t="str">
            <v>013238531</v>
          </cell>
        </row>
        <row r="2778">
          <cell r="B2778" t="str">
            <v/>
          </cell>
          <cell r="C2778" t="str">
            <v>10003480610</v>
          </cell>
          <cell r="D2778" t="str">
            <v>Nguyễn Thị Lan</v>
          </cell>
          <cell r="E2778" t="str">
            <v>Anh</v>
          </cell>
          <cell r="F2778">
            <v>64</v>
          </cell>
          <cell r="G2778" t="str">
            <v>TT Nghiên cứu Ong và Nuôi ong nhiệt đới</v>
          </cell>
          <cell r="H2778" t="str">
            <v>TT Nghiên cứu Ong và Nuôi ong nhiệt đới</v>
          </cell>
          <cell r="I2778" t="str">
            <v>Nghiên cứu viên</v>
          </cell>
          <cell r="J2778">
            <v>2.67</v>
          </cell>
          <cell r="K2778">
            <v>0</v>
          </cell>
          <cell r="L2778" t="str">
            <v>01-May-24</v>
          </cell>
          <cell r="M2778" t="str">
            <v>01-May-21</v>
          </cell>
          <cell r="N2778">
            <v>4</v>
          </cell>
          <cell r="O2778" t="str">
            <v>6400</v>
          </cell>
          <cell r="P2778" t="str">
            <v>6400</v>
          </cell>
          <cell r="Q2778" t="str">
            <v>13.092</v>
          </cell>
          <cell r="R2778" t="str">
            <v>V.05.01.03</v>
          </cell>
          <cell r="S2778" t="str">
            <v/>
          </cell>
          <cell r="T2778">
            <v>0</v>
          </cell>
          <cell r="U2778" t="str">
            <v>Đại học</v>
          </cell>
          <cell r="V2778" t="str">
            <v>001198001429</v>
          </cell>
        </row>
        <row r="2779">
          <cell r="B2779" t="str">
            <v/>
          </cell>
          <cell r="C2779" t="str">
            <v/>
          </cell>
          <cell r="D2779" t="str">
            <v>Nguyễn Việt</v>
          </cell>
          <cell r="E2779" t="str">
            <v>Long</v>
          </cell>
          <cell r="F2779">
            <v>64</v>
          </cell>
          <cell r="G2779" t="str">
            <v>TT Nghiên cứu Ong và Nuôi ong nhiệt đới</v>
          </cell>
          <cell r="H2779" t="str">
            <v>TT Nghiên cứu Ong và Nuôi ong nhiệt đới</v>
          </cell>
          <cell r="I2779" t="str">
            <v>Nghiên cứu viên</v>
          </cell>
          <cell r="J2779">
            <v>2.34</v>
          </cell>
          <cell r="K2779">
            <v>0</v>
          </cell>
          <cell r="L2779" t="str">
            <v>01-Jan-22</v>
          </cell>
          <cell r="M2779" t="str">
            <v>01-Jan-22</v>
          </cell>
          <cell r="N2779">
            <v>4</v>
          </cell>
          <cell r="O2779" t="str">
            <v>6400</v>
          </cell>
          <cell r="P2779" t="str">
            <v>6400</v>
          </cell>
          <cell r="Q2779" t="str">
            <v>13.092</v>
          </cell>
          <cell r="R2779" t="str">
            <v>V.05.01.03</v>
          </cell>
          <cell r="S2779" t="str">
            <v/>
          </cell>
          <cell r="T2779">
            <v>0</v>
          </cell>
          <cell r="U2779" t="str">
            <v>Đại học</v>
          </cell>
          <cell r="V2779" t="str">
            <v>034097005780</v>
          </cell>
        </row>
        <row r="2780">
          <cell r="B2780" t="str">
            <v/>
          </cell>
          <cell r="C2780" t="str">
            <v>106872351099</v>
          </cell>
          <cell r="D2780" t="str">
            <v>Giàng A</v>
          </cell>
          <cell r="E2780" t="str">
            <v>Công</v>
          </cell>
          <cell r="F2780">
            <v>64</v>
          </cell>
          <cell r="G2780" t="str">
            <v>TT Nghiên cứu Ong và Nuôi ong nhiệt đới</v>
          </cell>
          <cell r="H2780" t="str">
            <v>TT Nghiên cứu Ong và Nuôi ong nhiệt đới</v>
          </cell>
          <cell r="I2780" t="str">
            <v>Nghiên cứu viên</v>
          </cell>
          <cell r="J2780">
            <v>2.34</v>
          </cell>
          <cell r="K2780">
            <v>0</v>
          </cell>
          <cell r="L2780" t="str">
            <v>12-Sep-25</v>
          </cell>
          <cell r="M2780" t="str">
            <v>12-Sep-25</v>
          </cell>
          <cell r="N2780">
            <v>4</v>
          </cell>
          <cell r="O2780" t="str">
            <v>6400</v>
          </cell>
          <cell r="P2780" t="str">
            <v>6400</v>
          </cell>
          <cell r="Q2780" t="str">
            <v>13.092</v>
          </cell>
          <cell r="R2780" t="str">
            <v>V.05.01.03</v>
          </cell>
          <cell r="S2780" t="str">
            <v/>
          </cell>
          <cell r="T2780">
            <v>0</v>
          </cell>
          <cell r="U2780" t="str">
            <v>Đại học</v>
          </cell>
          <cell r="V2780" t="str">
            <v>011201003842</v>
          </cell>
        </row>
        <row r="2781">
          <cell r="B2781" t="str">
            <v/>
          </cell>
          <cell r="C2781" t="str">
            <v>3120215000047</v>
          </cell>
          <cell r="D2781" t="str">
            <v>Bùi Thị</v>
          </cell>
          <cell r="E2781" t="str">
            <v>Dinh</v>
          </cell>
          <cell r="F2781">
            <v>65</v>
          </cell>
          <cell r="G2781" t="str">
            <v>Trung tâm Ngoại ngữ và Đào tạo quốc tế</v>
          </cell>
          <cell r="H2781" t="str">
            <v>Trung tâm Ngoại ngữ và Đào tạo quốc tế</v>
          </cell>
          <cell r="I2781" t="str">
            <v>Cán sự</v>
          </cell>
          <cell r="J2781">
            <v>3.46</v>
          </cell>
          <cell r="K2781">
            <v>0</v>
          </cell>
          <cell r="L2781" t="str">
            <v>01-Dec-24</v>
          </cell>
          <cell r="M2781" t="str">
            <v>01-Dec-08</v>
          </cell>
          <cell r="N2781">
            <v>6</v>
          </cell>
          <cell r="O2781" t="str">
            <v>6500</v>
          </cell>
          <cell r="P2781" t="str">
            <v>6500</v>
          </cell>
          <cell r="Q2781" t="str">
            <v>01.004</v>
          </cell>
          <cell r="R2781" t="str">
            <v>01.004</v>
          </cell>
          <cell r="S2781" t="str">
            <v/>
          </cell>
          <cell r="T2781">
            <v>0</v>
          </cell>
          <cell r="U2781" t="str">
            <v>Trung cấp</v>
          </cell>
          <cell r="V2781" t="str">
            <v>017178000172</v>
          </cell>
        </row>
        <row r="2782">
          <cell r="B2782" t="str">
            <v/>
          </cell>
          <cell r="C2782" t="str">
            <v>3120215027197</v>
          </cell>
          <cell r="D2782" t="str">
            <v>Lê Đức</v>
          </cell>
          <cell r="E2782" t="str">
            <v>Tuân</v>
          </cell>
          <cell r="F2782">
            <v>65</v>
          </cell>
          <cell r="G2782" t="str">
            <v>Trung tâm Ngoại ngữ và Đào tạo quốc tế</v>
          </cell>
          <cell r="H2782" t="str">
            <v>Trung tâm Ngoại ngữ và Đào tạo quốc tế</v>
          </cell>
          <cell r="I2782" t="str">
            <v>Kỹ thuật viên</v>
          </cell>
          <cell r="J2782">
            <v>3.26</v>
          </cell>
          <cell r="K2782">
            <v>0</v>
          </cell>
          <cell r="L2782" t="str">
            <v>01-Oct-23</v>
          </cell>
          <cell r="M2782" t="str">
            <v>01-Oct-09</v>
          </cell>
          <cell r="N2782">
            <v>4</v>
          </cell>
          <cell r="O2782" t="str">
            <v>6500</v>
          </cell>
          <cell r="P2782" t="str">
            <v>6500</v>
          </cell>
          <cell r="Q2782" t="str">
            <v>13.096</v>
          </cell>
          <cell r="R2782" t="str">
            <v>V.05.02.08</v>
          </cell>
          <cell r="S2782" t="str">
            <v/>
          </cell>
          <cell r="T2782">
            <v>0</v>
          </cell>
          <cell r="U2782" t="str">
            <v>Đại học</v>
          </cell>
          <cell r="V2782" t="str">
            <v>001081016653</v>
          </cell>
        </row>
        <row r="2783">
          <cell r="B2783" t="str">
            <v/>
          </cell>
          <cell r="C2783" t="str">
            <v/>
          </cell>
          <cell r="D2783" t="str">
            <v>Nguyễn Huy</v>
          </cell>
          <cell r="E2783" t="str">
            <v>Chinh</v>
          </cell>
          <cell r="F2783">
            <v>65</v>
          </cell>
          <cell r="G2783" t="str">
            <v>Trung tâm Ngoại ngữ và Đào tạo quốc tế</v>
          </cell>
          <cell r="H2783" t="str">
            <v>Trung tâm Ngoại ngữ và Đào tạo quốc tế</v>
          </cell>
          <cell r="I2783" t="str">
            <v>Cán sự</v>
          </cell>
          <cell r="J2783">
            <v>1.58</v>
          </cell>
          <cell r="K2783">
            <v>0</v>
          </cell>
          <cell r="L2783" t="str">
            <v>01-Dec-15</v>
          </cell>
          <cell r="M2783" t="str">
            <v>01-Dec-15</v>
          </cell>
          <cell r="N2783">
            <v>5</v>
          </cell>
          <cell r="O2783" t="str">
            <v>6500</v>
          </cell>
          <cell r="P2783" t="str">
            <v>6500</v>
          </cell>
          <cell r="Q2783" t="str">
            <v>01.004</v>
          </cell>
          <cell r="R2783" t="str">
            <v>01.004</v>
          </cell>
          <cell r="S2783" t="str">
            <v/>
          </cell>
          <cell r="T2783">
            <v>0</v>
          </cell>
          <cell r="U2783" t="str">
            <v>Cao đẳng</v>
          </cell>
          <cell r="V2783" t="str">
            <v>142419541</v>
          </cell>
        </row>
        <row r="2784">
          <cell r="B2784" t="str">
            <v>MOI69</v>
          </cell>
          <cell r="C2784" t="str">
            <v>3120215006752</v>
          </cell>
          <cell r="D2784" t="str">
            <v>Cao Đức</v>
          </cell>
          <cell r="E2784" t="str">
            <v>Thành</v>
          </cell>
          <cell r="F2784">
            <v>65</v>
          </cell>
          <cell r="G2784" t="str">
            <v>Trung tâm Ngoại ngữ và Đào tạo quốc tế</v>
          </cell>
          <cell r="H2784" t="str">
            <v>Trung tâm Ngoại ngữ và Đào tạo quốc tế</v>
          </cell>
          <cell r="I2784" t="str">
            <v>Thạc sĩ, Kế toán viên</v>
          </cell>
          <cell r="J2784">
            <v>3.99</v>
          </cell>
          <cell r="K2784">
            <v>0</v>
          </cell>
          <cell r="L2784" t="str">
            <v>01-Nov-18</v>
          </cell>
          <cell r="M2784" t="str">
            <v>01-Nov-05</v>
          </cell>
          <cell r="N2784">
            <v>3</v>
          </cell>
          <cell r="O2784" t="str">
            <v>6500</v>
          </cell>
          <cell r="P2784" t="str">
            <v>6500</v>
          </cell>
          <cell r="Q2784" t="str">
            <v>06.031</v>
          </cell>
          <cell r="R2784" t="str">
            <v>06.031</v>
          </cell>
          <cell r="S2784" t="str">
            <v>MOI69</v>
          </cell>
          <cell r="T2784">
            <v>0</v>
          </cell>
          <cell r="U2784" t="str">
            <v>Thạc sĩ</v>
          </cell>
          <cell r="V2784" t="str">
            <v>145112364</v>
          </cell>
        </row>
        <row r="2785">
          <cell r="B2785" t="str">
            <v/>
          </cell>
          <cell r="C2785" t="str">
            <v>3120215027492</v>
          </cell>
          <cell r="D2785" t="str">
            <v>Nguyễn Thị</v>
          </cell>
          <cell r="E2785" t="str">
            <v>Hiên</v>
          </cell>
          <cell r="F2785">
            <v>65</v>
          </cell>
          <cell r="G2785" t="str">
            <v>Trung tâm Ngoại ngữ và Đào tạo quốc tế</v>
          </cell>
          <cell r="H2785" t="str">
            <v>Trung tâm Ngoại ngữ và Đào tạo quốc tế</v>
          </cell>
          <cell r="I2785" t="str">
            <v/>
          </cell>
          <cell r="J2785">
            <v>2.34</v>
          </cell>
          <cell r="K2785">
            <v>0</v>
          </cell>
          <cell r="L2785" t="str">
            <v>01-Apr-10</v>
          </cell>
          <cell r="M2785" t="str">
            <v>01-Apr-10</v>
          </cell>
          <cell r="N2785">
            <v>4</v>
          </cell>
          <cell r="O2785" t="str">
            <v>6500</v>
          </cell>
          <cell r="P2785" t="str">
            <v>6500</v>
          </cell>
          <cell r="Q2785" t="str">
            <v>01.003</v>
          </cell>
          <cell r="R2785" t="str">
            <v>01.003</v>
          </cell>
          <cell r="S2785" t="str">
            <v/>
          </cell>
          <cell r="T2785">
            <v>0</v>
          </cell>
          <cell r="U2785" t="str">
            <v>Đại học</v>
          </cell>
          <cell r="V2785" t="str">
            <v>011916821</v>
          </cell>
        </row>
        <row r="2786">
          <cell r="B2786" t="str">
            <v>MOI94</v>
          </cell>
          <cell r="C2786" t="str">
            <v/>
          </cell>
          <cell r="D2786" t="str">
            <v>Hoàng Thanh</v>
          </cell>
          <cell r="E2786" t="str">
            <v>Thảo</v>
          </cell>
          <cell r="F2786">
            <v>65</v>
          </cell>
          <cell r="G2786" t="str">
            <v>Trung tâm Ngoại ngữ và Đào tạo quốc tế</v>
          </cell>
          <cell r="H2786" t="str">
            <v>Trung tâm Ngoại ngữ và Đào tạo quốc tế</v>
          </cell>
          <cell r="I2786" t="str">
            <v>Giảng viên</v>
          </cell>
          <cell r="J2786">
            <v>1.99</v>
          </cell>
          <cell r="K2786">
            <v>0</v>
          </cell>
          <cell r="L2786" t="str">
            <v>01-Mar-11</v>
          </cell>
          <cell r="M2786" t="str">
            <v>01-Mar-11</v>
          </cell>
          <cell r="N2786">
            <v>4</v>
          </cell>
          <cell r="O2786" t="str">
            <v>6500</v>
          </cell>
          <cell r="P2786" t="str">
            <v>6500</v>
          </cell>
          <cell r="Q2786" t="str">
            <v>15.111</v>
          </cell>
          <cell r="R2786" t="str">
            <v>15.111</v>
          </cell>
          <cell r="S2786" t="str">
            <v>MOI94</v>
          </cell>
          <cell r="T2786">
            <v>0</v>
          </cell>
          <cell r="U2786" t="str">
            <v>Đại học</v>
          </cell>
          <cell r="V2786" t="str">
            <v>151299606</v>
          </cell>
        </row>
        <row r="2787">
          <cell r="B2787" t="str">
            <v/>
          </cell>
          <cell r="C2787" t="str">
            <v/>
          </cell>
          <cell r="D2787" t="str">
            <v>Đồng Thái</v>
          </cell>
          <cell r="E2787" t="str">
            <v>Hà</v>
          </cell>
          <cell r="F2787">
            <v>65</v>
          </cell>
          <cell r="G2787" t="str">
            <v>Trung tâm Ngoại ngữ và Đào tạo quốc tế</v>
          </cell>
          <cell r="H2787" t="str">
            <v>Trung tâm Ngoại ngữ và Đào tạo quốc tế</v>
          </cell>
          <cell r="I2787" t="str">
            <v>Giảng viên</v>
          </cell>
          <cell r="J2787">
            <v>2.34</v>
          </cell>
          <cell r="K2787">
            <v>0</v>
          </cell>
          <cell r="L2787" t="str">
            <v>01-Jan-12</v>
          </cell>
          <cell r="M2787" t="str">
            <v>01-Jan-12</v>
          </cell>
          <cell r="N2787">
            <v>4</v>
          </cell>
          <cell r="O2787" t="str">
            <v>6500</v>
          </cell>
          <cell r="P2787" t="str">
            <v>6500</v>
          </cell>
          <cell r="Q2787" t="str">
            <v>01.003</v>
          </cell>
          <cell r="R2787" t="str">
            <v>01.003</v>
          </cell>
          <cell r="S2787" t="str">
            <v/>
          </cell>
          <cell r="T2787">
            <v>0</v>
          </cell>
          <cell r="U2787" t="str">
            <v>Đại học</v>
          </cell>
          <cell r="V2787" t="str">
            <v>012619154</v>
          </cell>
        </row>
        <row r="2788">
          <cell r="B2788" t="str">
            <v/>
          </cell>
          <cell r="C2788" t="str">
            <v/>
          </cell>
          <cell r="D2788" t="str">
            <v>Trần Thị Hoài</v>
          </cell>
          <cell r="E2788" t="str">
            <v>Thu</v>
          </cell>
          <cell r="F2788">
            <v>65</v>
          </cell>
          <cell r="G2788" t="str">
            <v>Trung tâm Ngoại ngữ và Đào tạo quốc tế</v>
          </cell>
          <cell r="H2788" t="str">
            <v>Trung tâm Ngoại ngữ và Đào tạo quốc tế</v>
          </cell>
          <cell r="I2788" t="str">
            <v>Tiến sĩ, Chuyên viên</v>
          </cell>
          <cell r="J2788">
            <v>3.33</v>
          </cell>
          <cell r="K2788">
            <v>0</v>
          </cell>
          <cell r="L2788" t="str">
            <v>01-Jan-25</v>
          </cell>
          <cell r="M2788" t="str">
            <v>01-Sep-12</v>
          </cell>
          <cell r="N2788">
            <v>2</v>
          </cell>
          <cell r="O2788" t="str">
            <v>6500</v>
          </cell>
          <cell r="P2788" t="str">
            <v>6500</v>
          </cell>
          <cell r="Q2788" t="str">
            <v>01.003</v>
          </cell>
          <cell r="R2788" t="str">
            <v>01.003</v>
          </cell>
          <cell r="S2788" t="str">
            <v/>
          </cell>
          <cell r="T2788">
            <v>0</v>
          </cell>
          <cell r="U2788" t="str">
            <v>Tiến sĩ</v>
          </cell>
          <cell r="V2788" t="str">
            <v>040190015832</v>
          </cell>
        </row>
        <row r="2789">
          <cell r="B2789" t="str">
            <v/>
          </cell>
          <cell r="C2789" t="str">
            <v/>
          </cell>
          <cell r="D2789" t="str">
            <v>Nguyễn Diệu</v>
          </cell>
          <cell r="E2789" t="str">
            <v>Hương</v>
          </cell>
          <cell r="F2789">
            <v>65</v>
          </cell>
          <cell r="G2789" t="str">
            <v>Trung tâm Ngoại ngữ và Đào tạo quốc tế</v>
          </cell>
          <cell r="H2789" t="str">
            <v>Trung tâm Ngoại ngữ và Đào tạo quốc tế</v>
          </cell>
          <cell r="I2789" t="str">
            <v/>
          </cell>
          <cell r="J2789">
            <v>1.99</v>
          </cell>
          <cell r="K2789">
            <v>0</v>
          </cell>
          <cell r="L2789" t="str">
            <v>01-Oct-12</v>
          </cell>
          <cell r="M2789" t="str">
            <v>01-Jan-08</v>
          </cell>
          <cell r="N2789">
            <v>4</v>
          </cell>
          <cell r="O2789" t="str">
            <v>6500</v>
          </cell>
          <cell r="P2789" t="str">
            <v>6500</v>
          </cell>
          <cell r="Q2789" t="str">
            <v>01.003</v>
          </cell>
          <cell r="R2789" t="str">
            <v>01.003</v>
          </cell>
          <cell r="S2789" t="str">
            <v/>
          </cell>
          <cell r="T2789">
            <v>0</v>
          </cell>
          <cell r="U2789" t="str">
            <v>Đại học</v>
          </cell>
          <cell r="V2789" t="str">
            <v>012957748</v>
          </cell>
        </row>
        <row r="2790">
          <cell r="B2790" t="str">
            <v/>
          </cell>
          <cell r="C2790" t="str">
            <v>105002602179</v>
          </cell>
          <cell r="D2790" t="str">
            <v>Nguyễn Thị Vân</v>
          </cell>
          <cell r="E2790" t="str">
            <v>Anh</v>
          </cell>
          <cell r="F2790">
            <v>65</v>
          </cell>
          <cell r="G2790" t="str">
            <v>Trung tâm Ngoại ngữ và Đào tạo quốc tế</v>
          </cell>
          <cell r="H2790" t="str">
            <v>Trung tâm Ngoại ngữ và Đào tạo quốc tế</v>
          </cell>
          <cell r="I2790" t="str">
            <v>Chuyên viên</v>
          </cell>
          <cell r="J2790">
            <v>3.33</v>
          </cell>
          <cell r="K2790">
            <v>0</v>
          </cell>
          <cell r="L2790" t="str">
            <v>01-Apr-23</v>
          </cell>
          <cell r="M2790" t="str">
            <v>01-Apr-13</v>
          </cell>
          <cell r="N2790">
            <v>4</v>
          </cell>
          <cell r="O2790" t="str">
            <v>6500</v>
          </cell>
          <cell r="P2790" t="str">
            <v>6500</v>
          </cell>
          <cell r="Q2790" t="str">
            <v>01.003</v>
          </cell>
          <cell r="R2790" t="str">
            <v>01.003</v>
          </cell>
          <cell r="S2790" t="str">
            <v/>
          </cell>
          <cell r="T2790">
            <v>0</v>
          </cell>
          <cell r="U2790" t="str">
            <v>Đại học</v>
          </cell>
          <cell r="V2790" t="str">
            <v>001179033196</v>
          </cell>
        </row>
        <row r="2791">
          <cell r="B2791" t="str">
            <v/>
          </cell>
          <cell r="C2791" t="str">
            <v/>
          </cell>
          <cell r="D2791" t="str">
            <v>Nguyễn Thị Hà</v>
          </cell>
          <cell r="E2791" t="str">
            <v>Phương</v>
          </cell>
          <cell r="F2791">
            <v>65</v>
          </cell>
          <cell r="G2791" t="str">
            <v>Trung tâm Ngoại ngữ và Đào tạo quốc tế</v>
          </cell>
          <cell r="H2791" t="str">
            <v>Trung tâm Ngoại ngữ và Đào tạo quốc tế</v>
          </cell>
          <cell r="I2791" t="str">
            <v>Chuyên viên</v>
          </cell>
          <cell r="J2791">
            <v>2.34</v>
          </cell>
          <cell r="K2791">
            <v>0</v>
          </cell>
          <cell r="L2791" t="str">
            <v>01-Jul-13</v>
          </cell>
          <cell r="M2791" t="str">
            <v>01-Jul-13</v>
          </cell>
          <cell r="N2791">
            <v>4</v>
          </cell>
          <cell r="O2791" t="str">
            <v>6500</v>
          </cell>
          <cell r="P2791" t="str">
            <v>6500</v>
          </cell>
          <cell r="Q2791" t="str">
            <v>01.003</v>
          </cell>
          <cell r="R2791" t="str">
            <v>01.003</v>
          </cell>
          <cell r="S2791" t="str">
            <v/>
          </cell>
          <cell r="T2791">
            <v>0</v>
          </cell>
          <cell r="U2791" t="str">
            <v>Đại học</v>
          </cell>
          <cell r="V2791" t="str">
            <v>091067861</v>
          </cell>
        </row>
        <row r="2792">
          <cell r="B2792" t="str">
            <v/>
          </cell>
          <cell r="C2792" t="str">
            <v/>
          </cell>
          <cell r="D2792" t="str">
            <v>Nguyễn Thị</v>
          </cell>
          <cell r="E2792" t="str">
            <v>Thúy</v>
          </cell>
          <cell r="F2792">
            <v>65</v>
          </cell>
          <cell r="G2792" t="str">
            <v>Trung tâm Ngoại ngữ và Đào tạo quốc tế</v>
          </cell>
          <cell r="H2792" t="str">
            <v>Trung tâm Ngoại ngữ và Đào tạo quốc tế</v>
          </cell>
          <cell r="I2792" t="str">
            <v>Chuyên viên</v>
          </cell>
          <cell r="J2792">
            <v>1.99</v>
          </cell>
          <cell r="K2792">
            <v>0</v>
          </cell>
          <cell r="L2792" t="str">
            <v>01-Aug-13</v>
          </cell>
          <cell r="M2792" t="str">
            <v>01-Jan-08</v>
          </cell>
          <cell r="N2792">
            <v>4</v>
          </cell>
          <cell r="O2792" t="str">
            <v>6500</v>
          </cell>
          <cell r="P2792" t="str">
            <v>6500</v>
          </cell>
          <cell r="Q2792" t="str">
            <v>01.003</v>
          </cell>
          <cell r="R2792" t="str">
            <v>01.003</v>
          </cell>
          <cell r="S2792" t="str">
            <v/>
          </cell>
          <cell r="T2792">
            <v>0</v>
          </cell>
          <cell r="U2792" t="str">
            <v>Đại học</v>
          </cell>
          <cell r="V2792" t="str">
            <v>112496175</v>
          </cell>
        </row>
        <row r="2793">
          <cell r="B2793" t="str">
            <v/>
          </cell>
          <cell r="C2793" t="str">
            <v/>
          </cell>
          <cell r="D2793" t="str">
            <v>Phùng Đức</v>
          </cell>
          <cell r="E2793" t="str">
            <v>Lực</v>
          </cell>
          <cell r="F2793">
            <v>65</v>
          </cell>
          <cell r="G2793" t="str">
            <v>Trung tâm Ngoại ngữ và Đào tạo quốc tế</v>
          </cell>
          <cell r="H2793" t="str">
            <v>Trung tâm Ngoại ngữ và Đào tạo quốc tế</v>
          </cell>
          <cell r="I2793" t="str">
            <v>Tiến sĩ, Chuyên viên</v>
          </cell>
          <cell r="J2793">
            <v>3</v>
          </cell>
          <cell r="K2793">
            <v>0</v>
          </cell>
          <cell r="L2793" t="str">
            <v>01-Jan-23</v>
          </cell>
          <cell r="M2793" t="str">
            <v>01-Sep-16</v>
          </cell>
          <cell r="N2793">
            <v>2</v>
          </cell>
          <cell r="O2793" t="str">
            <v>6500</v>
          </cell>
          <cell r="P2793" t="str">
            <v>6500</v>
          </cell>
          <cell r="Q2793" t="str">
            <v>01.003</v>
          </cell>
          <cell r="R2793" t="str">
            <v>01.003</v>
          </cell>
          <cell r="S2793" t="str">
            <v/>
          </cell>
          <cell r="T2793">
            <v>0</v>
          </cell>
          <cell r="U2793" t="str">
            <v>Tiến sĩ</v>
          </cell>
          <cell r="V2793" t="str">
            <v>036090000068</v>
          </cell>
        </row>
        <row r="2794">
          <cell r="B2794" t="str">
            <v/>
          </cell>
          <cell r="C2794" t="str">
            <v/>
          </cell>
          <cell r="D2794" t="str">
            <v>Đỗ Thùy</v>
          </cell>
          <cell r="E2794" t="str">
            <v>Dương</v>
          </cell>
          <cell r="F2794">
            <v>65</v>
          </cell>
          <cell r="G2794" t="str">
            <v>Trung tâm Ngoại ngữ và Đào tạo quốc tế</v>
          </cell>
          <cell r="H2794" t="str">
            <v>Trung tâm Ngoại ngữ và Đào tạo quốc tế</v>
          </cell>
          <cell r="I2794" t="str">
            <v>Chuyên viên</v>
          </cell>
          <cell r="J2794">
            <v>1.99</v>
          </cell>
          <cell r="K2794">
            <v>0</v>
          </cell>
          <cell r="L2794" t="str">
            <v>01-Dec-13</v>
          </cell>
          <cell r="M2794" t="str">
            <v>01-Dec-13</v>
          </cell>
          <cell r="N2794">
            <v>4</v>
          </cell>
          <cell r="O2794" t="str">
            <v>6500</v>
          </cell>
          <cell r="P2794" t="str">
            <v>6500</v>
          </cell>
          <cell r="Q2794" t="str">
            <v>01.003</v>
          </cell>
          <cell r="R2794" t="str">
            <v>01.003</v>
          </cell>
          <cell r="S2794" t="str">
            <v/>
          </cell>
          <cell r="T2794">
            <v>0</v>
          </cell>
          <cell r="U2794" t="str">
            <v>Đại học</v>
          </cell>
          <cell r="V2794" t="str">
            <v>013061266</v>
          </cell>
        </row>
        <row r="2795">
          <cell r="B2795" t="str">
            <v/>
          </cell>
          <cell r="C2795" t="str">
            <v/>
          </cell>
          <cell r="D2795" t="str">
            <v>Nguyễn Xuân</v>
          </cell>
          <cell r="E2795" t="str">
            <v>Đức</v>
          </cell>
          <cell r="F2795">
            <v>65</v>
          </cell>
          <cell r="G2795" t="str">
            <v>Trung tâm Ngoại ngữ và Đào tạo quốc tế</v>
          </cell>
          <cell r="H2795" t="str">
            <v>Trung tâm Ngoại ngữ và Đào tạo quốc tế</v>
          </cell>
          <cell r="I2795" t="str">
            <v>Chuyên viên</v>
          </cell>
          <cell r="J2795">
            <v>1.9890000000000001</v>
          </cell>
          <cell r="K2795">
            <v>0</v>
          </cell>
          <cell r="L2795" t="str">
            <v>01-Dec-13</v>
          </cell>
          <cell r="M2795" t="str">
            <v>01-Dec-13</v>
          </cell>
          <cell r="N2795">
            <v>4</v>
          </cell>
          <cell r="O2795" t="str">
            <v>6500</v>
          </cell>
          <cell r="P2795" t="str">
            <v>6500</v>
          </cell>
          <cell r="Q2795" t="str">
            <v>01.003</v>
          </cell>
          <cell r="R2795" t="str">
            <v>01.003</v>
          </cell>
          <cell r="S2795" t="str">
            <v/>
          </cell>
          <cell r="T2795">
            <v>0</v>
          </cell>
          <cell r="U2795" t="str">
            <v>Đại học</v>
          </cell>
          <cell r="V2795" t="str">
            <v>112021071</v>
          </cell>
        </row>
        <row r="2796">
          <cell r="B2796" t="str">
            <v/>
          </cell>
          <cell r="C2796" t="str">
            <v>3120215051865</v>
          </cell>
          <cell r="D2796" t="str">
            <v>Nguyễn Thanh</v>
          </cell>
          <cell r="E2796" t="str">
            <v>Bình</v>
          </cell>
          <cell r="F2796">
            <v>65</v>
          </cell>
          <cell r="G2796" t="str">
            <v>Trung tâm Ngoại ngữ và Đào tạo quốc tế</v>
          </cell>
          <cell r="H2796" t="str">
            <v>Trung tâm Ngoại ngữ và Đào tạo quốc tế</v>
          </cell>
          <cell r="I2796" t="str">
            <v>Thạc sĩ, Chuyên viên</v>
          </cell>
          <cell r="J2796">
            <v>3.33</v>
          </cell>
          <cell r="K2796">
            <v>0</v>
          </cell>
          <cell r="L2796" t="str">
            <v>01-Jan-25</v>
          </cell>
          <cell r="M2796" t="str">
            <v>01-Sep-15</v>
          </cell>
          <cell r="N2796">
            <v>3</v>
          </cell>
          <cell r="O2796" t="str">
            <v>6500</v>
          </cell>
          <cell r="P2796" t="str">
            <v>6500</v>
          </cell>
          <cell r="Q2796" t="str">
            <v>01.003</v>
          </cell>
          <cell r="R2796" t="str">
            <v>01.003</v>
          </cell>
          <cell r="S2796" t="str">
            <v/>
          </cell>
          <cell r="T2796">
            <v>0</v>
          </cell>
          <cell r="U2796" t="str">
            <v>Thạc sĩ</v>
          </cell>
          <cell r="V2796" t="str">
            <v>030180000282</v>
          </cell>
        </row>
        <row r="2797">
          <cell r="B2797" t="str">
            <v>TG259</v>
          </cell>
          <cell r="C2797" t="str">
            <v/>
          </cell>
          <cell r="D2797" t="str">
            <v>Vi Thị Bảo</v>
          </cell>
          <cell r="E2797" t="str">
            <v>Thoa</v>
          </cell>
          <cell r="F2797">
            <v>65</v>
          </cell>
          <cell r="G2797" t="str">
            <v>Trung tâm Ngoại ngữ và Đào tạo quốc tế</v>
          </cell>
          <cell r="H2797" t="str">
            <v>Trung tâm Ngoại ngữ và Đào tạo quốc tế</v>
          </cell>
          <cell r="I2797" t="str">
            <v>Chuyên viên</v>
          </cell>
          <cell r="J2797">
            <v>1.99</v>
          </cell>
          <cell r="K2797">
            <v>0</v>
          </cell>
          <cell r="L2797" t="str">
            <v>01-Oct-14</v>
          </cell>
          <cell r="M2797" t="str">
            <v>01-Oct-14</v>
          </cell>
          <cell r="N2797">
            <v>4</v>
          </cell>
          <cell r="O2797" t="str">
            <v>6500</v>
          </cell>
          <cell r="P2797" t="str">
            <v>6500</v>
          </cell>
          <cell r="Q2797" t="str">
            <v>01.003</v>
          </cell>
          <cell r="R2797" t="str">
            <v>01.003</v>
          </cell>
          <cell r="S2797" t="str">
            <v>TG259</v>
          </cell>
          <cell r="T2797">
            <v>0</v>
          </cell>
          <cell r="U2797" t="str">
            <v>Đại học</v>
          </cell>
          <cell r="V2797" t="str">
            <v>082055434</v>
          </cell>
        </row>
        <row r="2798">
          <cell r="B2798" t="str">
            <v/>
          </cell>
          <cell r="C2798" t="str">
            <v>3120215048825</v>
          </cell>
          <cell r="D2798" t="str">
            <v>Nguyễn Thùy</v>
          </cell>
          <cell r="E2798" t="str">
            <v>Linh</v>
          </cell>
          <cell r="F2798">
            <v>65</v>
          </cell>
          <cell r="G2798" t="str">
            <v>Trung tâm Ngoại ngữ và Đào tạo quốc tế</v>
          </cell>
          <cell r="H2798" t="str">
            <v>Trung tâm Ngoại ngữ và Đào tạo quốc tế</v>
          </cell>
          <cell r="I2798" t="str">
            <v>Thạc sĩ, Chuyên viên</v>
          </cell>
          <cell r="J2798">
            <v>3.66</v>
          </cell>
          <cell r="K2798">
            <v>0</v>
          </cell>
          <cell r="L2798" t="str">
            <v>01-Feb-25</v>
          </cell>
          <cell r="M2798" t="str">
            <v>01-Feb-16</v>
          </cell>
          <cell r="N2798">
            <v>3</v>
          </cell>
          <cell r="O2798" t="str">
            <v>6500</v>
          </cell>
          <cell r="P2798" t="str">
            <v>6500</v>
          </cell>
          <cell r="Q2798" t="str">
            <v>01.003</v>
          </cell>
          <cell r="R2798" t="str">
            <v>01.003</v>
          </cell>
          <cell r="S2798" t="str">
            <v/>
          </cell>
          <cell r="T2798">
            <v>0</v>
          </cell>
          <cell r="U2798" t="str">
            <v>Thạc sĩ</v>
          </cell>
          <cell r="V2798" t="str">
            <v>001180033178</v>
          </cell>
        </row>
        <row r="2799">
          <cell r="B2799" t="str">
            <v/>
          </cell>
          <cell r="C2799" t="str">
            <v/>
          </cell>
          <cell r="D2799" t="str">
            <v>Nguyễn Thị</v>
          </cell>
          <cell r="E2799" t="str">
            <v>Hằng</v>
          </cell>
          <cell r="F2799">
            <v>65</v>
          </cell>
          <cell r="G2799" t="str">
            <v>Trung tâm Ngoại ngữ và Đào tạo quốc tế</v>
          </cell>
          <cell r="H2799" t="str">
            <v>Trung tâm Ngoại ngữ và Đào tạo quốc tế</v>
          </cell>
          <cell r="I2799" t="str">
            <v>Chuyên viên</v>
          </cell>
          <cell r="J2799">
            <v>2.34</v>
          </cell>
          <cell r="K2799">
            <v>0</v>
          </cell>
          <cell r="L2799" t="str">
            <v>01-Jan-19</v>
          </cell>
          <cell r="M2799" t="str">
            <v>01-Dec-15</v>
          </cell>
          <cell r="N2799">
            <v>4</v>
          </cell>
          <cell r="O2799" t="str">
            <v>6500</v>
          </cell>
          <cell r="P2799" t="str">
            <v>6500</v>
          </cell>
          <cell r="Q2799" t="str">
            <v>01.003</v>
          </cell>
          <cell r="R2799" t="str">
            <v>01.003</v>
          </cell>
          <cell r="S2799" t="str">
            <v/>
          </cell>
          <cell r="T2799">
            <v>0</v>
          </cell>
          <cell r="U2799" t="str">
            <v>Đại học</v>
          </cell>
          <cell r="V2799" t="str">
            <v>017368985</v>
          </cell>
        </row>
        <row r="2800">
          <cell r="B2800" t="str">
            <v/>
          </cell>
          <cell r="C2800" t="str">
            <v>3120205887330</v>
          </cell>
          <cell r="D2800" t="str">
            <v>Hoàng Ngọc</v>
          </cell>
          <cell r="E2800" t="str">
            <v>Thái</v>
          </cell>
          <cell r="F2800">
            <v>65</v>
          </cell>
          <cell r="G2800" t="str">
            <v>Trung tâm Ngoại ngữ và Đào tạo quốc tế</v>
          </cell>
          <cell r="H2800" t="str">
            <v>Trung tâm Ngoại ngữ và Đào tạo quốc tế</v>
          </cell>
          <cell r="I2800" t="str">
            <v>Cán sự</v>
          </cell>
          <cell r="J2800">
            <v>2.46</v>
          </cell>
          <cell r="K2800">
            <v>0</v>
          </cell>
          <cell r="L2800" t="str">
            <v>01-Jan-24</v>
          </cell>
          <cell r="M2800" t="str">
            <v>01-Sep-16</v>
          </cell>
          <cell r="N2800">
            <v>5</v>
          </cell>
          <cell r="O2800" t="str">
            <v>6500</v>
          </cell>
          <cell r="P2800" t="str">
            <v>6500</v>
          </cell>
          <cell r="Q2800" t="str">
            <v>01.004</v>
          </cell>
          <cell r="R2800" t="str">
            <v>01.004</v>
          </cell>
          <cell r="S2800" t="str">
            <v/>
          </cell>
          <cell r="T2800">
            <v>0</v>
          </cell>
          <cell r="U2800" t="str">
            <v>Cao đẳng</v>
          </cell>
          <cell r="V2800" t="str">
            <v>042085000319</v>
          </cell>
        </row>
        <row r="2801">
          <cell r="B2801" t="str">
            <v>TG320</v>
          </cell>
          <cell r="C2801" t="str">
            <v/>
          </cell>
          <cell r="D2801" t="str">
            <v>Lê Ngân</v>
          </cell>
          <cell r="E2801" t="str">
            <v>Hà</v>
          </cell>
          <cell r="F2801">
            <v>65</v>
          </cell>
          <cell r="G2801" t="str">
            <v>Trung tâm Ngoại ngữ và Đào tạo quốc tế</v>
          </cell>
          <cell r="H2801" t="str">
            <v>Trung tâm Ngoại ngữ và Đào tạo quốc tế</v>
          </cell>
          <cell r="I2801" t="str">
            <v>Chuyên viên</v>
          </cell>
          <cell r="J2801">
            <v>1.9890000000000001</v>
          </cell>
          <cell r="K2801">
            <v>0</v>
          </cell>
          <cell r="L2801" t="str">
            <v>01-Jan-17</v>
          </cell>
          <cell r="M2801" t="str">
            <v>01-Jan-17</v>
          </cell>
          <cell r="N2801">
            <v>4</v>
          </cell>
          <cell r="O2801" t="str">
            <v>6500</v>
          </cell>
          <cell r="P2801" t="str">
            <v>6500</v>
          </cell>
          <cell r="Q2801" t="str">
            <v>01.003</v>
          </cell>
          <cell r="R2801" t="str">
            <v>01.003</v>
          </cell>
          <cell r="S2801" t="str">
            <v>TG320</v>
          </cell>
          <cell r="T2801">
            <v>0</v>
          </cell>
          <cell r="U2801" t="str">
            <v>Đại học</v>
          </cell>
          <cell r="V2801" t="str">
            <v>013299912</v>
          </cell>
        </row>
        <row r="2802">
          <cell r="B2802" t="str">
            <v>TG208</v>
          </cell>
          <cell r="C2802" t="str">
            <v>102004940757</v>
          </cell>
          <cell r="D2802" t="str">
            <v>Hoàng Thị</v>
          </cell>
          <cell r="E2802" t="str">
            <v>Hiền</v>
          </cell>
          <cell r="F2802">
            <v>65</v>
          </cell>
          <cell r="G2802" t="str">
            <v>Trung tâm Ngoại ngữ và Đào tạo quốc tế</v>
          </cell>
          <cell r="H2802" t="str">
            <v>Trung tâm Ngoại ngữ và Đào tạo quốc tế</v>
          </cell>
          <cell r="I2802" t="str">
            <v>Chuyên viên</v>
          </cell>
          <cell r="J2802">
            <v>2.67</v>
          </cell>
          <cell r="K2802">
            <v>0</v>
          </cell>
          <cell r="L2802" t="str">
            <v>16-Jan-20</v>
          </cell>
          <cell r="M2802" t="str">
            <v>16-Jan-17</v>
          </cell>
          <cell r="N2802">
            <v>4</v>
          </cell>
          <cell r="O2802" t="str">
            <v>6500</v>
          </cell>
          <cell r="P2802" t="str">
            <v>6500</v>
          </cell>
          <cell r="Q2802" t="str">
            <v>01.003</v>
          </cell>
          <cell r="R2802" t="str">
            <v>01.003</v>
          </cell>
          <cell r="S2802" t="str">
            <v>TG208</v>
          </cell>
          <cell r="T2802">
            <v>0</v>
          </cell>
          <cell r="U2802" t="str">
            <v>Đại học</v>
          </cell>
          <cell r="V2802" t="str">
            <v>034191004339</v>
          </cell>
        </row>
        <row r="2803">
          <cell r="B2803" t="str">
            <v>TG279</v>
          </cell>
          <cell r="C2803" t="str">
            <v/>
          </cell>
          <cell r="D2803" t="str">
            <v>Phan Thùy</v>
          </cell>
          <cell r="E2803" t="str">
            <v>Linh</v>
          </cell>
          <cell r="F2803">
            <v>65</v>
          </cell>
          <cell r="G2803" t="str">
            <v>Trung tâm Ngoại ngữ và Đào tạo quốc tế</v>
          </cell>
          <cell r="H2803" t="str">
            <v>Trung tâm Ngoại ngữ và Đào tạo quốc tế</v>
          </cell>
          <cell r="I2803" t="str">
            <v>Chuyên viên</v>
          </cell>
          <cell r="J2803">
            <v>2.34</v>
          </cell>
          <cell r="K2803">
            <v>0</v>
          </cell>
          <cell r="L2803" t="str">
            <v>16-Jan-17</v>
          </cell>
          <cell r="M2803" t="str">
            <v>16-Jan-17</v>
          </cell>
          <cell r="N2803">
            <v>4</v>
          </cell>
          <cell r="O2803" t="str">
            <v>6500</v>
          </cell>
          <cell r="P2803" t="str">
            <v>6500</v>
          </cell>
          <cell r="Q2803" t="str">
            <v>01.003</v>
          </cell>
          <cell r="R2803" t="str">
            <v>01.003</v>
          </cell>
          <cell r="S2803" t="str">
            <v>TG279</v>
          </cell>
          <cell r="T2803">
            <v>0</v>
          </cell>
          <cell r="U2803" t="str">
            <v>Đại học</v>
          </cell>
          <cell r="V2803" t="str">
            <v>017014144</v>
          </cell>
        </row>
        <row r="2804">
          <cell r="B2804" t="str">
            <v/>
          </cell>
          <cell r="C2804" t="str">
            <v/>
          </cell>
          <cell r="D2804" t="str">
            <v>Phạm Thị Ngọc</v>
          </cell>
          <cell r="E2804" t="str">
            <v>Hà</v>
          </cell>
          <cell r="F2804">
            <v>65</v>
          </cell>
          <cell r="G2804" t="str">
            <v>Trung tâm Ngoại ngữ và Đào tạo quốc tế</v>
          </cell>
          <cell r="H2804" t="str">
            <v>Trung tâm Ngoại ngữ và Đào tạo quốc tế</v>
          </cell>
          <cell r="I2804" t="str">
            <v>Chuyên viên</v>
          </cell>
          <cell r="J2804">
            <v>2.34</v>
          </cell>
          <cell r="K2804">
            <v>0</v>
          </cell>
          <cell r="L2804" t="str">
            <v>16-Jan-17</v>
          </cell>
          <cell r="M2804" t="str">
            <v>16-Jan-17</v>
          </cell>
          <cell r="N2804">
            <v>4</v>
          </cell>
          <cell r="O2804" t="str">
            <v>6500</v>
          </cell>
          <cell r="P2804" t="str">
            <v>6500</v>
          </cell>
          <cell r="Q2804" t="str">
            <v>01.003</v>
          </cell>
          <cell r="R2804" t="str">
            <v>01.003</v>
          </cell>
          <cell r="S2804" t="str">
            <v/>
          </cell>
          <cell r="T2804">
            <v>0</v>
          </cell>
          <cell r="U2804" t="str">
            <v>Đại học</v>
          </cell>
          <cell r="V2804" t="str">
            <v>142749931</v>
          </cell>
        </row>
        <row r="2805">
          <cell r="B2805" t="str">
            <v/>
          </cell>
          <cell r="C2805" t="str">
            <v>3120205119674</v>
          </cell>
          <cell r="D2805" t="str">
            <v>Nguyễn Duy</v>
          </cell>
          <cell r="E2805" t="str">
            <v>Chinh</v>
          </cell>
          <cell r="F2805">
            <v>65</v>
          </cell>
          <cell r="G2805" t="str">
            <v>Trung tâm Ngoại ngữ và Đào tạo quốc tế</v>
          </cell>
          <cell r="H2805" t="str">
            <v>Trung tâm Ngoại ngữ và Đào tạo quốc tế</v>
          </cell>
          <cell r="I2805" t="str">
            <v>Chuyên viên</v>
          </cell>
          <cell r="J2805">
            <v>3</v>
          </cell>
          <cell r="K2805">
            <v>0</v>
          </cell>
          <cell r="L2805" t="str">
            <v>01-Jun-23</v>
          </cell>
          <cell r="M2805" t="str">
            <v>01-Jun-17</v>
          </cell>
          <cell r="N2805">
            <v>4</v>
          </cell>
          <cell r="O2805" t="str">
            <v>6500</v>
          </cell>
          <cell r="P2805" t="str">
            <v>6500</v>
          </cell>
          <cell r="Q2805" t="str">
            <v>01.003</v>
          </cell>
          <cell r="R2805" t="str">
            <v>01.003</v>
          </cell>
          <cell r="S2805" t="str">
            <v/>
          </cell>
          <cell r="T2805">
            <v>0</v>
          </cell>
          <cell r="U2805" t="str">
            <v>Đại học</v>
          </cell>
          <cell r="V2805" t="str">
            <v>040086037516</v>
          </cell>
        </row>
        <row r="2806">
          <cell r="B2806" t="str">
            <v>TG328</v>
          </cell>
          <cell r="C2806" t="str">
            <v/>
          </cell>
          <cell r="D2806" t="str">
            <v>Lê Diệu</v>
          </cell>
          <cell r="E2806" t="str">
            <v>Hoa</v>
          </cell>
          <cell r="F2806">
            <v>65</v>
          </cell>
          <cell r="G2806" t="str">
            <v>Trung tâm Ngoại ngữ và Đào tạo quốc tế</v>
          </cell>
          <cell r="H2806" t="str">
            <v>Trung tâm Ngoại ngữ và Đào tạo quốc tế</v>
          </cell>
          <cell r="I2806" t="str">
            <v>Chuyên viên</v>
          </cell>
          <cell r="J2806">
            <v>2.34</v>
          </cell>
          <cell r="K2806">
            <v>0</v>
          </cell>
          <cell r="L2806" t="str">
            <v>01-Jun-17</v>
          </cell>
          <cell r="M2806" t="str">
            <v>01-Jun-17</v>
          </cell>
          <cell r="N2806">
            <v>4</v>
          </cell>
          <cell r="O2806" t="str">
            <v>6500</v>
          </cell>
          <cell r="P2806" t="str">
            <v>6500</v>
          </cell>
          <cell r="Q2806" t="str">
            <v>01.003</v>
          </cell>
          <cell r="R2806" t="str">
            <v>01.003</v>
          </cell>
          <cell r="S2806" t="str">
            <v>TG328</v>
          </cell>
          <cell r="T2806">
            <v>0</v>
          </cell>
          <cell r="U2806" t="str">
            <v>Đại học</v>
          </cell>
          <cell r="V2806" t="str">
            <v>030194000034</v>
          </cell>
        </row>
        <row r="2807">
          <cell r="B2807" t="str">
            <v>TG324</v>
          </cell>
          <cell r="C2807" t="str">
            <v>3120205123694</v>
          </cell>
          <cell r="D2807" t="str">
            <v>Lê Thị</v>
          </cell>
          <cell r="E2807" t="str">
            <v>Thủy</v>
          </cell>
          <cell r="F2807">
            <v>65</v>
          </cell>
          <cell r="G2807" t="str">
            <v>Trung tâm Ngoại ngữ và Đào tạo quốc tế</v>
          </cell>
          <cell r="H2807" t="str">
            <v>Trung tâm Ngoại ngữ và Đào tạo quốc tế</v>
          </cell>
          <cell r="I2807" t="str">
            <v>Thạc sĩ, Chuyên viên</v>
          </cell>
          <cell r="J2807">
            <v>3.33</v>
          </cell>
          <cell r="K2807">
            <v>0</v>
          </cell>
          <cell r="L2807" t="str">
            <v>01-Jul-23</v>
          </cell>
          <cell r="M2807" t="str">
            <v>01-Jul-17</v>
          </cell>
          <cell r="N2807">
            <v>3</v>
          </cell>
          <cell r="O2807" t="str">
            <v>6500</v>
          </cell>
          <cell r="P2807" t="str">
            <v>6500</v>
          </cell>
          <cell r="Q2807" t="str">
            <v>01.003</v>
          </cell>
          <cell r="R2807" t="str">
            <v>01.003</v>
          </cell>
          <cell r="S2807" t="str">
            <v>TG324</v>
          </cell>
          <cell r="T2807">
            <v>0</v>
          </cell>
          <cell r="U2807" t="str">
            <v>Thạc sĩ</v>
          </cell>
          <cell r="V2807" t="str">
            <v>038180034916</v>
          </cell>
        </row>
        <row r="2808">
          <cell r="B2808" t="str">
            <v/>
          </cell>
          <cell r="C2808" t="str">
            <v/>
          </cell>
          <cell r="D2808" t="str">
            <v>Lê Duy</v>
          </cell>
          <cell r="E2808" t="str">
            <v>Thanh</v>
          </cell>
          <cell r="F2808">
            <v>65</v>
          </cell>
          <cell r="G2808" t="str">
            <v>Trung tâm Ngoại ngữ và Đào tạo quốc tế</v>
          </cell>
          <cell r="H2808" t="str">
            <v>Trung tâm Ngoại ngữ và Đào tạo quốc tế</v>
          </cell>
          <cell r="I2808" t="str">
            <v>Kỹ thuật viên</v>
          </cell>
          <cell r="J2808">
            <v>2.06</v>
          </cell>
          <cell r="K2808">
            <v>0</v>
          </cell>
          <cell r="L2808" t="str">
            <v>01-Dec-19</v>
          </cell>
          <cell r="M2808" t="str">
            <v>01-Dec-17</v>
          </cell>
          <cell r="N2808">
            <v>5</v>
          </cell>
          <cell r="O2808" t="str">
            <v>6500</v>
          </cell>
          <cell r="P2808" t="str">
            <v>6500</v>
          </cell>
          <cell r="Q2808" t="str">
            <v>13.096</v>
          </cell>
          <cell r="R2808" t="str">
            <v>13.096</v>
          </cell>
          <cell r="S2808" t="str">
            <v/>
          </cell>
          <cell r="T2808">
            <v>0</v>
          </cell>
          <cell r="U2808" t="str">
            <v>Cao đẳng</v>
          </cell>
          <cell r="V2808" t="str">
            <v>060926598</v>
          </cell>
        </row>
        <row r="2809">
          <cell r="B2809" t="str">
            <v>TG449</v>
          </cell>
          <cell r="C2809" t="str">
            <v>01523722001</v>
          </cell>
          <cell r="D2809" t="str">
            <v>Đỗ Quang</v>
          </cell>
          <cell r="E2809" t="str">
            <v>Khang</v>
          </cell>
          <cell r="F2809">
            <v>65</v>
          </cell>
          <cell r="G2809" t="str">
            <v>Trung tâm Ngoại ngữ và Đào tạo quốc tế</v>
          </cell>
          <cell r="H2809" t="str">
            <v>Trung tâm Ngoại ngữ và Đào tạo quốc tế</v>
          </cell>
          <cell r="I2809" t="str">
            <v>Thạc sĩ, Chuyên viên</v>
          </cell>
          <cell r="J2809">
            <v>2.67</v>
          </cell>
          <cell r="K2809">
            <v>0</v>
          </cell>
          <cell r="L2809" t="str">
            <v>01-Mar-18</v>
          </cell>
          <cell r="M2809" t="str">
            <v>01-Mar-18</v>
          </cell>
          <cell r="N2809">
            <v>3</v>
          </cell>
          <cell r="O2809" t="str">
            <v>6500</v>
          </cell>
          <cell r="P2809" t="str">
            <v>6500</v>
          </cell>
          <cell r="Q2809" t="str">
            <v>01.003</v>
          </cell>
          <cell r="R2809" t="str">
            <v>01.003</v>
          </cell>
          <cell r="S2809" t="str">
            <v>TG449</v>
          </cell>
          <cell r="T2809">
            <v>0</v>
          </cell>
          <cell r="U2809" t="str">
            <v>Thạc sĩ</v>
          </cell>
          <cell r="V2809" t="str">
            <v>001080006342</v>
          </cell>
        </row>
        <row r="2810">
          <cell r="B2810" t="str">
            <v/>
          </cell>
          <cell r="C2810" t="str">
            <v/>
          </cell>
          <cell r="D2810" t="str">
            <v>Lê Văn</v>
          </cell>
          <cell r="E2810" t="str">
            <v>Tiến</v>
          </cell>
          <cell r="F2810">
            <v>65</v>
          </cell>
          <cell r="G2810" t="str">
            <v>Trung tâm Ngoại ngữ và Đào tạo quốc tế</v>
          </cell>
          <cell r="H2810" t="str">
            <v>Trung tâm Ngoại ngữ và Đào tạo quốc tế</v>
          </cell>
          <cell r="I2810" t="str">
            <v>Cán sự</v>
          </cell>
          <cell r="J2810">
            <v>2.46</v>
          </cell>
          <cell r="K2810">
            <v>0</v>
          </cell>
          <cell r="L2810" t="str">
            <v>01-Jun-24</v>
          </cell>
          <cell r="M2810" t="str">
            <v>01-Jun-18</v>
          </cell>
          <cell r="N2810">
            <v>5</v>
          </cell>
          <cell r="O2810" t="str">
            <v>6500</v>
          </cell>
          <cell r="P2810" t="str">
            <v>6500</v>
          </cell>
          <cell r="Q2810" t="str">
            <v>01.004</v>
          </cell>
          <cell r="R2810" t="str">
            <v>01.004</v>
          </cell>
          <cell r="S2810" t="str">
            <v/>
          </cell>
          <cell r="T2810">
            <v>0</v>
          </cell>
          <cell r="U2810" t="str">
            <v>Cao đẳng</v>
          </cell>
          <cell r="V2810" t="str">
            <v>001079010202</v>
          </cell>
        </row>
        <row r="2811">
          <cell r="B2811" t="str">
            <v/>
          </cell>
          <cell r="C2811" t="str">
            <v>21510000385599</v>
          </cell>
          <cell r="D2811" t="str">
            <v>Nguyễn Viết</v>
          </cell>
          <cell r="E2811" t="str">
            <v>Hiếu</v>
          </cell>
          <cell r="F2811">
            <v>65</v>
          </cell>
          <cell r="G2811" t="str">
            <v>Trung tâm Ngoại ngữ và Đào tạo quốc tế</v>
          </cell>
          <cell r="H2811" t="str">
            <v>Trung tâm Ngoại ngữ và Đào tạo quốc tế</v>
          </cell>
          <cell r="I2811" t="str">
            <v>Chuyên viên</v>
          </cell>
          <cell r="J2811">
            <v>2.67</v>
          </cell>
          <cell r="K2811">
            <v>0</v>
          </cell>
          <cell r="L2811" t="str">
            <v>01-Jan-22</v>
          </cell>
          <cell r="M2811" t="str">
            <v>01-Nov-18</v>
          </cell>
          <cell r="N2811">
            <v>4</v>
          </cell>
          <cell r="O2811" t="str">
            <v>6500</v>
          </cell>
          <cell r="P2811" t="str">
            <v>6500</v>
          </cell>
          <cell r="Q2811" t="str">
            <v>01.003</v>
          </cell>
          <cell r="R2811" t="str">
            <v>01.003</v>
          </cell>
          <cell r="S2811" t="str">
            <v/>
          </cell>
          <cell r="T2811">
            <v>0</v>
          </cell>
          <cell r="U2811" t="str">
            <v>Đại học</v>
          </cell>
          <cell r="V2811" t="str">
            <v>012462775</v>
          </cell>
        </row>
        <row r="2812">
          <cell r="B2812" t="str">
            <v/>
          </cell>
          <cell r="C2812" t="str">
            <v>3120205027082</v>
          </cell>
          <cell r="D2812" t="str">
            <v>Đinh Thị</v>
          </cell>
          <cell r="E2812" t="str">
            <v>Hà</v>
          </cell>
          <cell r="F2812">
            <v>65</v>
          </cell>
          <cell r="G2812" t="str">
            <v>Trung tâm Ngoại ngữ và Đào tạo quốc tế</v>
          </cell>
          <cell r="H2812" t="str">
            <v>Trung tâm Ngoại ngữ và Đào tạo quốc tế</v>
          </cell>
          <cell r="I2812" t="str">
            <v>Kế toán viên</v>
          </cell>
          <cell r="J2812">
            <v>3</v>
          </cell>
          <cell r="K2812">
            <v>0</v>
          </cell>
          <cell r="L2812" t="str">
            <v>01-May-25</v>
          </cell>
          <cell r="M2812" t="str">
            <v>01-May-19</v>
          </cell>
          <cell r="N2812">
            <v>4</v>
          </cell>
          <cell r="O2812" t="str">
            <v>6500</v>
          </cell>
          <cell r="P2812" t="str">
            <v>6500</v>
          </cell>
          <cell r="Q2812" t="str">
            <v>06.031</v>
          </cell>
          <cell r="R2812" t="str">
            <v>06.031</v>
          </cell>
          <cell r="S2812" t="str">
            <v/>
          </cell>
          <cell r="T2812">
            <v>0</v>
          </cell>
          <cell r="U2812" t="str">
            <v>Đại học</v>
          </cell>
          <cell r="V2812" t="str">
            <v>001190034961</v>
          </cell>
        </row>
        <row r="2813">
          <cell r="B2813" t="str">
            <v/>
          </cell>
          <cell r="C2813" t="str">
            <v>3120205121994</v>
          </cell>
          <cell r="D2813" t="str">
            <v>Trần Thị Thùy</v>
          </cell>
          <cell r="E2813" t="str">
            <v>Linh</v>
          </cell>
          <cell r="F2813">
            <v>65</v>
          </cell>
          <cell r="G2813" t="str">
            <v>Trung tâm Ngoại ngữ và Đào tạo quốc tế</v>
          </cell>
          <cell r="H2813" t="str">
            <v>Trung tâm Ngoại ngữ và Đào tạo quốc tế</v>
          </cell>
          <cell r="I2813" t="str">
            <v>Kế toán viên</v>
          </cell>
          <cell r="J2813">
            <v>3</v>
          </cell>
          <cell r="K2813">
            <v>0</v>
          </cell>
          <cell r="L2813" t="str">
            <v>01-Jun-25</v>
          </cell>
          <cell r="M2813" t="str">
            <v>01-Jun-19</v>
          </cell>
          <cell r="N2813">
            <v>4</v>
          </cell>
          <cell r="O2813" t="str">
            <v>6500</v>
          </cell>
          <cell r="P2813" t="str">
            <v>6500</v>
          </cell>
          <cell r="Q2813" t="str">
            <v>06.031</v>
          </cell>
          <cell r="R2813" t="str">
            <v>06.031</v>
          </cell>
          <cell r="S2813" t="str">
            <v/>
          </cell>
          <cell r="T2813">
            <v>0</v>
          </cell>
          <cell r="U2813" t="str">
            <v>Đại học</v>
          </cell>
          <cell r="V2813" t="str">
            <v>015193006018</v>
          </cell>
        </row>
        <row r="2814">
          <cell r="B2814" t="str">
            <v/>
          </cell>
          <cell r="C2814" t="str">
            <v>3120205123721</v>
          </cell>
          <cell r="D2814" t="str">
            <v>Nguyễn Thị</v>
          </cell>
          <cell r="E2814" t="str">
            <v>Toàn</v>
          </cell>
          <cell r="F2814">
            <v>65</v>
          </cell>
          <cell r="G2814" t="str">
            <v>Trung tâm Ngoại ngữ và Đào tạo quốc tế</v>
          </cell>
          <cell r="H2814" t="str">
            <v>Trung tâm Ngoại ngữ và Đào tạo quốc tế</v>
          </cell>
          <cell r="I2814" t="str">
            <v>Chuyên viên</v>
          </cell>
          <cell r="J2814">
            <v>2.67</v>
          </cell>
          <cell r="K2814">
            <v>0</v>
          </cell>
          <cell r="L2814" t="str">
            <v>01-Jan-23</v>
          </cell>
          <cell r="M2814" t="str">
            <v>01-Jan-20</v>
          </cell>
          <cell r="N2814">
            <v>4</v>
          </cell>
          <cell r="O2814" t="str">
            <v>6500</v>
          </cell>
          <cell r="P2814" t="str">
            <v>6500</v>
          </cell>
          <cell r="Q2814" t="str">
            <v>01.003</v>
          </cell>
          <cell r="R2814" t="str">
            <v>01.003</v>
          </cell>
          <cell r="S2814" t="str">
            <v/>
          </cell>
          <cell r="T2814">
            <v>0</v>
          </cell>
          <cell r="U2814" t="str">
            <v>Đại học</v>
          </cell>
          <cell r="V2814" t="str">
            <v>035193003402</v>
          </cell>
        </row>
        <row r="2815">
          <cell r="B2815" t="str">
            <v/>
          </cell>
          <cell r="C2815" t="str">
            <v/>
          </cell>
          <cell r="D2815" t="str">
            <v>Phùng Ngọc</v>
          </cell>
          <cell r="E2815" t="str">
            <v>Tân</v>
          </cell>
          <cell r="F2815">
            <v>65</v>
          </cell>
          <cell r="G2815" t="str">
            <v>Trung tâm Ngoại ngữ và Đào tạo quốc tế</v>
          </cell>
          <cell r="H2815" t="str">
            <v>Trung tâm Ngoại ngữ và Đào tạo quốc tế</v>
          </cell>
          <cell r="I2815" t="str">
            <v>Chuyên viên</v>
          </cell>
          <cell r="J2815">
            <v>2.34</v>
          </cell>
          <cell r="K2815">
            <v>0</v>
          </cell>
          <cell r="L2815" t="str">
            <v>01-Oct-20</v>
          </cell>
          <cell r="M2815" t="str">
            <v>01-Oct-20</v>
          </cell>
          <cell r="N2815">
            <v>4</v>
          </cell>
          <cell r="O2815" t="str">
            <v>6500</v>
          </cell>
          <cell r="P2815" t="str">
            <v>6500</v>
          </cell>
          <cell r="Q2815" t="str">
            <v>01.003</v>
          </cell>
          <cell r="R2815" t="str">
            <v>01.003</v>
          </cell>
          <cell r="S2815" t="str">
            <v/>
          </cell>
          <cell r="T2815">
            <v>0</v>
          </cell>
          <cell r="U2815" t="str">
            <v>Đại học</v>
          </cell>
          <cell r="V2815" t="str">
            <v>001091005099</v>
          </cell>
        </row>
        <row r="2816">
          <cell r="B2816" t="str">
            <v/>
          </cell>
          <cell r="C2816" t="str">
            <v/>
          </cell>
          <cell r="D2816" t="str">
            <v>Trần Đức</v>
          </cell>
          <cell r="E2816" t="str">
            <v>Đoàn</v>
          </cell>
          <cell r="F2816">
            <v>65</v>
          </cell>
          <cell r="G2816" t="str">
            <v>Trung tâm Ngoại ngữ và Đào tạo quốc tế</v>
          </cell>
          <cell r="H2816" t="str">
            <v>Trung tâm Ngoại ngữ và Đào tạo quốc tế</v>
          </cell>
          <cell r="I2816" t="str">
            <v>Nhân viên phục vụ</v>
          </cell>
          <cell r="J2816">
            <v>0</v>
          </cell>
          <cell r="K2816">
            <v>0</v>
          </cell>
          <cell r="L2816" t="str">
            <v>01-Jul-24</v>
          </cell>
          <cell r="M2816" t="str">
            <v>01-Mar-21</v>
          </cell>
          <cell r="N2816">
            <v>8</v>
          </cell>
          <cell r="O2816" t="str">
            <v>6500</v>
          </cell>
          <cell r="P2816" t="str">
            <v>6500</v>
          </cell>
          <cell r="Q2816" t="str">
            <v>01.009</v>
          </cell>
          <cell r="R2816" t="str">
            <v>01.009</v>
          </cell>
          <cell r="S2816" t="str">
            <v/>
          </cell>
          <cell r="T2816">
            <v>0</v>
          </cell>
          <cell r="U2816" t="str">
            <v>KhôngBCấp</v>
          </cell>
          <cell r="V2816" t="str">
            <v>033095012324</v>
          </cell>
        </row>
        <row r="2817">
          <cell r="B2817" t="str">
            <v/>
          </cell>
          <cell r="C2817" t="str">
            <v>0770113101997</v>
          </cell>
          <cell r="D2817" t="str">
            <v>Quang Thị Thùy</v>
          </cell>
          <cell r="E2817" t="str">
            <v>Dung</v>
          </cell>
          <cell r="F2817">
            <v>65</v>
          </cell>
          <cell r="G2817" t="str">
            <v>Trung tâm Ngoại ngữ và Đào tạo quốc tế</v>
          </cell>
          <cell r="H2817" t="str">
            <v>Trung tâm Ngoại ngữ và Đào tạo quốc tế</v>
          </cell>
          <cell r="I2817" t="str">
            <v>Thạc sĩ, Chuyên viên</v>
          </cell>
          <cell r="J2817">
            <v>2.67</v>
          </cell>
          <cell r="K2817">
            <v>0</v>
          </cell>
          <cell r="L2817" t="str">
            <v>01-Oct-25</v>
          </cell>
          <cell r="M2817" t="str">
            <v>01-Oct-25</v>
          </cell>
          <cell r="N2817">
            <v>3</v>
          </cell>
          <cell r="O2817" t="str">
            <v>6500</v>
          </cell>
          <cell r="P2817" t="str">
            <v>6500</v>
          </cell>
          <cell r="Q2817" t="str">
            <v>01.003</v>
          </cell>
          <cell r="R2817" t="str">
            <v>01.003</v>
          </cell>
          <cell r="S2817" t="str">
            <v/>
          </cell>
          <cell r="T2817">
            <v>0</v>
          </cell>
          <cell r="U2817" t="str">
            <v>Thạc sĩ</v>
          </cell>
          <cell r="V2817" t="str">
            <v>040197025838</v>
          </cell>
        </row>
        <row r="2818">
          <cell r="B2818" t="str">
            <v/>
          </cell>
          <cell r="C2818" t="str">
            <v>19073486436016</v>
          </cell>
          <cell r="D2818" t="str">
            <v>Đặng Trần Lan</v>
          </cell>
          <cell r="E2818" t="str">
            <v>Anh</v>
          </cell>
          <cell r="F2818">
            <v>65</v>
          </cell>
          <cell r="G2818" t="str">
            <v>Trung tâm Ngoại ngữ và Đào tạo quốc tế</v>
          </cell>
          <cell r="H2818" t="str">
            <v>Trung tâm Ngoại ngữ và Đào tạo quốc tế</v>
          </cell>
          <cell r="I2818" t="str">
            <v>Chuyên viên</v>
          </cell>
          <cell r="J2818">
            <v>2.34</v>
          </cell>
          <cell r="K2818">
            <v>0</v>
          </cell>
          <cell r="L2818" t="str">
            <v>01-Sep-25</v>
          </cell>
          <cell r="M2818" t="str">
            <v>01-Sep-25</v>
          </cell>
          <cell r="N2818">
            <v>4</v>
          </cell>
          <cell r="O2818" t="str">
            <v>6500</v>
          </cell>
          <cell r="P2818" t="str">
            <v>6500</v>
          </cell>
          <cell r="Q2818" t="str">
            <v>01.003</v>
          </cell>
          <cell r="R2818" t="str">
            <v>01.003</v>
          </cell>
          <cell r="S2818" t="str">
            <v/>
          </cell>
          <cell r="T2818">
            <v>0</v>
          </cell>
          <cell r="U2818" t="str">
            <v>Đại học</v>
          </cell>
          <cell r="V2818" t="str">
            <v>001303007748</v>
          </cell>
        </row>
        <row r="2819">
          <cell r="B2819" t="str">
            <v/>
          </cell>
          <cell r="C2819" t="str">
            <v>9906666899999</v>
          </cell>
          <cell r="D2819" t="str">
            <v>Phạm Đình</v>
          </cell>
          <cell r="E2819" t="str">
            <v>Chiểu</v>
          </cell>
          <cell r="F2819">
            <v>66</v>
          </cell>
          <cell r="G2819" t="str">
            <v>TT Dạy nghề Cơ Điện và Đào tạo lái xe</v>
          </cell>
          <cell r="H2819" t="str">
            <v>Trung tâm Dạy nghề Cơ Điện và Đào tạo lái xe</v>
          </cell>
          <cell r="I2819" t="str">
            <v>Lái xe cơ quan</v>
          </cell>
          <cell r="J2819">
            <v>3.13</v>
          </cell>
          <cell r="K2819">
            <v>0</v>
          </cell>
          <cell r="L2819" t="str">
            <v>01-Oct-22</v>
          </cell>
          <cell r="M2819" t="str">
            <v>01-Jan-05</v>
          </cell>
          <cell r="N2819">
            <v>7</v>
          </cell>
          <cell r="O2819" t="str">
            <v>6600</v>
          </cell>
          <cell r="P2819" t="str">
            <v>6600</v>
          </cell>
          <cell r="Q2819" t="str">
            <v>01.010</v>
          </cell>
          <cell r="R2819" t="str">
            <v>01.010</v>
          </cell>
          <cell r="S2819" t="str">
            <v/>
          </cell>
          <cell r="T2819">
            <v>0</v>
          </cell>
          <cell r="U2819" t="str">
            <v>CN-SơCấp</v>
          </cell>
          <cell r="V2819" t="str">
            <v>001071003110</v>
          </cell>
        </row>
        <row r="2820">
          <cell r="B2820" t="str">
            <v/>
          </cell>
          <cell r="C2820" t="str">
            <v/>
          </cell>
          <cell r="D2820" t="str">
            <v>Ngô Thế</v>
          </cell>
          <cell r="E2820" t="str">
            <v>Thiện</v>
          </cell>
          <cell r="F2820">
            <v>66</v>
          </cell>
          <cell r="G2820" t="str">
            <v>TT Dạy nghề Cơ Điện và Đào tạo lái xe</v>
          </cell>
          <cell r="H2820" t="str">
            <v>Trung tâm Dạy nghề Cơ Điện và Đào tạo lái xe</v>
          </cell>
          <cell r="I2820" t="str">
            <v/>
          </cell>
          <cell r="J2820">
            <v>2.59</v>
          </cell>
          <cell r="K2820">
            <v>0</v>
          </cell>
          <cell r="L2820" t="str">
            <v>01-May-11</v>
          </cell>
          <cell r="M2820" t="str">
            <v>01-Jan-05</v>
          </cell>
          <cell r="N2820">
            <v>7</v>
          </cell>
          <cell r="O2820" t="str">
            <v>6600</v>
          </cell>
          <cell r="P2820" t="str">
            <v>6600</v>
          </cell>
          <cell r="Q2820" t="str">
            <v>01.010</v>
          </cell>
          <cell r="R2820" t="str">
            <v>01.010</v>
          </cell>
          <cell r="S2820" t="str">
            <v/>
          </cell>
          <cell r="T2820">
            <v>0</v>
          </cell>
          <cell r="U2820" t="str">
            <v>CN-SơCấp</v>
          </cell>
          <cell r="V2820" t="str">
            <v>011901267</v>
          </cell>
        </row>
        <row r="2821">
          <cell r="B2821" t="str">
            <v/>
          </cell>
          <cell r="C2821" t="str">
            <v/>
          </cell>
          <cell r="D2821" t="str">
            <v>Tô Minh</v>
          </cell>
          <cell r="E2821" t="str">
            <v>Thắng</v>
          </cell>
          <cell r="F2821">
            <v>66</v>
          </cell>
          <cell r="G2821" t="str">
            <v>TT Dạy nghề Cơ Điện và Đào tạo lái xe</v>
          </cell>
          <cell r="H2821" t="str">
            <v>Trung tâm Dạy nghề Cơ Điện và Đào tạo lái xe</v>
          </cell>
          <cell r="I2821" t="str">
            <v/>
          </cell>
          <cell r="J2821">
            <v>2.0499999999999998</v>
          </cell>
          <cell r="K2821">
            <v>0</v>
          </cell>
          <cell r="L2821" t="str">
            <v>01-Jan-05</v>
          </cell>
          <cell r="M2821" t="str">
            <v>01-Jan-05</v>
          </cell>
          <cell r="N2821">
            <v>7</v>
          </cell>
          <cell r="O2821" t="str">
            <v>6600</v>
          </cell>
          <cell r="P2821" t="str">
            <v>6600</v>
          </cell>
          <cell r="Q2821" t="str">
            <v>01.010</v>
          </cell>
          <cell r="R2821" t="str">
            <v>01.010</v>
          </cell>
          <cell r="S2821" t="str">
            <v/>
          </cell>
          <cell r="T2821">
            <v>0</v>
          </cell>
          <cell r="U2821" t="str">
            <v>CN-SơCấp</v>
          </cell>
          <cell r="V2821" t="str">
            <v>171879697</v>
          </cell>
        </row>
        <row r="2822">
          <cell r="B2822" t="str">
            <v/>
          </cell>
          <cell r="C2822" t="str">
            <v>1580119828888</v>
          </cell>
          <cell r="D2822" t="str">
            <v>Lê Thị</v>
          </cell>
          <cell r="E2822" t="str">
            <v>Hồng</v>
          </cell>
          <cell r="F2822">
            <v>66</v>
          </cell>
          <cell r="G2822" t="str">
            <v>TT Dạy nghề Cơ Điện và Đào tạo lái xe</v>
          </cell>
          <cell r="H2822" t="str">
            <v>Trung tâm Dạy nghề Cơ Điện và Đào tạo lái xe</v>
          </cell>
          <cell r="I2822" t="str">
            <v>Cán sự</v>
          </cell>
          <cell r="J2822">
            <v>3.26</v>
          </cell>
          <cell r="K2822">
            <v>0</v>
          </cell>
          <cell r="L2822" t="str">
            <v>01-Nov-25</v>
          </cell>
          <cell r="M2822" t="str">
            <v>01-Nov-15</v>
          </cell>
          <cell r="N2822">
            <v>5</v>
          </cell>
          <cell r="O2822" t="str">
            <v>6600</v>
          </cell>
          <cell r="P2822" t="str">
            <v>6600</v>
          </cell>
          <cell r="Q2822" t="str">
            <v>01.004</v>
          </cell>
          <cell r="R2822" t="str">
            <v>01.004</v>
          </cell>
          <cell r="S2822" t="str">
            <v/>
          </cell>
          <cell r="T2822">
            <v>0</v>
          </cell>
          <cell r="U2822" t="str">
            <v>Cao đẳng</v>
          </cell>
          <cell r="V2822" t="str">
            <v>030182001866</v>
          </cell>
        </row>
        <row r="2823">
          <cell r="B2823" t="str">
            <v/>
          </cell>
          <cell r="C2823" t="str">
            <v>3120215036169</v>
          </cell>
          <cell r="D2823" t="str">
            <v>Từ Văn</v>
          </cell>
          <cell r="E2823" t="str">
            <v>Kiệm</v>
          </cell>
          <cell r="F2823">
            <v>66</v>
          </cell>
          <cell r="G2823" t="str">
            <v>TT Dạy nghề Cơ Điện và Đào tạo lái xe</v>
          </cell>
          <cell r="H2823" t="str">
            <v>Trung tâm Dạy nghề Cơ Điện và Đào tạo lái xe</v>
          </cell>
          <cell r="I2823" t="str">
            <v>Lái xe cơ quan</v>
          </cell>
          <cell r="J2823">
            <v>3.49</v>
          </cell>
          <cell r="K2823">
            <v>0</v>
          </cell>
          <cell r="L2823" t="str">
            <v>01-Jan-24</v>
          </cell>
          <cell r="M2823" t="str">
            <v>01-Jan-06</v>
          </cell>
          <cell r="N2823">
            <v>8</v>
          </cell>
          <cell r="O2823" t="str">
            <v>6600</v>
          </cell>
          <cell r="P2823" t="str">
            <v>6600</v>
          </cell>
          <cell r="Q2823" t="str">
            <v>01.010</v>
          </cell>
          <cell r="R2823" t="str">
            <v>01.010</v>
          </cell>
          <cell r="S2823" t="str">
            <v/>
          </cell>
          <cell r="T2823">
            <v>0</v>
          </cell>
          <cell r="U2823" t="str">
            <v>KhôngBCấp</v>
          </cell>
          <cell r="V2823" t="str">
            <v>001064015949</v>
          </cell>
        </row>
        <row r="2824">
          <cell r="B2824" t="str">
            <v/>
          </cell>
          <cell r="C2824" t="str">
            <v>3120215036169</v>
          </cell>
          <cell r="D2824" t="str">
            <v>Nguyễn Xuân</v>
          </cell>
          <cell r="E2824" t="str">
            <v>Bình</v>
          </cell>
          <cell r="F2824">
            <v>66</v>
          </cell>
          <cell r="G2824" t="str">
            <v>TT Dạy nghề Cơ Điện và Đào tạo lái xe</v>
          </cell>
          <cell r="H2824" t="str">
            <v>Trung tâm Dạy nghề Cơ Điện và Đào tạo lái xe</v>
          </cell>
          <cell r="I2824" t="str">
            <v>Lái xe cơ quan</v>
          </cell>
          <cell r="J2824">
            <v>2.77</v>
          </cell>
          <cell r="K2824">
            <v>0</v>
          </cell>
          <cell r="L2824" t="str">
            <v>01-Oct-22</v>
          </cell>
          <cell r="M2824" t="str">
            <v>01-Jul-09</v>
          </cell>
          <cell r="N2824">
            <v>6</v>
          </cell>
          <cell r="O2824" t="str">
            <v>6600</v>
          </cell>
          <cell r="P2824" t="str">
            <v>6600</v>
          </cell>
          <cell r="Q2824" t="str">
            <v>01.010</v>
          </cell>
          <cell r="R2824" t="str">
            <v>01.010</v>
          </cell>
          <cell r="S2824" t="str">
            <v/>
          </cell>
          <cell r="T2824">
            <v>0</v>
          </cell>
          <cell r="U2824" t="str">
            <v>Trung cấp</v>
          </cell>
          <cell r="V2824" t="str">
            <v>026067000245</v>
          </cell>
        </row>
        <row r="2825">
          <cell r="B2825" t="str">
            <v/>
          </cell>
          <cell r="C2825" t="str">
            <v>03401011138888</v>
          </cell>
          <cell r="D2825" t="str">
            <v>Nguyễn Văn</v>
          </cell>
          <cell r="E2825" t="str">
            <v>Bình</v>
          </cell>
          <cell r="F2825">
            <v>66</v>
          </cell>
          <cell r="G2825" t="str">
            <v>TT Dạy nghề Cơ Điện và Đào tạo lái xe</v>
          </cell>
          <cell r="H2825" t="str">
            <v>Trung tâm Dạy nghề Cơ Điện và Đào tạo lái xe</v>
          </cell>
          <cell r="I2825" t="str">
            <v>Lái xe cơ quan</v>
          </cell>
          <cell r="J2825">
            <v>2.77</v>
          </cell>
          <cell r="K2825">
            <v>0</v>
          </cell>
          <cell r="L2825" t="str">
            <v>01-Oct-22</v>
          </cell>
          <cell r="M2825" t="str">
            <v>01-Jul-09</v>
          </cell>
          <cell r="N2825">
            <v>8</v>
          </cell>
          <cell r="O2825" t="str">
            <v>6600</v>
          </cell>
          <cell r="P2825" t="str">
            <v>6600</v>
          </cell>
          <cell r="Q2825" t="str">
            <v>01.010</v>
          </cell>
          <cell r="R2825" t="str">
            <v>01.010</v>
          </cell>
          <cell r="S2825" t="str">
            <v/>
          </cell>
          <cell r="T2825">
            <v>0</v>
          </cell>
          <cell r="U2825" t="str">
            <v>KhôngBCấp</v>
          </cell>
          <cell r="V2825" t="str">
            <v>001078009170</v>
          </cell>
        </row>
        <row r="2826">
          <cell r="B2826" t="str">
            <v/>
          </cell>
          <cell r="C2826" t="str">
            <v/>
          </cell>
          <cell r="D2826" t="str">
            <v>Nguyễn Văn</v>
          </cell>
          <cell r="E2826" t="str">
            <v>Sự</v>
          </cell>
          <cell r="F2826">
            <v>66</v>
          </cell>
          <cell r="G2826" t="str">
            <v>TT Dạy nghề Cơ Điện và Đào tạo lái xe</v>
          </cell>
          <cell r="H2826" t="str">
            <v>Trung tâm Dạy nghề Cơ Điện và Đào tạo lái xe</v>
          </cell>
          <cell r="I2826" t="str">
            <v>Lái xe cơ quan</v>
          </cell>
          <cell r="J2826">
            <v>2.0499999999999998</v>
          </cell>
          <cell r="K2826">
            <v>0</v>
          </cell>
          <cell r="L2826" t="str">
            <v>01-Jul-09</v>
          </cell>
          <cell r="M2826" t="str">
            <v>01-Jul-09</v>
          </cell>
          <cell r="N2826">
            <v>8</v>
          </cell>
          <cell r="O2826" t="str">
            <v>6600</v>
          </cell>
          <cell r="P2826" t="str">
            <v>6600</v>
          </cell>
          <cell r="Q2826" t="str">
            <v>01.010</v>
          </cell>
          <cell r="R2826" t="str">
            <v>01.010</v>
          </cell>
          <cell r="S2826" t="str">
            <v/>
          </cell>
          <cell r="T2826">
            <v>0</v>
          </cell>
          <cell r="U2826" t="str">
            <v>KhôngBCấp</v>
          </cell>
          <cell r="V2826" t="str">
            <v>012516050</v>
          </cell>
        </row>
        <row r="2827">
          <cell r="B2827" t="str">
            <v/>
          </cell>
          <cell r="C2827" t="str">
            <v/>
          </cell>
          <cell r="D2827" t="str">
            <v>Đặng Ngọc</v>
          </cell>
          <cell r="E2827" t="str">
            <v>Huỳnh</v>
          </cell>
          <cell r="F2827">
            <v>66</v>
          </cell>
          <cell r="G2827" t="str">
            <v>TT Dạy nghề Cơ Điện và Đào tạo lái xe</v>
          </cell>
          <cell r="H2827" t="str">
            <v>Trung tâm Dạy nghề Cơ Điện và Đào tạo lái xe</v>
          </cell>
          <cell r="I2827" t="str">
            <v>Lái xe cơ quan</v>
          </cell>
          <cell r="J2827">
            <v>2.0499999999999998</v>
          </cell>
          <cell r="K2827">
            <v>0</v>
          </cell>
          <cell r="L2827" t="str">
            <v>01-Jul-09</v>
          </cell>
          <cell r="M2827" t="str">
            <v>01-Jul-09</v>
          </cell>
          <cell r="N2827">
            <v>8</v>
          </cell>
          <cell r="O2827" t="str">
            <v>6600</v>
          </cell>
          <cell r="P2827" t="str">
            <v>6600</v>
          </cell>
          <cell r="Q2827" t="str">
            <v>01.010</v>
          </cell>
          <cell r="R2827" t="str">
            <v>01.010</v>
          </cell>
          <cell r="S2827" t="str">
            <v/>
          </cell>
          <cell r="T2827">
            <v>0</v>
          </cell>
          <cell r="U2827" t="str">
            <v>KhôngBCấp</v>
          </cell>
          <cell r="V2827" t="str">
            <v>011813283</v>
          </cell>
        </row>
        <row r="2828">
          <cell r="B2828" t="str">
            <v/>
          </cell>
          <cell r="C2828" t="str">
            <v/>
          </cell>
          <cell r="D2828" t="str">
            <v>Vũ Huy</v>
          </cell>
          <cell r="E2828" t="str">
            <v>Khánh</v>
          </cell>
          <cell r="F2828">
            <v>66</v>
          </cell>
          <cell r="G2828" t="str">
            <v>TT Dạy nghề Cơ Điện và Đào tạo lái xe</v>
          </cell>
          <cell r="H2828" t="str">
            <v>Trung tâm Dạy nghề Cơ Điện và Đào tạo lái xe</v>
          </cell>
          <cell r="I2828" t="str">
            <v/>
          </cell>
          <cell r="J2828">
            <v>2.23</v>
          </cell>
          <cell r="K2828">
            <v>0</v>
          </cell>
          <cell r="L2828" t="str">
            <v>01-Jul-09</v>
          </cell>
          <cell r="M2828" t="str">
            <v>01-Jul-09</v>
          </cell>
          <cell r="N2828">
            <v>8</v>
          </cell>
          <cell r="O2828" t="str">
            <v>6600</v>
          </cell>
          <cell r="P2828" t="str">
            <v>6600</v>
          </cell>
          <cell r="Q2828" t="str">
            <v>01.010</v>
          </cell>
          <cell r="R2828" t="str">
            <v>01.010</v>
          </cell>
          <cell r="S2828" t="str">
            <v/>
          </cell>
          <cell r="T2828">
            <v>0</v>
          </cell>
          <cell r="U2828" t="str">
            <v>KhôngBCấp</v>
          </cell>
          <cell r="V2828" t="str">
            <v>013071776</v>
          </cell>
        </row>
        <row r="2829">
          <cell r="B2829" t="str">
            <v/>
          </cell>
          <cell r="C2829" t="str">
            <v/>
          </cell>
          <cell r="D2829" t="str">
            <v>Phạm Hữu</v>
          </cell>
          <cell r="E2829" t="str">
            <v>Lộc</v>
          </cell>
          <cell r="F2829">
            <v>66</v>
          </cell>
          <cell r="G2829" t="str">
            <v>TT Dạy nghề Cơ Điện và Đào tạo lái xe</v>
          </cell>
          <cell r="H2829" t="str">
            <v>Trung tâm Dạy nghề Cơ Điện và Đào tạo lái xe</v>
          </cell>
          <cell r="I2829" t="str">
            <v>Lái xe cơ quan</v>
          </cell>
          <cell r="J2829">
            <v>2.59</v>
          </cell>
          <cell r="K2829">
            <v>0</v>
          </cell>
          <cell r="L2829" t="str">
            <v>01-Dec-21</v>
          </cell>
          <cell r="M2829" t="str">
            <v>01-Jul-09</v>
          </cell>
          <cell r="N2829">
            <v>8</v>
          </cell>
          <cell r="O2829" t="str">
            <v>6600</v>
          </cell>
          <cell r="P2829" t="str">
            <v>6600</v>
          </cell>
          <cell r="Q2829" t="str">
            <v>01.010</v>
          </cell>
          <cell r="R2829" t="str">
            <v>01.010</v>
          </cell>
          <cell r="S2829" t="str">
            <v/>
          </cell>
          <cell r="T2829">
            <v>0</v>
          </cell>
          <cell r="U2829" t="str">
            <v>KhôngBCấp</v>
          </cell>
          <cell r="V2829" t="str">
            <v>001067000149</v>
          </cell>
        </row>
        <row r="2830">
          <cell r="B2830" t="str">
            <v/>
          </cell>
          <cell r="C2830" t="str">
            <v/>
          </cell>
          <cell r="D2830" t="str">
            <v>Huỳnh Tấn</v>
          </cell>
          <cell r="E2830" t="str">
            <v>Nam</v>
          </cell>
          <cell r="F2830">
            <v>66</v>
          </cell>
          <cell r="G2830" t="str">
            <v>TT Dạy nghề Cơ Điện và Đào tạo lái xe</v>
          </cell>
          <cell r="H2830" t="str">
            <v>Trung tâm Dạy nghề Cơ Điện và Đào tạo lái xe</v>
          </cell>
          <cell r="I2830" t="str">
            <v>Lái xe cơ quan</v>
          </cell>
          <cell r="J2830">
            <v>2.23</v>
          </cell>
          <cell r="K2830">
            <v>0</v>
          </cell>
          <cell r="L2830" t="str">
            <v>01-Jul-09</v>
          </cell>
          <cell r="M2830" t="str">
            <v>01-Jul-09</v>
          </cell>
          <cell r="N2830">
            <v>5</v>
          </cell>
          <cell r="O2830" t="str">
            <v>6600</v>
          </cell>
          <cell r="P2830" t="str">
            <v>6600</v>
          </cell>
          <cell r="Q2830" t="str">
            <v>01.010</v>
          </cell>
          <cell r="R2830" t="str">
            <v>01.010</v>
          </cell>
          <cell r="S2830" t="str">
            <v/>
          </cell>
          <cell r="T2830">
            <v>0</v>
          </cell>
          <cell r="U2830" t="str">
            <v>Cao đẳng</v>
          </cell>
          <cell r="V2830" t="str">
            <v>011759458</v>
          </cell>
        </row>
        <row r="2831">
          <cell r="B2831" t="str">
            <v/>
          </cell>
          <cell r="C2831" t="str">
            <v/>
          </cell>
          <cell r="D2831" t="str">
            <v>Nguyễn Thế</v>
          </cell>
          <cell r="E2831" t="str">
            <v>Anh</v>
          </cell>
          <cell r="F2831">
            <v>66</v>
          </cell>
          <cell r="G2831" t="str">
            <v>TT Dạy nghề Cơ Điện và Đào tạo lái xe</v>
          </cell>
          <cell r="H2831" t="str">
            <v>Trung tâm Dạy nghề Cơ Điện và Đào tạo lái xe</v>
          </cell>
          <cell r="I2831" t="str">
            <v/>
          </cell>
          <cell r="J2831">
            <v>2.23</v>
          </cell>
          <cell r="K2831">
            <v>0</v>
          </cell>
          <cell r="L2831" t="str">
            <v>01-Jul-09</v>
          </cell>
          <cell r="M2831" t="str">
            <v>01-Jul-09</v>
          </cell>
          <cell r="N2831">
            <v>5</v>
          </cell>
          <cell r="O2831" t="str">
            <v>6600</v>
          </cell>
          <cell r="P2831" t="str">
            <v>6600</v>
          </cell>
          <cell r="Q2831" t="str">
            <v>01.010</v>
          </cell>
          <cell r="R2831" t="str">
            <v>01.010</v>
          </cell>
          <cell r="S2831" t="str">
            <v/>
          </cell>
          <cell r="T2831">
            <v>0</v>
          </cell>
          <cell r="U2831" t="str">
            <v>Cao đẳng</v>
          </cell>
          <cell r="V2831" t="str">
            <v>012053442</v>
          </cell>
        </row>
        <row r="2832">
          <cell r="B2832" t="str">
            <v/>
          </cell>
          <cell r="C2832" t="str">
            <v/>
          </cell>
          <cell r="D2832" t="str">
            <v>Lê Quốc</v>
          </cell>
          <cell r="E2832" t="str">
            <v>Lương</v>
          </cell>
          <cell r="F2832">
            <v>66</v>
          </cell>
          <cell r="G2832" t="str">
            <v>TT Dạy nghề Cơ Điện và Đào tạo lái xe</v>
          </cell>
          <cell r="H2832" t="str">
            <v>Trung tâm Dạy nghề Cơ Điện và Đào tạo lái xe</v>
          </cell>
          <cell r="I2832" t="str">
            <v/>
          </cell>
          <cell r="J2832">
            <v>2.23</v>
          </cell>
          <cell r="K2832">
            <v>0</v>
          </cell>
          <cell r="L2832" t="str">
            <v>01-Jul-09</v>
          </cell>
          <cell r="M2832" t="str">
            <v>01-Jul-09</v>
          </cell>
          <cell r="N2832">
            <v>8</v>
          </cell>
          <cell r="O2832" t="str">
            <v>6600</v>
          </cell>
          <cell r="P2832" t="str">
            <v>6600</v>
          </cell>
          <cell r="Q2832" t="str">
            <v>01.010</v>
          </cell>
          <cell r="R2832" t="str">
            <v>01.010</v>
          </cell>
          <cell r="S2832" t="str">
            <v/>
          </cell>
          <cell r="T2832">
            <v>0</v>
          </cell>
          <cell r="U2832" t="str">
            <v>KhôngBCấp</v>
          </cell>
          <cell r="V2832" t="str">
            <v>111215160</v>
          </cell>
        </row>
        <row r="2833">
          <cell r="B2833" t="str">
            <v/>
          </cell>
          <cell r="C2833" t="str">
            <v/>
          </cell>
          <cell r="D2833" t="str">
            <v>Dương Hồng</v>
          </cell>
          <cell r="E2833" t="str">
            <v>Chuyên</v>
          </cell>
          <cell r="F2833">
            <v>66</v>
          </cell>
          <cell r="G2833" t="str">
            <v>TT Dạy nghề Cơ Điện và Đào tạo lái xe</v>
          </cell>
          <cell r="H2833" t="str">
            <v>Trung tâm Dạy nghề Cơ Điện và Đào tạo lái xe</v>
          </cell>
          <cell r="I2833" t="str">
            <v/>
          </cell>
          <cell r="J2833">
            <v>2.23</v>
          </cell>
          <cell r="K2833">
            <v>0</v>
          </cell>
          <cell r="L2833" t="str">
            <v>01-Jul-09</v>
          </cell>
          <cell r="M2833" t="str">
            <v>01-Jul-09</v>
          </cell>
          <cell r="N2833">
            <v>8</v>
          </cell>
          <cell r="O2833" t="str">
            <v>6600</v>
          </cell>
          <cell r="P2833" t="str">
            <v>6600</v>
          </cell>
          <cell r="Q2833" t="str">
            <v>01.010</v>
          </cell>
          <cell r="R2833" t="str">
            <v>01.010</v>
          </cell>
          <cell r="S2833" t="str">
            <v/>
          </cell>
          <cell r="T2833">
            <v>0</v>
          </cell>
          <cell r="U2833" t="str">
            <v>KhôngBCấp</v>
          </cell>
          <cell r="V2833" t="str">
            <v>010293700</v>
          </cell>
        </row>
        <row r="2834">
          <cell r="B2834" t="str">
            <v/>
          </cell>
          <cell r="C2834" t="str">
            <v/>
          </cell>
          <cell r="D2834" t="str">
            <v>Phạm Mạnh</v>
          </cell>
          <cell r="E2834" t="str">
            <v>Đông</v>
          </cell>
          <cell r="F2834">
            <v>66</v>
          </cell>
          <cell r="G2834" t="str">
            <v>TT Dạy nghề Cơ Điện và Đào tạo lái xe</v>
          </cell>
          <cell r="H2834" t="str">
            <v>Trung tâm Dạy nghề Cơ Điện và Đào tạo lái xe</v>
          </cell>
          <cell r="I2834" t="str">
            <v>Lái xe cơ quan</v>
          </cell>
          <cell r="J2834">
            <v>2.23</v>
          </cell>
          <cell r="K2834">
            <v>0</v>
          </cell>
          <cell r="L2834" t="str">
            <v>01-Jan-10</v>
          </cell>
          <cell r="M2834" t="str">
            <v>01-Jan-10</v>
          </cell>
          <cell r="N2834">
            <v>8</v>
          </cell>
          <cell r="O2834" t="str">
            <v>6600</v>
          </cell>
          <cell r="P2834" t="str">
            <v>6600</v>
          </cell>
          <cell r="Q2834" t="str">
            <v>01.010</v>
          </cell>
          <cell r="R2834" t="str">
            <v>01.010</v>
          </cell>
          <cell r="S2834" t="str">
            <v/>
          </cell>
          <cell r="T2834">
            <v>0</v>
          </cell>
          <cell r="U2834" t="str">
            <v>KhôngBCấp</v>
          </cell>
          <cell r="V2834" t="str">
            <v>011303002</v>
          </cell>
        </row>
        <row r="2835">
          <cell r="B2835" t="str">
            <v/>
          </cell>
          <cell r="C2835" t="str">
            <v/>
          </cell>
          <cell r="D2835" t="str">
            <v>Trần Đức</v>
          </cell>
          <cell r="E2835" t="str">
            <v>Phương</v>
          </cell>
          <cell r="F2835">
            <v>66</v>
          </cell>
          <cell r="G2835" t="str">
            <v>TT Dạy nghề Cơ Điện và Đào tạo lái xe</v>
          </cell>
          <cell r="H2835" t="str">
            <v>Trung tâm Dạy nghề Cơ Điện và Đào tạo lái xe</v>
          </cell>
          <cell r="I2835" t="str">
            <v>Lái xe cơ quan</v>
          </cell>
          <cell r="J2835">
            <v>3.13</v>
          </cell>
          <cell r="K2835">
            <v>0</v>
          </cell>
          <cell r="L2835" t="str">
            <v>01-Jan-10</v>
          </cell>
          <cell r="M2835" t="str">
            <v>01-Jan-10</v>
          </cell>
          <cell r="N2835">
            <v>8</v>
          </cell>
          <cell r="O2835" t="str">
            <v>6600</v>
          </cell>
          <cell r="P2835" t="str">
            <v>6600</v>
          </cell>
          <cell r="Q2835" t="str">
            <v>01.010</v>
          </cell>
          <cell r="R2835" t="str">
            <v>01.010</v>
          </cell>
          <cell r="S2835" t="str">
            <v/>
          </cell>
          <cell r="T2835">
            <v>0</v>
          </cell>
          <cell r="U2835" t="str">
            <v>KhôngBCấp</v>
          </cell>
          <cell r="V2835" t="str">
            <v/>
          </cell>
        </row>
        <row r="2836">
          <cell r="B2836" t="str">
            <v/>
          </cell>
          <cell r="C2836" t="str">
            <v/>
          </cell>
          <cell r="D2836" t="str">
            <v>Nguyễn Trung</v>
          </cell>
          <cell r="E2836" t="str">
            <v>Dương</v>
          </cell>
          <cell r="F2836">
            <v>66</v>
          </cell>
          <cell r="G2836" t="str">
            <v>TT Dạy nghề Cơ Điện và Đào tạo lái xe</v>
          </cell>
          <cell r="H2836" t="str">
            <v>Trung tâm Dạy nghề Cơ Điện và Đào tạo lái xe</v>
          </cell>
          <cell r="I2836" t="str">
            <v/>
          </cell>
          <cell r="J2836">
            <v>2.0499999999999998</v>
          </cell>
          <cell r="K2836">
            <v>0</v>
          </cell>
          <cell r="L2836" t="str">
            <v>01-Oct-10</v>
          </cell>
          <cell r="M2836" t="str">
            <v>01-Oct-10</v>
          </cell>
          <cell r="N2836">
            <v>8</v>
          </cell>
          <cell r="O2836" t="str">
            <v>6600</v>
          </cell>
          <cell r="P2836" t="str">
            <v>6600</v>
          </cell>
          <cell r="Q2836" t="str">
            <v>01.010</v>
          </cell>
          <cell r="R2836" t="str">
            <v>01.010</v>
          </cell>
          <cell r="S2836" t="str">
            <v/>
          </cell>
          <cell r="T2836">
            <v>0</v>
          </cell>
          <cell r="U2836" t="str">
            <v>KhôngBCấp</v>
          </cell>
          <cell r="V2836" t="str">
            <v>011350126</v>
          </cell>
        </row>
        <row r="2837">
          <cell r="B2837" t="str">
            <v/>
          </cell>
          <cell r="C2837" t="str">
            <v/>
          </cell>
          <cell r="D2837" t="str">
            <v>Phạm Văn</v>
          </cell>
          <cell r="E2837" t="str">
            <v>Quyền</v>
          </cell>
          <cell r="F2837">
            <v>66</v>
          </cell>
          <cell r="G2837" t="str">
            <v>TT Dạy nghề Cơ Điện và Đào tạo lái xe</v>
          </cell>
          <cell r="H2837" t="str">
            <v>Trung tâm Dạy nghề Cơ Điện và Đào tạo lái xe</v>
          </cell>
          <cell r="I2837" t="str">
            <v/>
          </cell>
          <cell r="J2837">
            <v>2.0499999999999998</v>
          </cell>
          <cell r="K2837">
            <v>0</v>
          </cell>
          <cell r="L2837" t="str">
            <v>01-Oct-10</v>
          </cell>
          <cell r="M2837" t="str">
            <v>01-Oct-10</v>
          </cell>
          <cell r="N2837">
            <v>8</v>
          </cell>
          <cell r="O2837" t="str">
            <v>6600</v>
          </cell>
          <cell r="P2837" t="str">
            <v>6600</v>
          </cell>
          <cell r="Q2837" t="str">
            <v>01.010</v>
          </cell>
          <cell r="R2837" t="str">
            <v>01.010</v>
          </cell>
          <cell r="S2837" t="str">
            <v/>
          </cell>
          <cell r="T2837">
            <v>0</v>
          </cell>
          <cell r="U2837" t="str">
            <v>KhôngBCấp</v>
          </cell>
          <cell r="V2837" t="str">
            <v>011196736</v>
          </cell>
        </row>
        <row r="2838">
          <cell r="B2838" t="str">
            <v/>
          </cell>
          <cell r="C2838" t="str">
            <v>3120205833910</v>
          </cell>
          <cell r="D2838" t="str">
            <v>Phạm Trung</v>
          </cell>
          <cell r="E2838" t="str">
            <v>Đông</v>
          </cell>
          <cell r="F2838">
            <v>66</v>
          </cell>
          <cell r="G2838" t="str">
            <v>TT Dạy nghề Cơ Điện và Đào tạo lái xe</v>
          </cell>
          <cell r="H2838" t="str">
            <v>Trung tâm Dạy nghề Cơ Điện và Đào tạo lái xe</v>
          </cell>
          <cell r="I2838" t="str">
            <v>Lái xe cơ quan</v>
          </cell>
          <cell r="J2838">
            <v>2.95</v>
          </cell>
          <cell r="K2838">
            <v>0</v>
          </cell>
          <cell r="L2838" t="str">
            <v>01-Oct-22</v>
          </cell>
          <cell r="M2838" t="str">
            <v>01-Oct-10</v>
          </cell>
          <cell r="N2838">
            <v>8</v>
          </cell>
          <cell r="O2838" t="str">
            <v>6600</v>
          </cell>
          <cell r="P2838" t="str">
            <v>6600</v>
          </cell>
          <cell r="Q2838" t="str">
            <v>01.010</v>
          </cell>
          <cell r="R2838" t="str">
            <v>01.010</v>
          </cell>
          <cell r="S2838" t="str">
            <v/>
          </cell>
          <cell r="T2838">
            <v>0</v>
          </cell>
          <cell r="U2838" t="str">
            <v>KhôngBCấp</v>
          </cell>
          <cell r="V2838" t="str">
            <v>001081036926</v>
          </cell>
        </row>
        <row r="2839">
          <cell r="B2839" t="str">
            <v/>
          </cell>
          <cell r="C2839" t="str">
            <v/>
          </cell>
          <cell r="D2839" t="str">
            <v>Nguyễn Đức</v>
          </cell>
          <cell r="E2839" t="str">
            <v>Bảo</v>
          </cell>
          <cell r="F2839">
            <v>66</v>
          </cell>
          <cell r="G2839" t="str">
            <v>TT Dạy nghề Cơ Điện và Đào tạo lái xe</v>
          </cell>
          <cell r="H2839" t="str">
            <v>Trung tâm Dạy nghề Cơ Điện và Đào tạo lái xe</v>
          </cell>
          <cell r="I2839" t="str">
            <v/>
          </cell>
          <cell r="J2839">
            <v>2.0499999999999998</v>
          </cell>
          <cell r="K2839">
            <v>0</v>
          </cell>
          <cell r="L2839" t="str">
            <v>01-Jun-11</v>
          </cell>
          <cell r="M2839" t="str">
            <v>01-Jun-11</v>
          </cell>
          <cell r="N2839">
            <v>8</v>
          </cell>
          <cell r="O2839" t="str">
            <v>6600</v>
          </cell>
          <cell r="P2839" t="str">
            <v>6600</v>
          </cell>
          <cell r="Q2839" t="str">
            <v>01.010</v>
          </cell>
          <cell r="R2839" t="str">
            <v>01.010</v>
          </cell>
          <cell r="S2839" t="str">
            <v/>
          </cell>
          <cell r="T2839">
            <v>0</v>
          </cell>
          <cell r="U2839" t="str">
            <v>KhôngBCấp</v>
          </cell>
          <cell r="V2839" t="str">
            <v>111602323</v>
          </cell>
        </row>
        <row r="2840">
          <cell r="B2840" t="str">
            <v/>
          </cell>
          <cell r="C2840" t="str">
            <v/>
          </cell>
          <cell r="D2840" t="str">
            <v>Lã Văn</v>
          </cell>
          <cell r="E2840" t="str">
            <v>Đạo</v>
          </cell>
          <cell r="F2840">
            <v>66</v>
          </cell>
          <cell r="G2840" t="str">
            <v>TT Dạy nghề Cơ Điện và Đào tạo lái xe</v>
          </cell>
          <cell r="H2840" t="str">
            <v>Trung tâm Dạy nghề Cơ Điện và Đào tạo lái xe</v>
          </cell>
          <cell r="I2840" t="str">
            <v/>
          </cell>
          <cell r="J2840">
            <v>2.0499999999999998</v>
          </cell>
          <cell r="K2840">
            <v>0</v>
          </cell>
          <cell r="L2840" t="str">
            <v>01-Jun-11</v>
          </cell>
          <cell r="M2840" t="str">
            <v>01-Jun-11</v>
          </cell>
          <cell r="N2840">
            <v>8</v>
          </cell>
          <cell r="O2840" t="str">
            <v>6600</v>
          </cell>
          <cell r="P2840" t="str">
            <v>6600</v>
          </cell>
          <cell r="Q2840" t="str">
            <v>01.010</v>
          </cell>
          <cell r="R2840" t="str">
            <v>01.010</v>
          </cell>
          <cell r="S2840" t="str">
            <v/>
          </cell>
          <cell r="T2840">
            <v>0</v>
          </cell>
          <cell r="U2840" t="str">
            <v>KhôngBCấp</v>
          </cell>
          <cell r="V2840" t="str">
            <v>012272036</v>
          </cell>
        </row>
        <row r="2841">
          <cell r="B2841" t="str">
            <v/>
          </cell>
          <cell r="C2841" t="str">
            <v/>
          </cell>
          <cell r="D2841" t="str">
            <v>Đỗ Văn</v>
          </cell>
          <cell r="E2841" t="str">
            <v>Cảnh</v>
          </cell>
          <cell r="F2841">
            <v>66</v>
          </cell>
          <cell r="G2841" t="str">
            <v>TT Dạy nghề Cơ Điện và Đào tạo lái xe</v>
          </cell>
          <cell r="H2841" t="str">
            <v>Trung tâm Dạy nghề Cơ Điện và Đào tạo lái xe</v>
          </cell>
          <cell r="I2841" t="str">
            <v/>
          </cell>
          <cell r="J2841">
            <v>2.0499999999999998</v>
          </cell>
          <cell r="K2841">
            <v>0</v>
          </cell>
          <cell r="L2841" t="str">
            <v>01-Jun-11</v>
          </cell>
          <cell r="M2841" t="str">
            <v>01-Jun-11</v>
          </cell>
          <cell r="N2841">
            <v>8</v>
          </cell>
          <cell r="O2841" t="str">
            <v>6600</v>
          </cell>
          <cell r="P2841" t="str">
            <v>6600</v>
          </cell>
          <cell r="Q2841" t="str">
            <v>01.010</v>
          </cell>
          <cell r="R2841" t="str">
            <v>01.010</v>
          </cell>
          <cell r="S2841" t="str">
            <v/>
          </cell>
          <cell r="T2841">
            <v>0</v>
          </cell>
          <cell r="U2841" t="str">
            <v>KhôngBCấp</v>
          </cell>
          <cell r="V2841" t="str">
            <v>017141936</v>
          </cell>
        </row>
        <row r="2842">
          <cell r="B2842" t="str">
            <v/>
          </cell>
          <cell r="C2842" t="str">
            <v>8228686888888</v>
          </cell>
          <cell r="D2842" t="str">
            <v>Phan Văn</v>
          </cell>
          <cell r="E2842" t="str">
            <v>Hùng</v>
          </cell>
          <cell r="F2842">
            <v>66</v>
          </cell>
          <cell r="G2842" t="str">
            <v>TT Dạy nghề Cơ Điện và Đào tạo lái xe</v>
          </cell>
          <cell r="H2842" t="str">
            <v>Trung tâm Dạy nghề Cơ Điện và Đào tạo lái xe</v>
          </cell>
          <cell r="I2842" t="str">
            <v>Lái xe cơ quan</v>
          </cell>
          <cell r="J2842">
            <v>2.95</v>
          </cell>
          <cell r="K2842">
            <v>0</v>
          </cell>
          <cell r="L2842" t="str">
            <v>01-Oct-22</v>
          </cell>
          <cell r="M2842" t="str">
            <v>01-Jun-11</v>
          </cell>
          <cell r="N2842">
            <v>8</v>
          </cell>
          <cell r="O2842" t="str">
            <v>6600</v>
          </cell>
          <cell r="P2842" t="str">
            <v>6600</v>
          </cell>
          <cell r="Q2842" t="str">
            <v>01.010</v>
          </cell>
          <cell r="R2842" t="str">
            <v>01.010</v>
          </cell>
          <cell r="S2842" t="str">
            <v/>
          </cell>
          <cell r="T2842">
            <v>0</v>
          </cell>
          <cell r="U2842" t="str">
            <v>KhôngBCấp</v>
          </cell>
          <cell r="V2842" t="str">
            <v>033076012781</v>
          </cell>
        </row>
        <row r="2843">
          <cell r="B2843" t="str">
            <v/>
          </cell>
          <cell r="C2843" t="str">
            <v/>
          </cell>
          <cell r="D2843" t="str">
            <v>Nguyễn Công</v>
          </cell>
          <cell r="E2843" t="str">
            <v>Chính</v>
          </cell>
          <cell r="F2843">
            <v>66</v>
          </cell>
          <cell r="G2843" t="str">
            <v>TT Dạy nghề Cơ Điện và Đào tạo lái xe</v>
          </cell>
          <cell r="H2843" t="str">
            <v>Trung tâm Dạy nghề Cơ Điện và Đào tạo lái xe</v>
          </cell>
          <cell r="I2843" t="str">
            <v/>
          </cell>
          <cell r="J2843">
            <v>2.59</v>
          </cell>
          <cell r="K2843">
            <v>0</v>
          </cell>
          <cell r="L2843" t="str">
            <v>01-Jun-11</v>
          </cell>
          <cell r="M2843" t="str">
            <v>01-Jun-11</v>
          </cell>
          <cell r="N2843">
            <v>8</v>
          </cell>
          <cell r="O2843" t="str">
            <v>6600</v>
          </cell>
          <cell r="P2843" t="str">
            <v>6600</v>
          </cell>
          <cell r="Q2843" t="str">
            <v>01.010</v>
          </cell>
          <cell r="R2843" t="str">
            <v>01.010</v>
          </cell>
          <cell r="S2843" t="str">
            <v/>
          </cell>
          <cell r="T2843">
            <v>0</v>
          </cell>
          <cell r="U2843" t="str">
            <v>KhôngBCấp</v>
          </cell>
          <cell r="V2843" t="str">
            <v>112322236</v>
          </cell>
        </row>
        <row r="2844">
          <cell r="B2844" t="str">
            <v/>
          </cell>
          <cell r="C2844" t="str">
            <v/>
          </cell>
          <cell r="D2844" t="str">
            <v>Phan Minh</v>
          </cell>
          <cell r="E2844" t="str">
            <v>Hải</v>
          </cell>
          <cell r="F2844">
            <v>66</v>
          </cell>
          <cell r="G2844" t="str">
            <v>TT Dạy nghề Cơ Điện và Đào tạo lái xe</v>
          </cell>
          <cell r="H2844" t="str">
            <v>Trung tâm Dạy nghề Cơ Điện và Đào tạo lái xe</v>
          </cell>
          <cell r="I2844" t="str">
            <v/>
          </cell>
          <cell r="J2844">
            <v>2.0499999999999998</v>
          </cell>
          <cell r="K2844">
            <v>0</v>
          </cell>
          <cell r="L2844" t="str">
            <v>01-Oct-11</v>
          </cell>
          <cell r="M2844" t="str">
            <v>01-Oct-11</v>
          </cell>
          <cell r="N2844">
            <v>4</v>
          </cell>
          <cell r="O2844" t="str">
            <v>6600</v>
          </cell>
          <cell r="P2844" t="str">
            <v>6600</v>
          </cell>
          <cell r="Q2844" t="str">
            <v>01.010</v>
          </cell>
          <cell r="R2844" t="str">
            <v>01.010</v>
          </cell>
          <cell r="S2844" t="str">
            <v/>
          </cell>
          <cell r="T2844">
            <v>0</v>
          </cell>
          <cell r="U2844" t="str">
            <v>Đại học</v>
          </cell>
          <cell r="V2844" t="str">
            <v>011949994</v>
          </cell>
        </row>
        <row r="2845">
          <cell r="B2845" t="str">
            <v/>
          </cell>
          <cell r="C2845" t="str">
            <v/>
          </cell>
          <cell r="D2845" t="str">
            <v>Nguyễn Thanh</v>
          </cell>
          <cell r="E2845" t="str">
            <v>Hải</v>
          </cell>
          <cell r="F2845">
            <v>66</v>
          </cell>
          <cell r="G2845" t="str">
            <v>TT Dạy nghề Cơ Điện và Đào tạo lái xe</v>
          </cell>
          <cell r="H2845" t="str">
            <v>Trung tâm Dạy nghề Cơ Điện và Đào tạo lái xe</v>
          </cell>
          <cell r="I2845" t="str">
            <v>Lái xe cơ quan</v>
          </cell>
          <cell r="J2845">
            <v>2.0499999999999998</v>
          </cell>
          <cell r="K2845">
            <v>0</v>
          </cell>
          <cell r="L2845" t="str">
            <v>01-Jul-12</v>
          </cell>
          <cell r="M2845" t="str">
            <v>01-Jul-12</v>
          </cell>
          <cell r="N2845">
            <v>8</v>
          </cell>
          <cell r="O2845" t="str">
            <v>6600</v>
          </cell>
          <cell r="P2845" t="str">
            <v>6600</v>
          </cell>
          <cell r="Q2845" t="str">
            <v>01.010</v>
          </cell>
          <cell r="R2845" t="str">
            <v>01.010</v>
          </cell>
          <cell r="S2845" t="str">
            <v/>
          </cell>
          <cell r="T2845">
            <v>0</v>
          </cell>
          <cell r="U2845" t="str">
            <v>KhôngBCấp</v>
          </cell>
          <cell r="V2845" t="str">
            <v>012070321</v>
          </cell>
        </row>
        <row r="2846">
          <cell r="B2846" t="str">
            <v/>
          </cell>
          <cell r="C2846" t="str">
            <v/>
          </cell>
          <cell r="D2846" t="str">
            <v>Đỗ Mạnh</v>
          </cell>
          <cell r="E2846" t="str">
            <v>Trường</v>
          </cell>
          <cell r="F2846">
            <v>66</v>
          </cell>
          <cell r="G2846" t="str">
            <v>TT Dạy nghề Cơ Điện và Đào tạo lái xe</v>
          </cell>
          <cell r="H2846" t="str">
            <v>Trung tâm Dạy nghề Cơ Điện và Đào tạo lái xe</v>
          </cell>
          <cell r="I2846" t="str">
            <v>Lái xe cơ quan</v>
          </cell>
          <cell r="J2846">
            <v>2.41</v>
          </cell>
          <cell r="K2846">
            <v>0</v>
          </cell>
          <cell r="L2846" t="str">
            <v>01-Dec-21</v>
          </cell>
          <cell r="M2846" t="str">
            <v>01-Apr-15</v>
          </cell>
          <cell r="N2846">
            <v>8</v>
          </cell>
          <cell r="O2846" t="str">
            <v>6600</v>
          </cell>
          <cell r="P2846" t="str">
            <v>6600</v>
          </cell>
          <cell r="Q2846" t="str">
            <v>01.010</v>
          </cell>
          <cell r="R2846" t="str">
            <v>01.010</v>
          </cell>
          <cell r="S2846" t="str">
            <v/>
          </cell>
          <cell r="T2846">
            <v>0</v>
          </cell>
          <cell r="U2846" t="str">
            <v>KhôngBCấp</v>
          </cell>
          <cell r="V2846" t="str">
            <v>001083057805</v>
          </cell>
        </row>
        <row r="2847">
          <cell r="B2847" t="str">
            <v/>
          </cell>
          <cell r="C2847" t="str">
            <v/>
          </cell>
          <cell r="D2847" t="str">
            <v>Nguyễn Văn</v>
          </cell>
          <cell r="E2847" t="str">
            <v>Phong</v>
          </cell>
          <cell r="F2847">
            <v>66</v>
          </cell>
          <cell r="G2847" t="str">
            <v>TT Dạy nghề Cơ Điện và Đào tạo lái xe</v>
          </cell>
          <cell r="H2847" t="str">
            <v>Trung tâm Dạy nghề Cơ Điện và Đào tạo lái xe</v>
          </cell>
          <cell r="I2847" t="str">
            <v>Dạy thực hành lái xe</v>
          </cell>
          <cell r="J2847">
            <v>0</v>
          </cell>
          <cell r="K2847">
            <v>0</v>
          </cell>
          <cell r="L2847" t="str">
            <v>01-Oct-25</v>
          </cell>
          <cell r="M2847" t="str">
            <v>01-Apr-15</v>
          </cell>
          <cell r="N2847">
            <v>5</v>
          </cell>
          <cell r="O2847" t="str">
            <v>6600</v>
          </cell>
          <cell r="P2847" t="str">
            <v>6600</v>
          </cell>
          <cell r="Q2847" t="str">
            <v>01.010</v>
          </cell>
          <cell r="R2847" t="str">
            <v>01.010</v>
          </cell>
          <cell r="S2847" t="str">
            <v/>
          </cell>
          <cell r="T2847">
            <v>0</v>
          </cell>
          <cell r="U2847" t="str">
            <v>Cao đẳng</v>
          </cell>
          <cell r="V2847" t="str">
            <v>024083000716</v>
          </cell>
        </row>
        <row r="2848">
          <cell r="B2848" t="str">
            <v/>
          </cell>
          <cell r="C2848" t="str">
            <v>104868402095</v>
          </cell>
          <cell r="D2848" t="str">
            <v>Trần Thị Liên</v>
          </cell>
          <cell r="E2848" t="str">
            <v>Minh</v>
          </cell>
          <cell r="F2848">
            <v>66</v>
          </cell>
          <cell r="G2848" t="str">
            <v>TT Dạy nghề Cơ Điện và Đào tạo lái xe</v>
          </cell>
          <cell r="H2848" t="str">
            <v>Trung tâm Dạy nghề Cơ Điện và Đào tạo lái xe</v>
          </cell>
          <cell r="I2848" t="str">
            <v>Kế toán viên</v>
          </cell>
          <cell r="J2848">
            <v>3.99</v>
          </cell>
          <cell r="K2848">
            <v>0</v>
          </cell>
          <cell r="L2848" t="str">
            <v>01-Apr-24</v>
          </cell>
          <cell r="M2848" t="str">
            <v>01-Apr-99</v>
          </cell>
          <cell r="N2848">
            <v>4</v>
          </cell>
          <cell r="O2848" t="str">
            <v>6600</v>
          </cell>
          <cell r="P2848" t="str">
            <v>6600</v>
          </cell>
          <cell r="Q2848" t="str">
            <v>06.031</v>
          </cell>
          <cell r="R2848" t="str">
            <v>06.031</v>
          </cell>
          <cell r="S2848" t="str">
            <v/>
          </cell>
          <cell r="T2848">
            <v>0</v>
          </cell>
          <cell r="U2848" t="str">
            <v>Đại học</v>
          </cell>
          <cell r="V2848" t="str">
            <v>001175004215</v>
          </cell>
        </row>
        <row r="2849">
          <cell r="B2849" t="str">
            <v/>
          </cell>
          <cell r="C2849" t="str">
            <v>8882704828888</v>
          </cell>
          <cell r="D2849" t="str">
            <v>Lê Thị</v>
          </cell>
          <cell r="E2849" t="str">
            <v>Tâm</v>
          </cell>
          <cell r="F2849">
            <v>66</v>
          </cell>
          <cell r="G2849" t="str">
            <v>TT Dạy nghề Cơ Điện và Đào tạo lái xe</v>
          </cell>
          <cell r="H2849" t="str">
            <v>Trung tâm Dạy nghề Cơ Điện và Đào tạo lái xe</v>
          </cell>
          <cell r="I2849" t="str">
            <v>Chuyên viên</v>
          </cell>
          <cell r="J2849">
            <v>3.33</v>
          </cell>
          <cell r="K2849">
            <v>0</v>
          </cell>
          <cell r="L2849" t="str">
            <v>01-Nov-24</v>
          </cell>
          <cell r="M2849" t="str">
            <v>01-Nov-15</v>
          </cell>
          <cell r="N2849">
            <v>4</v>
          </cell>
          <cell r="O2849" t="str">
            <v>6600</v>
          </cell>
          <cell r="P2849" t="str">
            <v>6600</v>
          </cell>
          <cell r="Q2849" t="str">
            <v>01.003</v>
          </cell>
          <cell r="R2849" t="str">
            <v>01.003</v>
          </cell>
          <cell r="S2849" t="str">
            <v/>
          </cell>
          <cell r="T2849">
            <v>0</v>
          </cell>
          <cell r="U2849" t="str">
            <v>Đại học</v>
          </cell>
          <cell r="V2849" t="str">
            <v>001182010597</v>
          </cell>
        </row>
        <row r="2850">
          <cell r="B2850" t="str">
            <v/>
          </cell>
          <cell r="C2850" t="str">
            <v>1070147117367</v>
          </cell>
          <cell r="D2850" t="str">
            <v>Nguyễn Huy</v>
          </cell>
          <cell r="E2850" t="str">
            <v>Thái</v>
          </cell>
          <cell r="F2850">
            <v>66</v>
          </cell>
          <cell r="G2850" t="str">
            <v>TT Dạy nghề Cơ Điện và Đào tạo lái xe</v>
          </cell>
          <cell r="H2850" t="str">
            <v>Trung tâm Dạy nghề Cơ Điện và Đào tạo lái xe</v>
          </cell>
          <cell r="I2850" t="str">
            <v>Chuyên viên</v>
          </cell>
          <cell r="J2850">
            <v>3.66</v>
          </cell>
          <cell r="K2850">
            <v>0</v>
          </cell>
          <cell r="L2850" t="str">
            <v>01-Sep-25</v>
          </cell>
          <cell r="M2850" t="str">
            <v>01-Sep-13</v>
          </cell>
          <cell r="N2850">
            <v>4</v>
          </cell>
          <cell r="O2850" t="str">
            <v>6600</v>
          </cell>
          <cell r="P2850" t="str">
            <v>6600</v>
          </cell>
          <cell r="Q2850" t="str">
            <v>01.003</v>
          </cell>
          <cell r="R2850" t="str">
            <v>01.003</v>
          </cell>
          <cell r="S2850" t="str">
            <v/>
          </cell>
          <cell r="T2850">
            <v>0</v>
          </cell>
          <cell r="U2850" t="str">
            <v>Đại học</v>
          </cell>
          <cell r="V2850" t="str">
            <v>030075015859</v>
          </cell>
        </row>
        <row r="2851">
          <cell r="B2851" t="str">
            <v/>
          </cell>
          <cell r="C2851" t="str">
            <v>8882807908888</v>
          </cell>
          <cell r="D2851" t="str">
            <v>Trần Diệu</v>
          </cell>
          <cell r="E2851" t="str">
            <v>Anh</v>
          </cell>
          <cell r="F2851">
            <v>66</v>
          </cell>
          <cell r="G2851" t="str">
            <v>TT Dạy nghề Cơ Điện và Đào tạo lái xe</v>
          </cell>
          <cell r="H2851" t="str">
            <v>Trung tâm Dạy nghề Cơ Điện và Đào tạo lái xe</v>
          </cell>
          <cell r="I2851" t="str">
            <v>Kế toán viên</v>
          </cell>
          <cell r="J2851">
            <v>3.33</v>
          </cell>
          <cell r="K2851">
            <v>0</v>
          </cell>
          <cell r="L2851" t="str">
            <v>01-Sep-25</v>
          </cell>
          <cell r="M2851" t="str">
            <v>01-Sep-16</v>
          </cell>
          <cell r="N2851">
            <v>4</v>
          </cell>
          <cell r="O2851" t="str">
            <v>6600</v>
          </cell>
          <cell r="P2851" t="str">
            <v>6600</v>
          </cell>
          <cell r="Q2851" t="str">
            <v>06.031</v>
          </cell>
          <cell r="R2851" t="str">
            <v>06.031</v>
          </cell>
          <cell r="S2851" t="str">
            <v/>
          </cell>
          <cell r="T2851">
            <v>0</v>
          </cell>
          <cell r="U2851" t="str">
            <v>Đại học</v>
          </cell>
          <cell r="V2851" t="str">
            <v>001190003129</v>
          </cell>
        </row>
        <row r="2852">
          <cell r="B2852" t="str">
            <v/>
          </cell>
          <cell r="C2852" t="str">
            <v/>
          </cell>
          <cell r="D2852" t="str">
            <v>Nguyễn Thị Chà</v>
          </cell>
          <cell r="E2852" t="str">
            <v>Giang</v>
          </cell>
          <cell r="F2852">
            <v>66</v>
          </cell>
          <cell r="G2852" t="str">
            <v>TT Dạy nghề Cơ Điện và Đào tạo lái xe</v>
          </cell>
          <cell r="H2852" t="str">
            <v>Trung tâm Dạy nghề Cơ Điện và Đào tạo lái xe</v>
          </cell>
          <cell r="I2852" t="str">
            <v>Nhân viên phục vụ</v>
          </cell>
          <cell r="J2852">
            <v>1.9</v>
          </cell>
          <cell r="K2852">
            <v>0</v>
          </cell>
          <cell r="L2852" t="str">
            <v>01-Apr-16</v>
          </cell>
          <cell r="M2852" t="str">
            <v>01-Apr-16</v>
          </cell>
          <cell r="N2852">
            <v>8</v>
          </cell>
          <cell r="O2852" t="str">
            <v>6600</v>
          </cell>
          <cell r="P2852" t="str">
            <v>6600</v>
          </cell>
          <cell r="Q2852" t="str">
            <v>01.009</v>
          </cell>
          <cell r="R2852" t="str">
            <v>01.009</v>
          </cell>
          <cell r="S2852" t="str">
            <v/>
          </cell>
          <cell r="T2852">
            <v>0</v>
          </cell>
          <cell r="U2852" t="str">
            <v>KhôngBCấp</v>
          </cell>
          <cell r="V2852" t="str">
            <v>151796315</v>
          </cell>
        </row>
        <row r="2853">
          <cell r="B2853" t="str">
            <v/>
          </cell>
          <cell r="C2853" t="str">
            <v/>
          </cell>
          <cell r="D2853" t="str">
            <v>Nguyễn Thúy</v>
          </cell>
          <cell r="E2853" t="str">
            <v>Mai</v>
          </cell>
          <cell r="F2853">
            <v>66</v>
          </cell>
          <cell r="G2853" t="str">
            <v>TT Dạy nghề Cơ Điện và Đào tạo lái xe</v>
          </cell>
          <cell r="H2853" t="str">
            <v>Trung tâm Dạy nghề Cơ Điện và Đào tạo lái xe</v>
          </cell>
          <cell r="I2853" t="str">
            <v>Chuyên viên</v>
          </cell>
          <cell r="J2853">
            <v>1.9890000000000001</v>
          </cell>
          <cell r="K2853">
            <v>0</v>
          </cell>
          <cell r="L2853" t="str">
            <v>01-Oct-16</v>
          </cell>
          <cell r="M2853" t="str">
            <v>01-Oct-16</v>
          </cell>
          <cell r="N2853">
            <v>4</v>
          </cell>
          <cell r="O2853" t="str">
            <v>6600</v>
          </cell>
          <cell r="P2853" t="str">
            <v>6600</v>
          </cell>
          <cell r="Q2853" t="str">
            <v>01.003</v>
          </cell>
          <cell r="R2853" t="str">
            <v>01.003</v>
          </cell>
          <cell r="S2853" t="str">
            <v/>
          </cell>
          <cell r="T2853">
            <v>0</v>
          </cell>
          <cell r="U2853" t="str">
            <v>Đại học</v>
          </cell>
          <cell r="V2853" t="str">
            <v>142578276</v>
          </cell>
        </row>
        <row r="2854">
          <cell r="B2854" t="str">
            <v/>
          </cell>
          <cell r="C2854" t="str">
            <v>3120205838857</v>
          </cell>
          <cell r="D2854" t="str">
            <v>Đặng Thanh</v>
          </cell>
          <cell r="E2854" t="str">
            <v>Bình</v>
          </cell>
          <cell r="F2854">
            <v>66</v>
          </cell>
          <cell r="G2854" t="str">
            <v>TT Dạy nghề Cơ Điện và Đào tạo lái xe</v>
          </cell>
          <cell r="H2854" t="str">
            <v>Trung tâm Dạy nghề Cơ Điện và Đào tạo lái xe</v>
          </cell>
          <cell r="I2854" t="str">
            <v>Lái xe cơ quan</v>
          </cell>
          <cell r="J2854">
            <v>0</v>
          </cell>
          <cell r="K2854">
            <v>0</v>
          </cell>
          <cell r="L2854" t="str">
            <v>01-May-25</v>
          </cell>
          <cell r="M2854" t="str">
            <v>01-Aug-18</v>
          </cell>
          <cell r="N2854">
            <v>6</v>
          </cell>
          <cell r="O2854" t="str">
            <v>6600</v>
          </cell>
          <cell r="P2854" t="str">
            <v>6600</v>
          </cell>
          <cell r="Q2854" t="str">
            <v>01.010</v>
          </cell>
          <cell r="R2854" t="str">
            <v>01.010</v>
          </cell>
          <cell r="S2854" t="str">
            <v/>
          </cell>
          <cell r="T2854">
            <v>0</v>
          </cell>
          <cell r="U2854" t="str">
            <v>Trung cấp</v>
          </cell>
          <cell r="V2854" t="str">
            <v>001081045160</v>
          </cell>
        </row>
        <row r="2855">
          <cell r="B2855" t="str">
            <v/>
          </cell>
          <cell r="C2855" t="str">
            <v/>
          </cell>
          <cell r="D2855" t="str">
            <v>Lê Thị Thu</v>
          </cell>
          <cell r="E2855" t="str">
            <v>Ngà</v>
          </cell>
          <cell r="F2855">
            <v>66</v>
          </cell>
          <cell r="G2855" t="str">
            <v>TT Dạy nghề Cơ Điện và Đào tạo lái xe</v>
          </cell>
          <cell r="H2855" t="str">
            <v>Trung tâm Dạy nghề Cơ Điện và Đào tạo lái xe</v>
          </cell>
          <cell r="I2855" t="str">
            <v>Cán sự</v>
          </cell>
          <cell r="J2855">
            <v>0</v>
          </cell>
          <cell r="K2855">
            <v>0</v>
          </cell>
          <cell r="L2855" t="str">
            <v>01-Jul-22</v>
          </cell>
          <cell r="M2855" t="str">
            <v>01-Jul-19</v>
          </cell>
          <cell r="N2855">
            <v>6</v>
          </cell>
          <cell r="O2855" t="str">
            <v>6600</v>
          </cell>
          <cell r="P2855" t="str">
            <v>6600</v>
          </cell>
          <cell r="Q2855" t="str">
            <v>01.004</v>
          </cell>
          <cell r="R2855" t="str">
            <v>01.004</v>
          </cell>
          <cell r="S2855" t="str">
            <v/>
          </cell>
          <cell r="T2855">
            <v>0</v>
          </cell>
          <cell r="U2855" t="str">
            <v>Trung cấp</v>
          </cell>
          <cell r="V2855" t="str">
            <v>040175015354</v>
          </cell>
        </row>
        <row r="2856">
          <cell r="B2856" t="str">
            <v/>
          </cell>
          <cell r="C2856" t="str">
            <v>19030475426018</v>
          </cell>
          <cell r="D2856" t="str">
            <v>Phạm Bảo</v>
          </cell>
          <cell r="E2856" t="str">
            <v>Linh</v>
          </cell>
          <cell r="F2856">
            <v>66</v>
          </cell>
          <cell r="G2856" t="str">
            <v>TT Dạy nghề Cơ Điện và Đào tạo lái xe</v>
          </cell>
          <cell r="H2856" t="str">
            <v>Trung tâm Dạy nghề Cơ Điện và Đào tạo lái xe</v>
          </cell>
          <cell r="I2856" t="str">
            <v>Lái xe cơ quan</v>
          </cell>
          <cell r="J2856">
            <v>0</v>
          </cell>
          <cell r="K2856">
            <v>0</v>
          </cell>
          <cell r="L2856" t="str">
            <v>01-Jul-22</v>
          </cell>
          <cell r="M2856" t="str">
            <v>01-Sep-20</v>
          </cell>
          <cell r="N2856">
            <v>4</v>
          </cell>
          <cell r="O2856" t="str">
            <v>6600</v>
          </cell>
          <cell r="P2856" t="str">
            <v>6600</v>
          </cell>
          <cell r="Q2856" t="str">
            <v>01.010</v>
          </cell>
          <cell r="R2856" t="str">
            <v>01.010</v>
          </cell>
          <cell r="S2856" t="str">
            <v/>
          </cell>
          <cell r="T2856">
            <v>0</v>
          </cell>
          <cell r="U2856" t="str">
            <v>Đại học</v>
          </cell>
          <cell r="V2856" t="str">
            <v>001094009753</v>
          </cell>
        </row>
        <row r="2857">
          <cell r="B2857" t="str">
            <v/>
          </cell>
          <cell r="C2857" t="str">
            <v>5555555555158</v>
          </cell>
          <cell r="D2857" t="str">
            <v>Nguyễn Tiến</v>
          </cell>
          <cell r="E2857" t="str">
            <v>Đạt</v>
          </cell>
          <cell r="F2857">
            <v>66</v>
          </cell>
          <cell r="G2857" t="str">
            <v>TT Dạy nghề Cơ Điện và Đào tạo lái xe</v>
          </cell>
          <cell r="H2857" t="str">
            <v>Trung tâm Dạy nghề Cơ Điện và Đào tạo lái xe</v>
          </cell>
          <cell r="I2857" t="str">
            <v>Lái xe cơ quan</v>
          </cell>
          <cell r="J2857">
            <v>0</v>
          </cell>
          <cell r="K2857">
            <v>0</v>
          </cell>
          <cell r="L2857" t="str">
            <v>01-May-25</v>
          </cell>
          <cell r="M2857" t="str">
            <v>01-Sep-20</v>
          </cell>
          <cell r="N2857">
            <v>5</v>
          </cell>
          <cell r="O2857" t="str">
            <v>6600</v>
          </cell>
          <cell r="P2857" t="str">
            <v>6600</v>
          </cell>
          <cell r="Q2857" t="str">
            <v>01.010</v>
          </cell>
          <cell r="R2857" t="str">
            <v>01.010</v>
          </cell>
          <cell r="S2857" t="str">
            <v/>
          </cell>
          <cell r="T2857">
            <v>0</v>
          </cell>
          <cell r="U2857" t="str">
            <v>Cao đẳng</v>
          </cell>
          <cell r="V2857" t="str">
            <v>001094005174</v>
          </cell>
        </row>
        <row r="2858">
          <cell r="B2858" t="str">
            <v/>
          </cell>
          <cell r="C2858" t="str">
            <v>0591000375835</v>
          </cell>
          <cell r="D2858" t="str">
            <v>Lê Thanh</v>
          </cell>
          <cell r="E2858" t="str">
            <v>Hải</v>
          </cell>
          <cell r="F2858">
            <v>66</v>
          </cell>
          <cell r="G2858" t="str">
            <v>TT Dạy nghề Cơ Điện và Đào tạo lái xe</v>
          </cell>
          <cell r="H2858" t="str">
            <v>Trung tâm Dạy nghề Cơ Điện và Đào tạo lái xe</v>
          </cell>
          <cell r="I2858" t="str">
            <v>Lái xe cơ quan</v>
          </cell>
          <cell r="J2858">
            <v>0</v>
          </cell>
          <cell r="K2858">
            <v>0</v>
          </cell>
          <cell r="L2858" t="str">
            <v>01-May-25</v>
          </cell>
          <cell r="M2858" t="str">
            <v>01-Apr-21</v>
          </cell>
          <cell r="N2858">
            <v>4</v>
          </cell>
          <cell r="O2858" t="str">
            <v>6600</v>
          </cell>
          <cell r="P2858" t="str">
            <v>6600</v>
          </cell>
          <cell r="Q2858" t="str">
            <v>01.010</v>
          </cell>
          <cell r="R2858" t="str">
            <v>01.010</v>
          </cell>
          <cell r="S2858" t="str">
            <v/>
          </cell>
          <cell r="T2858">
            <v>0</v>
          </cell>
          <cell r="U2858" t="str">
            <v>Đại học</v>
          </cell>
          <cell r="V2858" t="str">
            <v>001081019186</v>
          </cell>
        </row>
        <row r="2859">
          <cell r="B2859" t="str">
            <v/>
          </cell>
          <cell r="C2859" t="str">
            <v/>
          </cell>
          <cell r="D2859" t="str">
            <v>Nguyễn Bá</v>
          </cell>
          <cell r="E2859" t="str">
            <v>Duy</v>
          </cell>
          <cell r="F2859">
            <v>66</v>
          </cell>
          <cell r="G2859" t="str">
            <v>TT Dạy nghề Cơ Điện và Đào tạo lái xe</v>
          </cell>
          <cell r="H2859" t="str">
            <v>Trung tâm Dạy nghề Cơ Điện và Đào tạo lái xe</v>
          </cell>
          <cell r="I2859" t="str">
            <v>Lái xe cơ quan</v>
          </cell>
          <cell r="J2859">
            <v>0</v>
          </cell>
          <cell r="K2859">
            <v>0</v>
          </cell>
          <cell r="L2859" t="str">
            <v>01-Jul-22</v>
          </cell>
          <cell r="M2859" t="str">
            <v>01-Jan-22</v>
          </cell>
          <cell r="N2859">
            <v>5</v>
          </cell>
          <cell r="O2859" t="str">
            <v>6600</v>
          </cell>
          <cell r="P2859" t="str">
            <v>6600</v>
          </cell>
          <cell r="Q2859" t="str">
            <v>01.010</v>
          </cell>
          <cell r="R2859" t="str">
            <v>01.010</v>
          </cell>
          <cell r="S2859" t="str">
            <v/>
          </cell>
          <cell r="T2859">
            <v>0</v>
          </cell>
          <cell r="U2859" t="str">
            <v>Cao đẳng</v>
          </cell>
          <cell r="V2859" t="str">
            <v>001089031101</v>
          </cell>
        </row>
        <row r="2860">
          <cell r="B2860" t="str">
            <v/>
          </cell>
          <cell r="C2860" t="str">
            <v/>
          </cell>
          <cell r="D2860" t="str">
            <v>Lê Văn</v>
          </cell>
          <cell r="E2860" t="str">
            <v>Dũng</v>
          </cell>
          <cell r="F2860">
            <v>66</v>
          </cell>
          <cell r="G2860" t="str">
            <v>TT Dạy nghề Cơ Điện và Đào tạo lái xe</v>
          </cell>
          <cell r="H2860" t="str">
            <v>Trung tâm Dạy nghề Cơ Điện và Đào tạo lái xe</v>
          </cell>
          <cell r="I2860" t="str">
            <v>Lái xe cơ quan</v>
          </cell>
          <cell r="J2860">
            <v>0</v>
          </cell>
          <cell r="K2860">
            <v>0</v>
          </cell>
          <cell r="L2860" t="str">
            <v>01-Nov-22</v>
          </cell>
          <cell r="M2860" t="str">
            <v>01-Nov-22</v>
          </cell>
          <cell r="N2860">
            <v>8</v>
          </cell>
          <cell r="O2860" t="str">
            <v>6600</v>
          </cell>
          <cell r="P2860" t="str">
            <v>6600</v>
          </cell>
          <cell r="Q2860" t="str">
            <v>01.010</v>
          </cell>
          <cell r="R2860" t="str">
            <v>01.010</v>
          </cell>
          <cell r="S2860" t="str">
            <v/>
          </cell>
          <cell r="T2860">
            <v>0</v>
          </cell>
          <cell r="U2860" t="str">
            <v>KhôngBCấp</v>
          </cell>
          <cell r="V2860" t="str">
            <v>001082055517</v>
          </cell>
        </row>
        <row r="2861">
          <cell r="B2861" t="str">
            <v/>
          </cell>
          <cell r="C2861" t="str">
            <v>19033745163013</v>
          </cell>
          <cell r="D2861" t="str">
            <v>Lê Tiến</v>
          </cell>
          <cell r="E2861" t="str">
            <v>Dũng</v>
          </cell>
          <cell r="F2861">
            <v>66</v>
          </cell>
          <cell r="G2861" t="str">
            <v>TT Dạy nghề Cơ Điện và Đào tạo lái xe</v>
          </cell>
          <cell r="H2861" t="str">
            <v>Trung tâm Dạy nghề Cơ Điện và Đào tạo lái xe</v>
          </cell>
          <cell r="I2861" t="str">
            <v>Lái xe cơ quan</v>
          </cell>
          <cell r="J2861">
            <v>0</v>
          </cell>
          <cell r="K2861">
            <v>0</v>
          </cell>
          <cell r="L2861" t="str">
            <v>01-Apr-25</v>
          </cell>
          <cell r="M2861" t="str">
            <v>01-Apr-25</v>
          </cell>
          <cell r="N2861">
            <v>6</v>
          </cell>
          <cell r="O2861" t="str">
            <v>6600</v>
          </cell>
          <cell r="P2861" t="str">
            <v>6600</v>
          </cell>
          <cell r="Q2861" t="str">
            <v>01.010</v>
          </cell>
          <cell r="R2861" t="str">
            <v>01.010</v>
          </cell>
          <cell r="S2861" t="str">
            <v/>
          </cell>
          <cell r="T2861">
            <v>0</v>
          </cell>
          <cell r="U2861" t="str">
            <v>Trung cấp</v>
          </cell>
          <cell r="V2861" t="str">
            <v>001079009074</v>
          </cell>
        </row>
        <row r="2862">
          <cell r="B2862" t="str">
            <v/>
          </cell>
          <cell r="C2862" t="str">
            <v>3913911991</v>
          </cell>
          <cell r="D2862" t="str">
            <v>Nguyễn Phú</v>
          </cell>
          <cell r="E2862" t="str">
            <v>Tín</v>
          </cell>
          <cell r="F2862">
            <v>66</v>
          </cell>
          <cell r="G2862" t="str">
            <v>TT Dạy nghề Cơ Điện và Đào tạo lái xe</v>
          </cell>
          <cell r="H2862" t="str">
            <v>Trung tâm Dạy nghề Cơ Điện và Đào tạo lái xe</v>
          </cell>
          <cell r="I2862" t="str">
            <v>Lái xe cơ quan</v>
          </cell>
          <cell r="J2862">
            <v>0</v>
          </cell>
          <cell r="K2862">
            <v>0</v>
          </cell>
          <cell r="L2862" t="str">
            <v>01-May-25</v>
          </cell>
          <cell r="M2862" t="str">
            <v>01-May-25</v>
          </cell>
          <cell r="N2862">
            <v>5</v>
          </cell>
          <cell r="O2862" t="str">
            <v>6600</v>
          </cell>
          <cell r="P2862" t="str">
            <v>6600</v>
          </cell>
          <cell r="Q2862" t="str">
            <v>01.010</v>
          </cell>
          <cell r="R2862" t="str">
            <v>01.010</v>
          </cell>
          <cell r="S2862" t="str">
            <v/>
          </cell>
          <cell r="T2862">
            <v>0</v>
          </cell>
          <cell r="U2862" t="str">
            <v>Cao đẳng</v>
          </cell>
          <cell r="V2862" t="str">
            <v>001091026061</v>
          </cell>
        </row>
        <row r="2863">
          <cell r="B2863" t="str">
            <v/>
          </cell>
          <cell r="C2863" t="str">
            <v/>
          </cell>
          <cell r="D2863" t="str">
            <v>Nguyễn Thái</v>
          </cell>
          <cell r="E2863" t="str">
            <v>Bình</v>
          </cell>
          <cell r="F2863">
            <v>66</v>
          </cell>
          <cell r="G2863" t="str">
            <v>TT Dạy nghề Cơ Điện và Đào tạo lái xe</v>
          </cell>
          <cell r="H2863" t="str">
            <v>Trung tâm Dạy nghề Cơ Điện và Đào tạo lái xe</v>
          </cell>
          <cell r="I2863" t="str">
            <v>Lái xe cơ quan</v>
          </cell>
          <cell r="J2863">
            <v>0</v>
          </cell>
          <cell r="K2863">
            <v>0</v>
          </cell>
          <cell r="L2863" t="str">
            <v>01-May-25</v>
          </cell>
          <cell r="M2863" t="str">
            <v>01-May-25</v>
          </cell>
          <cell r="N2863">
            <v>8</v>
          </cell>
          <cell r="O2863" t="str">
            <v>6600</v>
          </cell>
          <cell r="P2863" t="str">
            <v>6600</v>
          </cell>
          <cell r="Q2863" t="str">
            <v>01.010</v>
          </cell>
          <cell r="R2863" t="str">
            <v>01.010</v>
          </cell>
          <cell r="S2863" t="str">
            <v/>
          </cell>
          <cell r="T2863">
            <v>0</v>
          </cell>
          <cell r="U2863" t="str">
            <v>KhôngBCấp</v>
          </cell>
          <cell r="V2863" t="str">
            <v>001083044708</v>
          </cell>
        </row>
        <row r="2864">
          <cell r="B2864" t="str">
            <v/>
          </cell>
          <cell r="C2864" t="str">
            <v>2406567567888</v>
          </cell>
          <cell r="D2864" t="str">
            <v>Phan Mạnh</v>
          </cell>
          <cell r="E2864" t="str">
            <v>Cường</v>
          </cell>
          <cell r="F2864">
            <v>66</v>
          </cell>
          <cell r="G2864" t="str">
            <v>TT Dạy nghề Cơ Điện và Đào tạo lái xe</v>
          </cell>
          <cell r="H2864" t="str">
            <v>Trung tâm Dạy nghề Cơ Điện và Đào tạo lái xe</v>
          </cell>
          <cell r="I2864" t="str">
            <v>Lái xe cơ quan</v>
          </cell>
          <cell r="J2864">
            <v>0</v>
          </cell>
          <cell r="K2864">
            <v>0</v>
          </cell>
          <cell r="L2864" t="str">
            <v>01-May-25</v>
          </cell>
          <cell r="M2864" t="str">
            <v>01-May-25</v>
          </cell>
          <cell r="N2864">
            <v>6</v>
          </cell>
          <cell r="O2864" t="str">
            <v>6600</v>
          </cell>
          <cell r="P2864" t="str">
            <v>6600</v>
          </cell>
          <cell r="Q2864" t="str">
            <v>01.010</v>
          </cell>
          <cell r="R2864" t="str">
            <v>01.010</v>
          </cell>
          <cell r="S2864" t="str">
            <v/>
          </cell>
          <cell r="T2864">
            <v>0</v>
          </cell>
          <cell r="U2864" t="str">
            <v>Trung cấp</v>
          </cell>
          <cell r="V2864" t="str">
            <v>033201003409</v>
          </cell>
        </row>
        <row r="2865">
          <cell r="B2865" t="str">
            <v/>
          </cell>
          <cell r="C2865" t="str">
            <v>3120281051730</v>
          </cell>
          <cell r="D2865" t="str">
            <v>Hoàng Anh</v>
          </cell>
          <cell r="E2865" t="str">
            <v>Tú</v>
          </cell>
          <cell r="F2865">
            <v>66</v>
          </cell>
          <cell r="G2865" t="str">
            <v>TT Dạy nghề Cơ Điện và Đào tạo lái xe</v>
          </cell>
          <cell r="H2865" t="str">
            <v>Trung tâm Dạy nghề Cơ Điện và Đào tạo lái xe</v>
          </cell>
          <cell r="I2865" t="str">
            <v>Lái xe cơ quan</v>
          </cell>
          <cell r="J2865">
            <v>0</v>
          </cell>
          <cell r="K2865">
            <v>0</v>
          </cell>
          <cell r="L2865" t="str">
            <v>01-May-25</v>
          </cell>
          <cell r="M2865" t="str">
            <v>01-May-25</v>
          </cell>
          <cell r="N2865">
            <v>4</v>
          </cell>
          <cell r="O2865" t="str">
            <v>6600</v>
          </cell>
          <cell r="P2865" t="str">
            <v>6600</v>
          </cell>
          <cell r="Q2865" t="str">
            <v>01.010</v>
          </cell>
          <cell r="R2865" t="str">
            <v>01.010</v>
          </cell>
          <cell r="S2865" t="str">
            <v/>
          </cell>
          <cell r="T2865">
            <v>0</v>
          </cell>
          <cell r="U2865" t="str">
            <v>Đại học</v>
          </cell>
          <cell r="V2865" t="str">
            <v>001099028329</v>
          </cell>
        </row>
        <row r="2866">
          <cell r="B2866" t="str">
            <v/>
          </cell>
          <cell r="C2866" t="str">
            <v>1507205006553</v>
          </cell>
          <cell r="D2866" t="str">
            <v>Trịnh Quang</v>
          </cell>
          <cell r="E2866" t="str">
            <v>Minh</v>
          </cell>
          <cell r="F2866">
            <v>66</v>
          </cell>
          <cell r="G2866" t="str">
            <v>TT Dạy nghề Cơ Điện và Đào tạo lái xe</v>
          </cell>
          <cell r="H2866" t="str">
            <v>Trung tâm Dạy nghề Cơ Điện và Đào tạo lái xe</v>
          </cell>
          <cell r="I2866" t="str">
            <v>Lái xe cơ quan</v>
          </cell>
          <cell r="J2866">
            <v>0</v>
          </cell>
          <cell r="K2866">
            <v>0</v>
          </cell>
          <cell r="L2866" t="str">
            <v>01-May-25</v>
          </cell>
          <cell r="M2866" t="str">
            <v>01-May-25</v>
          </cell>
          <cell r="N2866">
            <v>8</v>
          </cell>
          <cell r="O2866" t="str">
            <v>6600</v>
          </cell>
          <cell r="P2866" t="str">
            <v>6600</v>
          </cell>
          <cell r="Q2866" t="str">
            <v>01.010</v>
          </cell>
          <cell r="R2866" t="str">
            <v>01.010</v>
          </cell>
          <cell r="S2866" t="str">
            <v/>
          </cell>
          <cell r="T2866">
            <v>0</v>
          </cell>
          <cell r="U2866" t="str">
            <v>KhôngBCấp</v>
          </cell>
          <cell r="V2866" t="str">
            <v>001071015701</v>
          </cell>
        </row>
        <row r="2867">
          <cell r="B2867" t="str">
            <v/>
          </cell>
          <cell r="C2867" t="str">
            <v/>
          </cell>
          <cell r="D2867" t="str">
            <v>Đỗ Thế</v>
          </cell>
          <cell r="E2867" t="str">
            <v>Mạnh</v>
          </cell>
          <cell r="F2867">
            <v>66</v>
          </cell>
          <cell r="G2867" t="str">
            <v>TT Dạy nghề Cơ Điện và Đào tạo lái xe</v>
          </cell>
          <cell r="H2867" t="str">
            <v>Trung tâm Dạy nghề Cơ Điện và Đào tạo lái xe</v>
          </cell>
          <cell r="I2867" t="str">
            <v>Lái xe cơ quan</v>
          </cell>
          <cell r="J2867">
            <v>0</v>
          </cell>
          <cell r="K2867">
            <v>0</v>
          </cell>
          <cell r="L2867" t="str">
            <v>01-Jun-25</v>
          </cell>
          <cell r="M2867" t="str">
            <v>01-Jun-25</v>
          </cell>
          <cell r="N2867">
            <v>6</v>
          </cell>
          <cell r="O2867" t="str">
            <v>6600</v>
          </cell>
          <cell r="P2867" t="str">
            <v>6600</v>
          </cell>
          <cell r="Q2867" t="str">
            <v>01.010</v>
          </cell>
          <cell r="R2867" t="str">
            <v>01.010</v>
          </cell>
          <cell r="S2867" t="str">
            <v/>
          </cell>
          <cell r="T2867">
            <v>0</v>
          </cell>
          <cell r="U2867" t="str">
            <v>Trung cấp</v>
          </cell>
          <cell r="V2867" t="str">
            <v>001081011330</v>
          </cell>
        </row>
        <row r="2868">
          <cell r="B2868" t="str">
            <v/>
          </cell>
          <cell r="C2868" t="str">
            <v/>
          </cell>
          <cell r="D2868" t="str">
            <v>Đặng Văn</v>
          </cell>
          <cell r="E2868" t="str">
            <v>Hiển</v>
          </cell>
          <cell r="F2868">
            <v>66</v>
          </cell>
          <cell r="G2868" t="str">
            <v>TT Dạy nghề Cơ Điện và Đào tạo lái xe</v>
          </cell>
          <cell r="H2868" t="str">
            <v>Trung tâm Dạy nghề Cơ Điện và Đào tạo lái xe</v>
          </cell>
          <cell r="I2868" t="str">
            <v>Lái xe cơ quan</v>
          </cell>
          <cell r="J2868">
            <v>0</v>
          </cell>
          <cell r="K2868">
            <v>0</v>
          </cell>
          <cell r="L2868" t="str">
            <v>01-Jun-25</v>
          </cell>
          <cell r="M2868" t="str">
            <v>01-Jun-25</v>
          </cell>
          <cell r="N2868">
            <v>5</v>
          </cell>
          <cell r="O2868" t="str">
            <v>6600</v>
          </cell>
          <cell r="P2868" t="str">
            <v>6600</v>
          </cell>
          <cell r="Q2868" t="str">
            <v>01.010</v>
          </cell>
          <cell r="R2868" t="str">
            <v>01.010</v>
          </cell>
          <cell r="S2868" t="str">
            <v/>
          </cell>
          <cell r="T2868">
            <v>0</v>
          </cell>
          <cell r="U2868" t="str">
            <v>Cao đẳng</v>
          </cell>
          <cell r="V2868" t="str">
            <v>001081025425</v>
          </cell>
        </row>
        <row r="2869">
          <cell r="B2869" t="str">
            <v/>
          </cell>
          <cell r="C2869" t="str">
            <v>2406205217680</v>
          </cell>
          <cell r="D2869" t="str">
            <v>Lý Anh</v>
          </cell>
          <cell r="E2869" t="str">
            <v>Tuấn</v>
          </cell>
          <cell r="F2869">
            <v>66</v>
          </cell>
          <cell r="G2869" t="str">
            <v>TT Dạy nghề Cơ Điện và Đào tạo lái xe</v>
          </cell>
          <cell r="H2869" t="str">
            <v>Trung tâm Dạy nghề Cơ Điện và Đào tạo lái xe</v>
          </cell>
          <cell r="I2869" t="str">
            <v>Lái xe cơ quan</v>
          </cell>
          <cell r="J2869">
            <v>0</v>
          </cell>
          <cell r="K2869">
            <v>0</v>
          </cell>
          <cell r="L2869" t="str">
            <v>01-Jun-25</v>
          </cell>
          <cell r="M2869" t="str">
            <v>01-Jun-25</v>
          </cell>
          <cell r="N2869">
            <v>6</v>
          </cell>
          <cell r="O2869" t="str">
            <v>6600</v>
          </cell>
          <cell r="P2869" t="str">
            <v>6600</v>
          </cell>
          <cell r="Q2869" t="str">
            <v>01.010</v>
          </cell>
          <cell r="R2869" t="str">
            <v>01.010</v>
          </cell>
          <cell r="S2869" t="str">
            <v/>
          </cell>
          <cell r="T2869">
            <v>0</v>
          </cell>
          <cell r="U2869" t="str">
            <v>Trung cấp</v>
          </cell>
          <cell r="V2869" t="str">
            <v>033089004120</v>
          </cell>
        </row>
        <row r="2870">
          <cell r="B2870" t="str">
            <v/>
          </cell>
          <cell r="C2870" t="str">
            <v>626666866668</v>
          </cell>
          <cell r="D2870" t="str">
            <v>Hoàng Văn</v>
          </cell>
          <cell r="E2870" t="str">
            <v>Tùng</v>
          </cell>
          <cell r="F2870">
            <v>66</v>
          </cell>
          <cell r="G2870" t="str">
            <v>TT Dạy nghề Cơ Điện và Đào tạo lái xe</v>
          </cell>
          <cell r="H2870" t="str">
            <v>Trung tâm Dạy nghề Cơ Điện và Đào tạo lái xe</v>
          </cell>
          <cell r="I2870" t="str">
            <v>Lái xe cơ quan</v>
          </cell>
          <cell r="J2870">
            <v>0</v>
          </cell>
          <cell r="K2870">
            <v>0</v>
          </cell>
          <cell r="L2870" t="str">
            <v>01-Jun-25</v>
          </cell>
          <cell r="M2870" t="str">
            <v>01-Jun-25</v>
          </cell>
          <cell r="N2870">
            <v>4</v>
          </cell>
          <cell r="O2870" t="str">
            <v>6600</v>
          </cell>
          <cell r="P2870" t="str">
            <v>6600</v>
          </cell>
          <cell r="Q2870" t="str">
            <v>01.010</v>
          </cell>
          <cell r="R2870" t="str">
            <v>01.010</v>
          </cell>
          <cell r="S2870" t="str">
            <v/>
          </cell>
          <cell r="T2870">
            <v>0</v>
          </cell>
          <cell r="U2870" t="str">
            <v>Đại học</v>
          </cell>
          <cell r="V2870" t="str">
            <v>035099008700</v>
          </cell>
        </row>
        <row r="2871">
          <cell r="B2871" t="str">
            <v/>
          </cell>
          <cell r="C2871" t="str">
            <v>0591000331223</v>
          </cell>
          <cell r="D2871" t="str">
            <v>Lý Văn</v>
          </cell>
          <cell r="E2871" t="str">
            <v>Hiếu</v>
          </cell>
          <cell r="F2871">
            <v>66</v>
          </cell>
          <cell r="G2871" t="str">
            <v>TT Dạy nghề Cơ Điện và Đào tạo lái xe</v>
          </cell>
          <cell r="H2871" t="str">
            <v>Trung tâm Dạy nghề Cơ Điện và Đào tạo lái xe</v>
          </cell>
          <cell r="I2871" t="str">
            <v>Lái xe cơ quan</v>
          </cell>
          <cell r="J2871">
            <v>0</v>
          </cell>
          <cell r="K2871">
            <v>0</v>
          </cell>
          <cell r="L2871" t="str">
            <v>01-Jun-25</v>
          </cell>
          <cell r="M2871" t="str">
            <v>01-Jun-25</v>
          </cell>
          <cell r="N2871">
            <v>6</v>
          </cell>
          <cell r="O2871" t="str">
            <v>6600</v>
          </cell>
          <cell r="P2871" t="str">
            <v>6600</v>
          </cell>
          <cell r="Q2871" t="str">
            <v>01.010</v>
          </cell>
          <cell r="R2871" t="str">
            <v>01.010</v>
          </cell>
          <cell r="S2871" t="str">
            <v/>
          </cell>
          <cell r="T2871">
            <v>0</v>
          </cell>
          <cell r="U2871" t="str">
            <v>Trung cấp</v>
          </cell>
          <cell r="V2871" t="str">
            <v>033089007493</v>
          </cell>
        </row>
        <row r="2872">
          <cell r="B2872" t="str">
            <v/>
          </cell>
          <cell r="C2872" t="str">
            <v>030073055756</v>
          </cell>
          <cell r="D2872" t="str">
            <v>Nguyễn Phụ</v>
          </cell>
          <cell r="E2872" t="str">
            <v>Hải</v>
          </cell>
          <cell r="F2872">
            <v>66</v>
          </cell>
          <cell r="G2872" t="str">
            <v>TT Dạy nghề Cơ Điện và Đào tạo lái xe</v>
          </cell>
          <cell r="H2872" t="str">
            <v>Trung tâm Dạy nghề Cơ Điện và Đào tạo lái xe</v>
          </cell>
          <cell r="I2872" t="str">
            <v>Lái xe cơ quan</v>
          </cell>
          <cell r="J2872">
            <v>0</v>
          </cell>
          <cell r="K2872">
            <v>0</v>
          </cell>
          <cell r="L2872" t="str">
            <v>01-Jun-25</v>
          </cell>
          <cell r="M2872" t="str">
            <v>01-Jun-25</v>
          </cell>
          <cell r="N2872">
            <v>5</v>
          </cell>
          <cell r="O2872" t="str">
            <v>6600</v>
          </cell>
          <cell r="P2872" t="str">
            <v>6600</v>
          </cell>
          <cell r="Q2872" t="str">
            <v>01.010</v>
          </cell>
          <cell r="R2872" t="str">
            <v>01.010</v>
          </cell>
          <cell r="S2872" t="str">
            <v/>
          </cell>
          <cell r="T2872">
            <v>0</v>
          </cell>
          <cell r="U2872" t="str">
            <v>Cao đẳng</v>
          </cell>
          <cell r="V2872" t="str">
            <v>001091040934</v>
          </cell>
        </row>
        <row r="2873">
          <cell r="B2873" t="str">
            <v/>
          </cell>
          <cell r="C2873" t="str">
            <v>3120205238651</v>
          </cell>
          <cell r="D2873" t="str">
            <v>Phạm Văn</v>
          </cell>
          <cell r="E2873" t="str">
            <v>Quyền</v>
          </cell>
          <cell r="F2873">
            <v>66</v>
          </cell>
          <cell r="G2873" t="str">
            <v>TT Dạy nghề Cơ Điện và Đào tạo lái xe</v>
          </cell>
          <cell r="H2873" t="str">
            <v>Trung tâm Dạy nghề Cơ Điện và Đào tạo lái xe</v>
          </cell>
          <cell r="I2873" t="str">
            <v>Lái xe cơ quan</v>
          </cell>
          <cell r="J2873">
            <v>0</v>
          </cell>
          <cell r="K2873">
            <v>0</v>
          </cell>
          <cell r="L2873" t="str">
            <v>01-Jun-25</v>
          </cell>
          <cell r="M2873" t="str">
            <v>01-Jun-25</v>
          </cell>
          <cell r="N2873">
            <v>6</v>
          </cell>
          <cell r="O2873" t="str">
            <v>6600</v>
          </cell>
          <cell r="P2873" t="str">
            <v>6600</v>
          </cell>
          <cell r="Q2873" t="str">
            <v>01.010</v>
          </cell>
          <cell r="R2873" t="str">
            <v>01.010</v>
          </cell>
          <cell r="S2873" t="str">
            <v/>
          </cell>
          <cell r="T2873">
            <v>0</v>
          </cell>
          <cell r="U2873" t="str">
            <v>Trung cấp</v>
          </cell>
          <cell r="V2873" t="str">
            <v>001067009369</v>
          </cell>
        </row>
        <row r="2874">
          <cell r="B2874" t="str">
            <v/>
          </cell>
          <cell r="C2874" t="str">
            <v>3120215059272</v>
          </cell>
          <cell r="D2874" t="str">
            <v>Nguyễn Trung</v>
          </cell>
          <cell r="E2874" t="str">
            <v>Tuyến</v>
          </cell>
          <cell r="F2874">
            <v>66</v>
          </cell>
          <cell r="G2874" t="str">
            <v>TT Dạy nghề Cơ Điện và Đào tạo lái xe</v>
          </cell>
          <cell r="H2874" t="str">
            <v>Trung tâm Dạy nghề Cơ Điện và Đào tạo lái xe</v>
          </cell>
          <cell r="I2874" t="str">
            <v>Lái xe cơ quan</v>
          </cell>
          <cell r="J2874">
            <v>0</v>
          </cell>
          <cell r="K2874">
            <v>0</v>
          </cell>
          <cell r="L2874" t="str">
            <v>01-Jun-25</v>
          </cell>
          <cell r="M2874" t="str">
            <v>01-Jun-25</v>
          </cell>
          <cell r="N2874">
            <v>5</v>
          </cell>
          <cell r="O2874" t="str">
            <v>6600</v>
          </cell>
          <cell r="P2874" t="str">
            <v>6600</v>
          </cell>
          <cell r="Q2874" t="str">
            <v>01.010</v>
          </cell>
          <cell r="R2874" t="str">
            <v>01.010</v>
          </cell>
          <cell r="S2874" t="str">
            <v/>
          </cell>
          <cell r="T2874">
            <v>0</v>
          </cell>
          <cell r="U2874" t="str">
            <v>Cao đẳng</v>
          </cell>
          <cell r="V2874" t="str">
            <v>001081027275</v>
          </cell>
        </row>
        <row r="2875">
          <cell r="B2875" t="str">
            <v/>
          </cell>
          <cell r="C2875" t="str">
            <v/>
          </cell>
          <cell r="D2875" t="str">
            <v>Trần Anh</v>
          </cell>
          <cell r="E2875" t="str">
            <v>Tuấn</v>
          </cell>
          <cell r="F2875">
            <v>66</v>
          </cell>
          <cell r="G2875" t="str">
            <v>TT Dạy nghề Cơ Điện và Đào tạo lái xe</v>
          </cell>
          <cell r="H2875" t="str">
            <v>Trung tâm Dạy nghề Cơ Điện và Đào tạo lái xe</v>
          </cell>
          <cell r="I2875" t="str">
            <v>Lái xe cơ quan</v>
          </cell>
          <cell r="J2875">
            <v>0</v>
          </cell>
          <cell r="K2875">
            <v>0</v>
          </cell>
          <cell r="L2875" t="str">
            <v>01-Jun-25</v>
          </cell>
          <cell r="M2875" t="str">
            <v>01-Jun-25</v>
          </cell>
          <cell r="N2875">
            <v>5</v>
          </cell>
          <cell r="O2875" t="str">
            <v>6600</v>
          </cell>
          <cell r="P2875" t="str">
            <v>6600</v>
          </cell>
          <cell r="Q2875" t="str">
            <v>01.010</v>
          </cell>
          <cell r="R2875" t="str">
            <v>01.010</v>
          </cell>
          <cell r="S2875" t="str">
            <v/>
          </cell>
          <cell r="T2875">
            <v>0</v>
          </cell>
          <cell r="U2875" t="str">
            <v>Cao đẳng</v>
          </cell>
          <cell r="V2875" t="str">
            <v>001088004713</v>
          </cell>
        </row>
        <row r="2876">
          <cell r="B2876" t="str">
            <v/>
          </cell>
          <cell r="C2876" t="str">
            <v>1303206497516</v>
          </cell>
          <cell r="D2876" t="str">
            <v>Trần Xuân</v>
          </cell>
          <cell r="E2876" t="str">
            <v>Thắng</v>
          </cell>
          <cell r="F2876">
            <v>66</v>
          </cell>
          <cell r="G2876" t="str">
            <v>TT Dạy nghề Cơ Điện và Đào tạo lái xe</v>
          </cell>
          <cell r="H2876" t="str">
            <v>Trung tâm Dạy nghề Cơ Điện và Đào tạo lái xe</v>
          </cell>
          <cell r="I2876" t="str">
            <v>Lái xe cơ quan</v>
          </cell>
          <cell r="J2876">
            <v>0</v>
          </cell>
          <cell r="K2876">
            <v>0</v>
          </cell>
          <cell r="L2876" t="str">
            <v>01-Jul-25</v>
          </cell>
          <cell r="M2876" t="str">
            <v>01-Jul-25</v>
          </cell>
          <cell r="N2876">
            <v>5</v>
          </cell>
          <cell r="O2876" t="str">
            <v>6600</v>
          </cell>
          <cell r="P2876" t="str">
            <v>6600</v>
          </cell>
          <cell r="Q2876" t="str">
            <v>01.010</v>
          </cell>
          <cell r="R2876" t="str">
            <v>01.010</v>
          </cell>
          <cell r="S2876" t="str">
            <v/>
          </cell>
          <cell r="T2876">
            <v>0</v>
          </cell>
          <cell r="U2876" t="str">
            <v>Cao đẳng</v>
          </cell>
          <cell r="V2876" t="str">
            <v>001095033867</v>
          </cell>
        </row>
        <row r="2877">
          <cell r="B2877" t="str">
            <v/>
          </cell>
          <cell r="C2877" t="str">
            <v>0903230478</v>
          </cell>
          <cell r="D2877" t="str">
            <v>Ngô Phương</v>
          </cell>
          <cell r="E2877" t="str">
            <v>Nam</v>
          </cell>
          <cell r="F2877">
            <v>66</v>
          </cell>
          <cell r="G2877" t="str">
            <v>TT Dạy nghề Cơ Điện và Đào tạo lái xe</v>
          </cell>
          <cell r="H2877" t="str">
            <v>Trung tâm Dạy nghề Cơ Điện và Đào tạo lái xe</v>
          </cell>
          <cell r="I2877" t="str">
            <v>Lái xe cơ quan</v>
          </cell>
          <cell r="J2877">
            <v>0</v>
          </cell>
          <cell r="K2877">
            <v>0</v>
          </cell>
          <cell r="L2877" t="str">
            <v>01-Jul-25</v>
          </cell>
          <cell r="M2877" t="str">
            <v>01-Jul-25</v>
          </cell>
          <cell r="N2877">
            <v>4</v>
          </cell>
          <cell r="O2877" t="str">
            <v>6600</v>
          </cell>
          <cell r="P2877" t="str">
            <v>6600</v>
          </cell>
          <cell r="Q2877" t="str">
            <v>01.010</v>
          </cell>
          <cell r="R2877" t="str">
            <v>01.010</v>
          </cell>
          <cell r="S2877" t="str">
            <v/>
          </cell>
          <cell r="T2877">
            <v>0</v>
          </cell>
          <cell r="U2877" t="str">
            <v>Đại học</v>
          </cell>
          <cell r="V2877" t="str">
            <v>001085016005</v>
          </cell>
        </row>
        <row r="2878">
          <cell r="B2878" t="str">
            <v/>
          </cell>
          <cell r="C2878" t="str">
            <v>3120205238550</v>
          </cell>
          <cell r="D2878" t="str">
            <v>Nguyễn Thanh</v>
          </cell>
          <cell r="E2878" t="str">
            <v>Tuấn</v>
          </cell>
          <cell r="F2878">
            <v>66</v>
          </cell>
          <cell r="G2878" t="str">
            <v>TT Dạy nghề Cơ Điện và Đào tạo lái xe</v>
          </cell>
          <cell r="H2878" t="str">
            <v>Trung tâm Dạy nghề Cơ Điện và Đào tạo lái xe</v>
          </cell>
          <cell r="I2878" t="str">
            <v>Lái xe cơ quan</v>
          </cell>
          <cell r="J2878">
            <v>0</v>
          </cell>
          <cell r="K2878">
            <v>0</v>
          </cell>
          <cell r="L2878" t="str">
            <v>01-Jul-25</v>
          </cell>
          <cell r="M2878" t="str">
            <v>01-Jul-25</v>
          </cell>
          <cell r="N2878">
            <v>6</v>
          </cell>
          <cell r="O2878" t="str">
            <v>6600</v>
          </cell>
          <cell r="P2878" t="str">
            <v>6600</v>
          </cell>
          <cell r="Q2878" t="str">
            <v>01.010</v>
          </cell>
          <cell r="R2878" t="str">
            <v>01.010</v>
          </cell>
          <cell r="S2878" t="str">
            <v/>
          </cell>
          <cell r="T2878">
            <v>0</v>
          </cell>
          <cell r="U2878" t="str">
            <v>Trung cấp</v>
          </cell>
          <cell r="V2878" t="str">
            <v>040084001391</v>
          </cell>
        </row>
        <row r="2879">
          <cell r="B2879" t="str">
            <v/>
          </cell>
          <cell r="C2879" t="str">
            <v>0903230478</v>
          </cell>
          <cell r="D2879" t="str">
            <v>Nguyễn Đình</v>
          </cell>
          <cell r="E2879" t="str">
            <v>Tuấn</v>
          </cell>
          <cell r="F2879">
            <v>66</v>
          </cell>
          <cell r="G2879" t="str">
            <v>TT Dạy nghề Cơ Điện và Đào tạo lái xe</v>
          </cell>
          <cell r="H2879" t="str">
            <v>Trung tâm Dạy nghề Cơ Điện và Đào tạo lái xe</v>
          </cell>
          <cell r="I2879" t="str">
            <v>Lái xe cơ quan</v>
          </cell>
          <cell r="J2879">
            <v>0</v>
          </cell>
          <cell r="K2879">
            <v>0</v>
          </cell>
          <cell r="L2879" t="str">
            <v>01-Jul-25</v>
          </cell>
          <cell r="M2879" t="str">
            <v>01-Jul-25</v>
          </cell>
          <cell r="N2879">
            <v>4</v>
          </cell>
          <cell r="O2879" t="str">
            <v>6600</v>
          </cell>
          <cell r="P2879" t="str">
            <v>6600</v>
          </cell>
          <cell r="Q2879" t="str">
            <v>01.010</v>
          </cell>
          <cell r="R2879" t="str">
            <v>01.010</v>
          </cell>
          <cell r="S2879" t="str">
            <v/>
          </cell>
          <cell r="T2879">
            <v>0</v>
          </cell>
          <cell r="U2879" t="str">
            <v>Đại học</v>
          </cell>
          <cell r="V2879" t="str">
            <v>001078025210</v>
          </cell>
        </row>
        <row r="2880">
          <cell r="B2880" t="str">
            <v/>
          </cell>
          <cell r="C2880" t="str">
            <v>0983771929</v>
          </cell>
          <cell r="D2880" t="str">
            <v>Hoàng Xuân</v>
          </cell>
          <cell r="E2880" t="str">
            <v>Lam</v>
          </cell>
          <cell r="F2880">
            <v>66</v>
          </cell>
          <cell r="G2880" t="str">
            <v>TT Dạy nghề Cơ Điện và Đào tạo lái xe</v>
          </cell>
          <cell r="H2880" t="str">
            <v>Trung tâm Dạy nghề Cơ Điện và Đào tạo lái xe</v>
          </cell>
          <cell r="I2880" t="str">
            <v>Tiến sĩ, Kỹ sư chính</v>
          </cell>
          <cell r="J2880">
            <v>5.08</v>
          </cell>
          <cell r="K2880">
            <v>0</v>
          </cell>
          <cell r="L2880" t="str">
            <v>01-Nov-25</v>
          </cell>
          <cell r="M2880" t="str">
            <v>01-Nov-25</v>
          </cell>
          <cell r="N2880">
            <v>2</v>
          </cell>
          <cell r="O2880" t="str">
            <v>6600</v>
          </cell>
          <cell r="P2880" t="str">
            <v>6600</v>
          </cell>
          <cell r="Q2880" t="str">
            <v>13.094</v>
          </cell>
          <cell r="R2880" t="str">
            <v>V.05.02.06</v>
          </cell>
          <cell r="S2880" t="str">
            <v/>
          </cell>
          <cell r="T2880">
            <v>0</v>
          </cell>
          <cell r="U2880" t="str">
            <v>Tiến sĩ</v>
          </cell>
          <cell r="V2880" t="str">
            <v>033079009341</v>
          </cell>
        </row>
        <row r="2881">
          <cell r="B2881" t="str">
            <v/>
          </cell>
          <cell r="C2881" t="str">
            <v/>
          </cell>
          <cell r="D2881" t="str">
            <v>Lê Quang</v>
          </cell>
          <cell r="E2881" t="str">
            <v>Cường</v>
          </cell>
          <cell r="F2881">
            <v>66</v>
          </cell>
          <cell r="G2881" t="str">
            <v>TT Dạy nghề Cơ Điện và Đào tạo lái xe</v>
          </cell>
          <cell r="H2881" t="str">
            <v>Trung tâm Dạy nghề Cơ Điện và Đào tạo lái xe</v>
          </cell>
          <cell r="I2881" t="str">
            <v>Dạy thực hành lái xe</v>
          </cell>
          <cell r="J2881">
            <v>0</v>
          </cell>
          <cell r="K2881">
            <v>0</v>
          </cell>
          <cell r="L2881" t="str">
            <v>01-Oct-25</v>
          </cell>
          <cell r="M2881" t="str">
            <v>01-Oct-25</v>
          </cell>
          <cell r="N2881">
            <v>4</v>
          </cell>
          <cell r="O2881" t="str">
            <v>6600</v>
          </cell>
          <cell r="P2881" t="str">
            <v>6600</v>
          </cell>
          <cell r="Q2881" t="str">
            <v>01.010</v>
          </cell>
          <cell r="R2881" t="str">
            <v>01.010</v>
          </cell>
          <cell r="S2881" t="str">
            <v/>
          </cell>
          <cell r="T2881">
            <v>0</v>
          </cell>
          <cell r="U2881" t="str">
            <v>Đại học</v>
          </cell>
          <cell r="V2881" t="str">
            <v>001065015740</v>
          </cell>
        </row>
        <row r="2882">
          <cell r="B2882" t="str">
            <v/>
          </cell>
          <cell r="C2882" t="str">
            <v/>
          </cell>
          <cell r="D2882" t="str">
            <v>Nguyễn Văn</v>
          </cell>
          <cell r="E2882" t="str">
            <v>Vũ</v>
          </cell>
          <cell r="F2882">
            <v>66</v>
          </cell>
          <cell r="G2882" t="str">
            <v>TT Dạy nghề Cơ Điện và Đào tạo lái xe</v>
          </cell>
          <cell r="H2882" t="str">
            <v>Trung tâm Dạy nghề Cơ Điện và Đào tạo lái xe</v>
          </cell>
          <cell r="I2882" t="str">
            <v>Dạy thực hành lái xe</v>
          </cell>
          <cell r="J2882">
            <v>0</v>
          </cell>
          <cell r="K2882">
            <v>0</v>
          </cell>
          <cell r="L2882" t="str">
            <v>01-Oct-25</v>
          </cell>
          <cell r="M2882" t="str">
            <v>01-Oct-25</v>
          </cell>
          <cell r="N2882">
            <v>6</v>
          </cell>
          <cell r="O2882" t="str">
            <v>6600</v>
          </cell>
          <cell r="P2882" t="str">
            <v>6600</v>
          </cell>
          <cell r="Q2882" t="str">
            <v>01.010</v>
          </cell>
          <cell r="R2882" t="str">
            <v>01.010</v>
          </cell>
          <cell r="S2882" t="str">
            <v/>
          </cell>
          <cell r="T2882">
            <v>0</v>
          </cell>
          <cell r="U2882" t="str">
            <v>Trung cấp</v>
          </cell>
          <cell r="V2882" t="str">
            <v>001069027052</v>
          </cell>
        </row>
        <row r="2883">
          <cell r="B2883" t="str">
            <v>TCH04</v>
          </cell>
          <cell r="C2883" t="str">
            <v>3120215058184</v>
          </cell>
          <cell r="D2883" t="str">
            <v>Nguyễn Quốc</v>
          </cell>
          <cell r="E2883" t="str">
            <v>Oánh</v>
          </cell>
          <cell r="F2883">
            <v>67</v>
          </cell>
          <cell r="G2883" t="str">
            <v>Phòng Tổ chức - Hành chính</v>
          </cell>
          <cell r="H2883" t="str">
            <v>Trường Cán bộ quản lý Nông nghiệp và Phát triển nông thôn</v>
          </cell>
          <cell r="I2883" t="str">
            <v>Tiến sĩ. Giảng viên chính, Hiệu trưởng</v>
          </cell>
          <cell r="J2883">
            <v>6.1</v>
          </cell>
          <cell r="K2883">
            <v>0</v>
          </cell>
          <cell r="L2883" t="str">
            <v>01-Jun-24</v>
          </cell>
          <cell r="M2883" t="str">
            <v>01-Mar-11</v>
          </cell>
          <cell r="N2883">
            <v>2</v>
          </cell>
          <cell r="O2883" t="str">
            <v>6700</v>
          </cell>
          <cell r="P2883" t="str">
            <v>6700</v>
          </cell>
          <cell r="Q2883" t="str">
            <v>15.110</v>
          </cell>
          <cell r="R2883" t="str">
            <v>V.07.01.02</v>
          </cell>
          <cell r="S2883" t="str">
            <v>TG466</v>
          </cell>
          <cell r="T2883">
            <v>0</v>
          </cell>
          <cell r="U2883" t="str">
            <v>Tiến sĩ</v>
          </cell>
          <cell r="V2883" t="str">
            <v>001068024342</v>
          </cell>
        </row>
        <row r="2884">
          <cell r="B2884" t="str">
            <v/>
          </cell>
          <cell r="C2884" t="str">
            <v>3180205692110</v>
          </cell>
          <cell r="D2884" t="str">
            <v>Vũ Anh</v>
          </cell>
          <cell r="E2884" t="str">
            <v>Tài</v>
          </cell>
          <cell r="F2884">
            <v>67</v>
          </cell>
          <cell r="G2884" t="str">
            <v>Phòng Tổ chức - Hành chính</v>
          </cell>
          <cell r="H2884" t="str">
            <v>Trường Cán bộ quản lý Nông nghiệp và Phát triển nông thôn</v>
          </cell>
          <cell r="I2884" t="str">
            <v>Tiến sĩ, Chuyên viên chính, Phó Hiệu trưởng</v>
          </cell>
          <cell r="J2884">
            <v>5.08</v>
          </cell>
          <cell r="K2884">
            <v>0</v>
          </cell>
          <cell r="L2884" t="str">
            <v>01-Apr-24</v>
          </cell>
          <cell r="M2884" t="str">
            <v xml:space="preserve">  -   -</v>
          </cell>
          <cell r="N2884">
            <v>2</v>
          </cell>
          <cell r="O2884" t="str">
            <v>6700</v>
          </cell>
          <cell r="P2884" t="str">
            <v>6700</v>
          </cell>
          <cell r="Q2884" t="str">
            <v>01.002</v>
          </cell>
          <cell r="R2884" t="str">
            <v>01.002</v>
          </cell>
          <cell r="S2884" t="str">
            <v/>
          </cell>
          <cell r="T2884">
            <v>0</v>
          </cell>
          <cell r="U2884" t="str">
            <v>Tiến sĩ</v>
          </cell>
          <cell r="V2884" t="str">
            <v>001077003522</v>
          </cell>
        </row>
        <row r="2885">
          <cell r="B2885" t="str">
            <v/>
          </cell>
          <cell r="C2885" t="str">
            <v>3180205511975</v>
          </cell>
          <cell r="D2885" t="str">
            <v>Hoàng Vinh</v>
          </cell>
          <cell r="E2885" t="str">
            <v>Hạnh</v>
          </cell>
          <cell r="F2885">
            <v>67</v>
          </cell>
          <cell r="G2885" t="str">
            <v>Phòng Đào tạo</v>
          </cell>
          <cell r="H2885" t="str">
            <v>Trường Cán bộ quản lý Nông nghiệp và Phát triển nông thôn</v>
          </cell>
          <cell r="I2885" t="str">
            <v>Chuyên viên</v>
          </cell>
          <cell r="J2885">
            <v>4.6500000000000004</v>
          </cell>
          <cell r="K2885">
            <v>0</v>
          </cell>
          <cell r="L2885" t="str">
            <v>01-Apr-25</v>
          </cell>
          <cell r="M2885" t="str">
            <v xml:space="preserve">  -   -</v>
          </cell>
          <cell r="N2885">
            <v>4</v>
          </cell>
          <cell r="O2885" t="str">
            <v>6700</v>
          </cell>
          <cell r="P2885" t="str">
            <v>6700</v>
          </cell>
          <cell r="Q2885" t="str">
            <v>01.003</v>
          </cell>
          <cell r="R2885" t="str">
            <v>01.003</v>
          </cell>
          <cell r="S2885" t="str">
            <v/>
          </cell>
          <cell r="T2885">
            <v>0</v>
          </cell>
          <cell r="U2885" t="str">
            <v>Đại học</v>
          </cell>
          <cell r="V2885" t="str">
            <v>001178018414</v>
          </cell>
        </row>
        <row r="2886">
          <cell r="B2886" t="str">
            <v/>
          </cell>
          <cell r="C2886" t="str">
            <v>3180205511981</v>
          </cell>
          <cell r="D2886" t="str">
            <v>Nguyễn Thị</v>
          </cell>
          <cell r="E2886" t="str">
            <v>Luyến</v>
          </cell>
          <cell r="F2886">
            <v>67</v>
          </cell>
          <cell r="G2886" t="str">
            <v>Phòng Đào tạo</v>
          </cell>
          <cell r="H2886" t="str">
            <v>Trường Cán bộ quản lý Nông nghiệp và Phát triển nông thôn</v>
          </cell>
          <cell r="I2886" t="str">
            <v>Chuyên viên</v>
          </cell>
          <cell r="J2886">
            <v>3.33</v>
          </cell>
          <cell r="K2886">
            <v>0</v>
          </cell>
          <cell r="L2886" t="str">
            <v>01-May-24</v>
          </cell>
          <cell r="M2886" t="str">
            <v xml:space="preserve">  -   -</v>
          </cell>
          <cell r="N2886">
            <v>4</v>
          </cell>
          <cell r="O2886" t="str">
            <v>6700</v>
          </cell>
          <cell r="P2886" t="str">
            <v>6700</v>
          </cell>
          <cell r="Q2886" t="str">
            <v>01.003</v>
          </cell>
          <cell r="R2886" t="str">
            <v>01.003</v>
          </cell>
          <cell r="S2886" t="str">
            <v/>
          </cell>
          <cell r="T2886">
            <v>0</v>
          </cell>
          <cell r="U2886" t="str">
            <v>Đại học</v>
          </cell>
          <cell r="V2886" t="str">
            <v>027188001005</v>
          </cell>
        </row>
        <row r="2887">
          <cell r="B2887" t="str">
            <v/>
          </cell>
          <cell r="C2887" t="str">
            <v>3180205549479</v>
          </cell>
          <cell r="D2887" t="str">
            <v>Nguyễn Thị Thu</v>
          </cell>
          <cell r="E2887" t="str">
            <v>Trang</v>
          </cell>
          <cell r="F2887">
            <v>67</v>
          </cell>
          <cell r="G2887" t="str">
            <v>Phòng Tài chính - Kế toán</v>
          </cell>
          <cell r="H2887" t="str">
            <v>Trường Cán bộ quản lý Nông nghiệp và Phát triển nông thôn</v>
          </cell>
          <cell r="I2887" t="str">
            <v>Kế toán viên, Kế toán trưởng</v>
          </cell>
          <cell r="J2887">
            <v>4.6500000000000004</v>
          </cell>
          <cell r="K2887">
            <v>0</v>
          </cell>
          <cell r="L2887" t="str">
            <v>01-Dec-25</v>
          </cell>
          <cell r="M2887" t="str">
            <v xml:space="preserve">  -   -</v>
          </cell>
          <cell r="N2887">
            <v>4</v>
          </cell>
          <cell r="O2887" t="str">
            <v>6700</v>
          </cell>
          <cell r="P2887" t="str">
            <v>6700</v>
          </cell>
          <cell r="Q2887" t="str">
            <v>06.031</v>
          </cell>
          <cell r="R2887" t="str">
            <v>V.06.031</v>
          </cell>
          <cell r="S2887" t="str">
            <v/>
          </cell>
          <cell r="T2887">
            <v>0</v>
          </cell>
          <cell r="U2887" t="str">
            <v>Đại học</v>
          </cell>
          <cell r="V2887" t="str">
            <v>001176031147</v>
          </cell>
        </row>
        <row r="2888">
          <cell r="B2888" t="str">
            <v/>
          </cell>
          <cell r="C2888" t="str">
            <v>3180205511917</v>
          </cell>
          <cell r="D2888" t="str">
            <v>Nguyễn Thị Bích</v>
          </cell>
          <cell r="E2888" t="str">
            <v>Hạnh</v>
          </cell>
          <cell r="F2888">
            <v>67</v>
          </cell>
          <cell r="G2888" t="str">
            <v>Phòng Tổ chức - Hành chính</v>
          </cell>
          <cell r="H2888" t="str">
            <v>Trường Cán bộ quản lý Nông nghiệp và Phát triển nông thôn</v>
          </cell>
          <cell r="I2888" t="str">
            <v>Thạc sĩ, Giảng viên, Trưởng phòng</v>
          </cell>
          <cell r="J2888">
            <v>4.9800000000000004</v>
          </cell>
          <cell r="K2888">
            <v>0.06</v>
          </cell>
          <cell r="L2888" t="str">
            <v>01-Oct-25</v>
          </cell>
          <cell r="M2888" t="str">
            <v xml:space="preserve">  -   -</v>
          </cell>
          <cell r="N2888">
            <v>3</v>
          </cell>
          <cell r="O2888" t="str">
            <v>6700</v>
          </cell>
          <cell r="P2888" t="str">
            <v>6700</v>
          </cell>
          <cell r="Q2888" t="str">
            <v>15.111</v>
          </cell>
          <cell r="R2888" t="str">
            <v>V.07.01.03</v>
          </cell>
          <cell r="S2888" t="str">
            <v/>
          </cell>
          <cell r="T2888">
            <v>0</v>
          </cell>
          <cell r="U2888" t="str">
            <v>Thạc sĩ</v>
          </cell>
          <cell r="V2888" t="str">
            <v>001175001184</v>
          </cell>
        </row>
        <row r="2889">
          <cell r="B2889" t="str">
            <v/>
          </cell>
          <cell r="C2889" t="str">
            <v>3204215012484</v>
          </cell>
          <cell r="D2889" t="str">
            <v>Phạm Thị Tuyết</v>
          </cell>
          <cell r="E2889" t="str">
            <v>Nhung</v>
          </cell>
          <cell r="F2889">
            <v>67</v>
          </cell>
          <cell r="G2889" t="str">
            <v>Phòng Quản trị</v>
          </cell>
          <cell r="H2889" t="str">
            <v>Trường Cán bộ quản lý Nông nghiệp và Phát triển nông thôn</v>
          </cell>
          <cell r="I2889" t="str">
            <v>Chuyên viên, Phó Trưởng phòng phụ trách phòng Quản trị</v>
          </cell>
          <cell r="J2889">
            <v>4.9800000000000004</v>
          </cell>
          <cell r="K2889">
            <v>0.05</v>
          </cell>
          <cell r="L2889" t="str">
            <v>01-Sep-25</v>
          </cell>
          <cell r="M2889" t="str">
            <v xml:space="preserve">  -   -</v>
          </cell>
          <cell r="N2889">
            <v>4</v>
          </cell>
          <cell r="O2889" t="str">
            <v>6700</v>
          </cell>
          <cell r="P2889" t="str">
            <v>6700</v>
          </cell>
          <cell r="Q2889" t="str">
            <v>01.003</v>
          </cell>
          <cell r="R2889" t="str">
            <v>01.003</v>
          </cell>
          <cell r="S2889" t="str">
            <v/>
          </cell>
          <cell r="T2889">
            <v>0</v>
          </cell>
          <cell r="U2889" t="str">
            <v>Đại học</v>
          </cell>
          <cell r="V2889" t="str">
            <v>036177014156</v>
          </cell>
        </row>
        <row r="2890">
          <cell r="B2890" t="str">
            <v/>
          </cell>
          <cell r="C2890" t="str">
            <v>3180205511900</v>
          </cell>
          <cell r="D2890" t="str">
            <v>Mai Thanh</v>
          </cell>
          <cell r="E2890" t="str">
            <v>Xuân</v>
          </cell>
          <cell r="F2890">
            <v>67</v>
          </cell>
          <cell r="G2890" t="str">
            <v>Phòng Quản trị</v>
          </cell>
          <cell r="H2890" t="str">
            <v>Trường Cán bộ quản lý Nông nghiệp và Phát triển nông thôn</v>
          </cell>
          <cell r="I2890" t="str">
            <v>Thạc sĩ, Giảng viên</v>
          </cell>
          <cell r="J2890">
            <v>3.66</v>
          </cell>
          <cell r="K2890">
            <v>0</v>
          </cell>
          <cell r="L2890" t="str">
            <v>01-May-24</v>
          </cell>
          <cell r="M2890" t="str">
            <v xml:space="preserve">  -   -</v>
          </cell>
          <cell r="N2890">
            <v>3</v>
          </cell>
          <cell r="O2890" t="str">
            <v>6700</v>
          </cell>
          <cell r="P2890" t="str">
            <v>6700</v>
          </cell>
          <cell r="Q2890" t="str">
            <v>15.111</v>
          </cell>
          <cell r="R2890" t="str">
            <v>V.07.01.03</v>
          </cell>
          <cell r="S2890" t="str">
            <v/>
          </cell>
          <cell r="T2890">
            <v>0</v>
          </cell>
          <cell r="U2890" t="str">
            <v>Thạc sĩ</v>
          </cell>
          <cell r="V2890" t="str">
            <v>015185000011</v>
          </cell>
        </row>
        <row r="2891">
          <cell r="B2891" t="str">
            <v/>
          </cell>
          <cell r="C2891" t="str">
            <v>3180205511896</v>
          </cell>
          <cell r="D2891" t="str">
            <v>Nguyễn Thị</v>
          </cell>
          <cell r="E2891" t="str">
            <v>Mỵ</v>
          </cell>
          <cell r="F2891">
            <v>67</v>
          </cell>
          <cell r="G2891" t="str">
            <v>Phòng Tài chính - Kế toán</v>
          </cell>
          <cell r="H2891" t="str">
            <v>Trường Cán bộ quản lý Nông nghiệp và Phát triển nông thôn</v>
          </cell>
          <cell r="I2891" t="str">
            <v>Chuyên viên</v>
          </cell>
          <cell r="J2891">
            <v>3.66</v>
          </cell>
          <cell r="K2891">
            <v>0</v>
          </cell>
          <cell r="L2891" t="str">
            <v>01-Jun-24</v>
          </cell>
          <cell r="M2891" t="str">
            <v xml:space="preserve">  -   -</v>
          </cell>
          <cell r="N2891">
            <v>4</v>
          </cell>
          <cell r="O2891" t="str">
            <v>6700</v>
          </cell>
          <cell r="P2891" t="str">
            <v>6700</v>
          </cell>
          <cell r="Q2891" t="str">
            <v>01.003</v>
          </cell>
          <cell r="R2891" t="str">
            <v>01.003</v>
          </cell>
          <cell r="S2891" t="str">
            <v/>
          </cell>
          <cell r="T2891">
            <v>0</v>
          </cell>
          <cell r="U2891" t="str">
            <v>Đại học</v>
          </cell>
          <cell r="V2891" t="str">
            <v>036178000221</v>
          </cell>
        </row>
        <row r="2892">
          <cell r="B2892" t="str">
            <v/>
          </cell>
          <cell r="C2892" t="str">
            <v>3180205511670</v>
          </cell>
          <cell r="D2892" t="str">
            <v>Vũ Thị Bích</v>
          </cell>
          <cell r="E2892" t="str">
            <v>Thuận</v>
          </cell>
          <cell r="F2892">
            <v>67</v>
          </cell>
          <cell r="G2892" t="str">
            <v>Khoa Quản lý nhà nước</v>
          </cell>
          <cell r="H2892" t="str">
            <v>Trường Cán bộ quản lý Nông nghiệp và Phát triển nông thôn</v>
          </cell>
          <cell r="I2892" t="str">
            <v>Tiến sĩ, Giảng viên chính, Trưởng khoa, Phụ trách Phòng Đào tạo</v>
          </cell>
          <cell r="J2892">
            <v>5.08</v>
          </cell>
          <cell r="K2892">
            <v>0</v>
          </cell>
          <cell r="L2892" t="str">
            <v>01-Jul-23</v>
          </cell>
          <cell r="M2892" t="str">
            <v xml:space="preserve">  -   -</v>
          </cell>
          <cell r="N2892">
            <v>2</v>
          </cell>
          <cell r="O2892" t="str">
            <v>6700</v>
          </cell>
          <cell r="P2892" t="str">
            <v>6700</v>
          </cell>
          <cell r="Q2892" t="str">
            <v>15.110</v>
          </cell>
          <cell r="R2892" t="str">
            <v>V.07.01.02</v>
          </cell>
          <cell r="S2892" t="str">
            <v/>
          </cell>
          <cell r="T2892">
            <v>0</v>
          </cell>
          <cell r="U2892" t="str">
            <v>Tiến sĩ</v>
          </cell>
          <cell r="V2892" t="str">
            <v>025176000593</v>
          </cell>
        </row>
        <row r="2893">
          <cell r="B2893" t="str">
            <v/>
          </cell>
          <cell r="C2893" t="str">
            <v>3180205512910</v>
          </cell>
          <cell r="D2893" t="str">
            <v>Lê Đắc</v>
          </cell>
          <cell r="E2893" t="str">
            <v>Hùng</v>
          </cell>
          <cell r="F2893">
            <v>67</v>
          </cell>
          <cell r="G2893" t="str">
            <v>Khoa Quản lý nhà nước</v>
          </cell>
          <cell r="H2893" t="str">
            <v>Trường Cán bộ quản lý Nông nghiệp và Phát triển nông thôn</v>
          </cell>
          <cell r="I2893" t="str">
            <v>Thạc sĩ, Giảng viên chính, Phó Trưởng Khoa</v>
          </cell>
          <cell r="J2893">
            <v>4.74</v>
          </cell>
          <cell r="K2893">
            <v>0</v>
          </cell>
          <cell r="L2893" t="str">
            <v>01-Dec-24</v>
          </cell>
          <cell r="M2893" t="str">
            <v xml:space="preserve">  -   -</v>
          </cell>
          <cell r="N2893">
            <v>3</v>
          </cell>
          <cell r="O2893" t="str">
            <v>6700</v>
          </cell>
          <cell r="P2893" t="str">
            <v>6700</v>
          </cell>
          <cell r="Q2893" t="str">
            <v>15.110</v>
          </cell>
          <cell r="R2893" t="str">
            <v>V.07.01.02</v>
          </cell>
          <cell r="S2893" t="str">
            <v/>
          </cell>
          <cell r="T2893">
            <v>0</v>
          </cell>
          <cell r="U2893" t="str">
            <v>Thạc sĩ</v>
          </cell>
          <cell r="V2893" t="str">
            <v>022079002939</v>
          </cell>
        </row>
        <row r="2894">
          <cell r="B2894" t="str">
            <v/>
          </cell>
          <cell r="C2894" t="str">
            <v>3180205511193</v>
          </cell>
          <cell r="D2894" t="str">
            <v>Nguyễn Văn</v>
          </cell>
          <cell r="E2894" t="str">
            <v>Khiết</v>
          </cell>
          <cell r="F2894">
            <v>67</v>
          </cell>
          <cell r="G2894" t="str">
            <v>Khoa Quản lý nhà nước</v>
          </cell>
          <cell r="H2894" t="str">
            <v>Trường Cán bộ quản lý Nông nghiệp và Phát triển nông thôn</v>
          </cell>
          <cell r="I2894" t="str">
            <v>Thạc sĩ, Giảng viên</v>
          </cell>
          <cell r="J2894">
            <v>4.9800000000000004</v>
          </cell>
          <cell r="K2894">
            <v>0</v>
          </cell>
          <cell r="L2894" t="str">
            <v>01-Jul-25</v>
          </cell>
          <cell r="M2894" t="str">
            <v xml:space="preserve">  -   -</v>
          </cell>
          <cell r="N2894">
            <v>3</v>
          </cell>
          <cell r="O2894" t="str">
            <v>6700</v>
          </cell>
          <cell r="P2894" t="str">
            <v>6700</v>
          </cell>
          <cell r="Q2894" t="str">
            <v>15.111</v>
          </cell>
          <cell r="R2894" t="str">
            <v>V.07.01.03</v>
          </cell>
          <cell r="S2894" t="str">
            <v/>
          </cell>
          <cell r="T2894">
            <v>0</v>
          </cell>
          <cell r="U2894" t="str">
            <v>Thạc sĩ</v>
          </cell>
          <cell r="V2894" t="str">
            <v>001079041220</v>
          </cell>
        </row>
        <row r="2895">
          <cell r="B2895" t="str">
            <v/>
          </cell>
          <cell r="C2895" t="str">
            <v>3180205511158</v>
          </cell>
          <cell r="D2895" t="str">
            <v>Khổng Thanh</v>
          </cell>
          <cell r="E2895" t="str">
            <v>Ngân</v>
          </cell>
          <cell r="F2895">
            <v>67</v>
          </cell>
          <cell r="G2895" t="str">
            <v>Khoa Quản lý nhà nước</v>
          </cell>
          <cell r="H2895" t="str">
            <v>Trường Cán bộ quản lý Nông nghiệp và Phát triển nông thôn</v>
          </cell>
          <cell r="I2895" t="str">
            <v>Thạc sĩ, Giảng viên chính</v>
          </cell>
          <cell r="J2895">
            <v>4.4000000000000004</v>
          </cell>
          <cell r="K2895">
            <v>0</v>
          </cell>
          <cell r="L2895" t="str">
            <v>01-Mar-23</v>
          </cell>
          <cell r="M2895" t="str">
            <v xml:space="preserve">  -   -</v>
          </cell>
          <cell r="N2895">
            <v>3</v>
          </cell>
          <cell r="O2895" t="str">
            <v>6700</v>
          </cell>
          <cell r="P2895" t="str">
            <v>6700</v>
          </cell>
          <cell r="Q2895" t="str">
            <v>15.110</v>
          </cell>
          <cell r="R2895" t="str">
            <v>V.07.01.02</v>
          </cell>
          <cell r="S2895" t="str">
            <v/>
          </cell>
          <cell r="T2895">
            <v>0</v>
          </cell>
          <cell r="U2895" t="str">
            <v>Thạc sĩ</v>
          </cell>
          <cell r="V2895" t="str">
            <v>001177031382</v>
          </cell>
        </row>
        <row r="2896">
          <cell r="B2896" t="str">
            <v/>
          </cell>
          <cell r="C2896" t="str">
            <v>3180205511135</v>
          </cell>
          <cell r="D2896" t="str">
            <v>Đàm Thị Hồng</v>
          </cell>
          <cell r="E2896" t="str">
            <v>Hạnh</v>
          </cell>
          <cell r="F2896">
            <v>67</v>
          </cell>
          <cell r="G2896" t="str">
            <v>Khoa Quản lý nhà nước</v>
          </cell>
          <cell r="H2896" t="str">
            <v>Trường Cán bộ quản lý Nông nghiệp và Phát triển nông thôn</v>
          </cell>
          <cell r="I2896" t="str">
            <v>Thạc sĩ, Giảng viên</v>
          </cell>
          <cell r="J2896">
            <v>3.99</v>
          </cell>
          <cell r="K2896">
            <v>0</v>
          </cell>
          <cell r="L2896" t="str">
            <v>01-May-24</v>
          </cell>
          <cell r="M2896" t="str">
            <v xml:space="preserve">  -   -</v>
          </cell>
          <cell r="N2896">
            <v>3</v>
          </cell>
          <cell r="O2896" t="str">
            <v>6700</v>
          </cell>
          <cell r="P2896" t="str">
            <v>6700</v>
          </cell>
          <cell r="Q2896" t="str">
            <v>15.111</v>
          </cell>
          <cell r="R2896" t="str">
            <v>V.07.01.03</v>
          </cell>
          <cell r="S2896" t="str">
            <v/>
          </cell>
          <cell r="T2896">
            <v>0</v>
          </cell>
          <cell r="U2896" t="str">
            <v>Thạc sĩ</v>
          </cell>
          <cell r="V2896" t="str">
            <v>037185004332</v>
          </cell>
        </row>
        <row r="2897">
          <cell r="B2897" t="str">
            <v/>
          </cell>
          <cell r="C2897" t="str">
            <v>3180205512230</v>
          </cell>
          <cell r="D2897" t="str">
            <v>Trần Thị Kim</v>
          </cell>
          <cell r="E2897" t="str">
            <v>Ngân</v>
          </cell>
          <cell r="F2897">
            <v>67</v>
          </cell>
          <cell r="G2897" t="str">
            <v>Khoa Quản lý nhà nước</v>
          </cell>
          <cell r="H2897" t="str">
            <v>Trường Cán bộ quản lý Nông nghiệp và Phát triển nông thôn</v>
          </cell>
          <cell r="I2897" t="str">
            <v>Thạc sĩ, Giảng viên</v>
          </cell>
          <cell r="J2897">
            <v>4.6500000000000004</v>
          </cell>
          <cell r="K2897">
            <v>0</v>
          </cell>
          <cell r="L2897" t="str">
            <v>01-Jul-25</v>
          </cell>
          <cell r="M2897" t="str">
            <v xml:space="preserve">  -   -</v>
          </cell>
          <cell r="N2897">
            <v>3</v>
          </cell>
          <cell r="O2897" t="str">
            <v>6700</v>
          </cell>
          <cell r="P2897" t="str">
            <v>6700</v>
          </cell>
          <cell r="Q2897" t="str">
            <v>15.111</v>
          </cell>
          <cell r="R2897" t="str">
            <v>V.07.01.03</v>
          </cell>
          <cell r="S2897" t="str">
            <v/>
          </cell>
          <cell r="T2897">
            <v>0</v>
          </cell>
          <cell r="U2897" t="str">
            <v>Thạc sĩ</v>
          </cell>
          <cell r="V2897" t="str">
            <v>025178000358</v>
          </cell>
        </row>
        <row r="2898">
          <cell r="B2898" t="str">
            <v/>
          </cell>
          <cell r="C2898" t="str">
            <v>3180205511742</v>
          </cell>
          <cell r="D2898" t="str">
            <v>Tạ Thị</v>
          </cell>
          <cell r="E2898" t="str">
            <v>Thắm</v>
          </cell>
          <cell r="F2898">
            <v>67</v>
          </cell>
          <cell r="G2898" t="str">
            <v>Khoa Quản lý nhà nước</v>
          </cell>
          <cell r="H2898" t="str">
            <v>Trường Cán bộ quản lý Nông nghiệp và Phát triển nông thôn</v>
          </cell>
          <cell r="I2898" t="str">
            <v>Thạc sĩ, Giảng viên</v>
          </cell>
          <cell r="J2898">
            <v>4.32</v>
          </cell>
          <cell r="K2898">
            <v>0</v>
          </cell>
          <cell r="L2898" t="str">
            <v>01-Aug-24</v>
          </cell>
          <cell r="M2898" t="str">
            <v xml:space="preserve">  -   -</v>
          </cell>
          <cell r="N2898">
            <v>3</v>
          </cell>
          <cell r="O2898" t="str">
            <v>6700</v>
          </cell>
          <cell r="P2898" t="str">
            <v>6700</v>
          </cell>
          <cell r="Q2898" t="str">
            <v>15.111</v>
          </cell>
          <cell r="R2898" t="str">
            <v>V.07.01.03</v>
          </cell>
          <cell r="S2898" t="str">
            <v/>
          </cell>
          <cell r="T2898">
            <v>0</v>
          </cell>
          <cell r="U2898" t="str">
            <v>Thạc sĩ</v>
          </cell>
          <cell r="V2898" t="str">
            <v>001174024774</v>
          </cell>
        </row>
        <row r="2899">
          <cell r="B2899" t="str">
            <v/>
          </cell>
          <cell r="C2899" t="str">
            <v>3180205511686</v>
          </cell>
          <cell r="D2899" t="str">
            <v>Tạ Thị Ngọc</v>
          </cell>
          <cell r="E2899" t="str">
            <v>Hà</v>
          </cell>
          <cell r="F2899">
            <v>67</v>
          </cell>
          <cell r="G2899" t="str">
            <v>Khoa Quản lý nhà nước</v>
          </cell>
          <cell r="H2899" t="str">
            <v>Trường Cán bộ quản lý Nông nghiệp và Phát triển nông thôn</v>
          </cell>
          <cell r="I2899" t="str">
            <v>Thạc sĩ, Giảng viên</v>
          </cell>
          <cell r="J2899">
            <v>3.66</v>
          </cell>
          <cell r="K2899">
            <v>0</v>
          </cell>
          <cell r="L2899" t="str">
            <v>01-Aug-24</v>
          </cell>
          <cell r="M2899" t="str">
            <v xml:space="preserve">  -   -</v>
          </cell>
          <cell r="N2899">
            <v>3</v>
          </cell>
          <cell r="O2899" t="str">
            <v>6700</v>
          </cell>
          <cell r="P2899" t="str">
            <v>6700</v>
          </cell>
          <cell r="Q2899" t="str">
            <v>15.111</v>
          </cell>
          <cell r="R2899" t="str">
            <v>V.07.01.03</v>
          </cell>
          <cell r="S2899" t="str">
            <v/>
          </cell>
          <cell r="T2899">
            <v>0</v>
          </cell>
          <cell r="U2899" t="str">
            <v>Thạc sĩ</v>
          </cell>
          <cell r="V2899" t="str">
            <v>033187006197</v>
          </cell>
        </row>
        <row r="2900">
          <cell r="B2900" t="str">
            <v/>
          </cell>
          <cell r="C2900" t="str">
            <v>3180205511634</v>
          </cell>
          <cell r="D2900" t="str">
            <v>Hồ Kim</v>
          </cell>
          <cell r="E2900" t="str">
            <v>Anh</v>
          </cell>
          <cell r="F2900">
            <v>67</v>
          </cell>
          <cell r="G2900" t="str">
            <v>Khoa Khuyến nông và PTNT</v>
          </cell>
          <cell r="H2900" t="str">
            <v>Trường Cán bộ quản lý Nông nghiệp và Phát triển nông thôn</v>
          </cell>
          <cell r="I2900" t="str">
            <v>Thạc sĩ, Giảng viên</v>
          </cell>
          <cell r="J2900">
            <v>4.6500000000000004</v>
          </cell>
          <cell r="K2900">
            <v>0</v>
          </cell>
          <cell r="L2900" t="str">
            <v>01-Jan-24</v>
          </cell>
          <cell r="M2900" t="str">
            <v xml:space="preserve">  -   -</v>
          </cell>
          <cell r="N2900">
            <v>3</v>
          </cell>
          <cell r="O2900" t="str">
            <v>6700</v>
          </cell>
          <cell r="P2900" t="str">
            <v>6700</v>
          </cell>
          <cell r="Q2900" t="str">
            <v>15.111</v>
          </cell>
          <cell r="R2900" t="str">
            <v>V.07.01.03</v>
          </cell>
          <cell r="S2900" t="str">
            <v/>
          </cell>
          <cell r="T2900">
            <v>0</v>
          </cell>
          <cell r="U2900" t="str">
            <v>Thạc sĩ</v>
          </cell>
          <cell r="V2900" t="str">
            <v>001176014572</v>
          </cell>
        </row>
        <row r="2901">
          <cell r="B2901" t="str">
            <v/>
          </cell>
          <cell r="C2901" t="str">
            <v>3180205512196</v>
          </cell>
          <cell r="D2901" t="str">
            <v>Nguyễn Thị</v>
          </cell>
          <cell r="E2901" t="str">
            <v>Yến</v>
          </cell>
          <cell r="F2901">
            <v>67</v>
          </cell>
          <cell r="G2901" t="str">
            <v>Khoa Khuyến nông và PTNT</v>
          </cell>
          <cell r="H2901" t="str">
            <v>Trường Cán bộ quản lý Nông nghiệp và Phát triển nông thôn</v>
          </cell>
          <cell r="I2901" t="str">
            <v>Thạc sĩ, Giảng viên chính</v>
          </cell>
          <cell r="J2901">
            <v>4.74</v>
          </cell>
          <cell r="K2901">
            <v>0</v>
          </cell>
          <cell r="L2901" t="str">
            <v>22-Sep-25</v>
          </cell>
          <cell r="M2901" t="str">
            <v xml:space="preserve">  -   -</v>
          </cell>
          <cell r="N2901">
            <v>3</v>
          </cell>
          <cell r="O2901" t="str">
            <v>6700</v>
          </cell>
          <cell r="P2901" t="str">
            <v>6700</v>
          </cell>
          <cell r="Q2901" t="str">
            <v>15.110</v>
          </cell>
          <cell r="R2901" t="str">
            <v>V.07.01.02</v>
          </cell>
          <cell r="S2901" t="str">
            <v/>
          </cell>
          <cell r="T2901">
            <v>0</v>
          </cell>
          <cell r="U2901" t="str">
            <v>Thạc sĩ</v>
          </cell>
          <cell r="V2901" t="str">
            <v>030181003130</v>
          </cell>
        </row>
        <row r="2902">
          <cell r="B2902" t="str">
            <v/>
          </cell>
          <cell r="C2902" t="str">
            <v>3180205511611</v>
          </cell>
          <cell r="D2902" t="str">
            <v>Trần Thị Thu</v>
          </cell>
          <cell r="E2902" t="str">
            <v>Trang</v>
          </cell>
          <cell r="F2902">
            <v>67</v>
          </cell>
          <cell r="G2902" t="str">
            <v>Khoa Khuyến nông và PTNT</v>
          </cell>
          <cell r="H2902" t="str">
            <v>Trường Cán bộ quản lý Nông nghiệp và Phát triển nông thôn</v>
          </cell>
          <cell r="I2902" t="str">
            <v>Thạc sĩ, Giảng viên</v>
          </cell>
          <cell r="J2902">
            <v>3.66</v>
          </cell>
          <cell r="K2902">
            <v>0</v>
          </cell>
          <cell r="L2902" t="str">
            <v>01-Nov-23</v>
          </cell>
          <cell r="M2902" t="str">
            <v xml:space="preserve">  -   -</v>
          </cell>
          <cell r="N2902">
            <v>3</v>
          </cell>
          <cell r="O2902" t="str">
            <v>6700</v>
          </cell>
          <cell r="P2902" t="str">
            <v>6700</v>
          </cell>
          <cell r="Q2902" t="str">
            <v>15.111</v>
          </cell>
          <cell r="R2902" t="str">
            <v>V.07.01.03</v>
          </cell>
          <cell r="S2902" t="str">
            <v/>
          </cell>
          <cell r="T2902">
            <v>0</v>
          </cell>
          <cell r="U2902" t="str">
            <v>Thạc sĩ</v>
          </cell>
          <cell r="V2902" t="str">
            <v>031188011385</v>
          </cell>
        </row>
        <row r="2903">
          <cell r="B2903" t="str">
            <v/>
          </cell>
          <cell r="C2903" t="str">
            <v>3180205512042</v>
          </cell>
          <cell r="D2903" t="str">
            <v>Mai Thị Tam</v>
          </cell>
          <cell r="E2903" t="str">
            <v>Khánh</v>
          </cell>
          <cell r="F2903">
            <v>67</v>
          </cell>
          <cell r="G2903" t="str">
            <v>Khoa Khuyến nông và PTNT</v>
          </cell>
          <cell r="H2903" t="str">
            <v>Trường Cán bộ quản lý Nông nghiệp và Phát triển nông thôn</v>
          </cell>
          <cell r="I2903" t="str">
            <v>Thạc sĩ, Giảng viên</v>
          </cell>
          <cell r="J2903">
            <v>4.32</v>
          </cell>
          <cell r="K2903">
            <v>0</v>
          </cell>
          <cell r="L2903" t="str">
            <v>01-Oct-23</v>
          </cell>
          <cell r="M2903" t="str">
            <v xml:space="preserve">  -   -</v>
          </cell>
          <cell r="N2903">
            <v>3</v>
          </cell>
          <cell r="O2903" t="str">
            <v>6700</v>
          </cell>
          <cell r="P2903" t="str">
            <v>6700</v>
          </cell>
          <cell r="Q2903" t="str">
            <v>15.111</v>
          </cell>
          <cell r="R2903" t="str">
            <v>V.07.01.03</v>
          </cell>
          <cell r="S2903" t="str">
            <v/>
          </cell>
          <cell r="T2903">
            <v>0</v>
          </cell>
          <cell r="U2903" t="str">
            <v>Thạc sĩ</v>
          </cell>
          <cell r="V2903" t="str">
            <v>001175034188</v>
          </cell>
        </row>
        <row r="2904">
          <cell r="B2904" t="str">
            <v/>
          </cell>
          <cell r="C2904" t="str">
            <v>3180205511946</v>
          </cell>
          <cell r="D2904" t="str">
            <v>Nguyễn Thị Thanh</v>
          </cell>
          <cell r="E2904" t="str">
            <v>Hà</v>
          </cell>
          <cell r="F2904">
            <v>67</v>
          </cell>
          <cell r="G2904" t="str">
            <v>Trung tâm Kinh tế hợp tác và PTNT</v>
          </cell>
          <cell r="H2904" t="str">
            <v>Trường Cán bộ quản lý Nông nghiệp và Phát triển nông thôn</v>
          </cell>
          <cell r="I2904" t="str">
            <v>Thạc sĩ, Giảng viên, Giám đốc Trung tâm</v>
          </cell>
          <cell r="J2904">
            <v>4.32</v>
          </cell>
          <cell r="K2904">
            <v>0</v>
          </cell>
          <cell r="L2904" t="str">
            <v>01-Jun-25</v>
          </cell>
          <cell r="M2904" t="str">
            <v xml:space="preserve">  -   -</v>
          </cell>
          <cell r="N2904">
            <v>3</v>
          </cell>
          <cell r="O2904" t="str">
            <v>6700</v>
          </cell>
          <cell r="P2904" t="str">
            <v>6700</v>
          </cell>
          <cell r="Q2904" t="str">
            <v>15.111</v>
          </cell>
          <cell r="R2904" t="str">
            <v>V.07.01.03</v>
          </cell>
          <cell r="S2904" t="str">
            <v/>
          </cell>
          <cell r="T2904">
            <v>0</v>
          </cell>
          <cell r="U2904" t="str">
            <v>Thạc sĩ</v>
          </cell>
          <cell r="V2904" t="str">
            <v>040183023433</v>
          </cell>
        </row>
        <row r="2905">
          <cell r="B2905" t="str">
            <v/>
          </cell>
          <cell r="C2905" t="str">
            <v>3180205512167</v>
          </cell>
          <cell r="D2905" t="str">
            <v>Lương Thị Thái</v>
          </cell>
          <cell r="E2905" t="str">
            <v>Thuận</v>
          </cell>
          <cell r="F2905">
            <v>67</v>
          </cell>
          <cell r="G2905" t="str">
            <v>Phòng Tổ chức - Hành chính</v>
          </cell>
          <cell r="H2905" t="str">
            <v>Trường Cán bộ quản lý Nông nghiệp và Phát triển nông thôn</v>
          </cell>
          <cell r="I2905" t="str">
            <v>Thạc sĩ, Giảng viên</v>
          </cell>
          <cell r="J2905">
            <v>3.33</v>
          </cell>
          <cell r="K2905">
            <v>0</v>
          </cell>
          <cell r="L2905" t="str">
            <v>01-Sep-24</v>
          </cell>
          <cell r="M2905" t="str">
            <v xml:space="preserve">  -   -</v>
          </cell>
          <cell r="N2905">
            <v>3</v>
          </cell>
          <cell r="O2905" t="str">
            <v>6700</v>
          </cell>
          <cell r="P2905" t="str">
            <v>6700</v>
          </cell>
          <cell r="Q2905" t="str">
            <v>15.111</v>
          </cell>
          <cell r="R2905" t="str">
            <v>V.07.01.03</v>
          </cell>
          <cell r="S2905" t="str">
            <v/>
          </cell>
          <cell r="T2905">
            <v>0</v>
          </cell>
          <cell r="U2905" t="str">
            <v>Thạc sĩ</v>
          </cell>
          <cell r="V2905" t="str">
            <v>030188011809</v>
          </cell>
        </row>
        <row r="2906">
          <cell r="B2906" t="str">
            <v/>
          </cell>
          <cell r="C2906" t="str">
            <v>3180205511930</v>
          </cell>
          <cell r="D2906" t="str">
            <v>Nguyễn Thị</v>
          </cell>
          <cell r="E2906" t="str">
            <v>Thúy</v>
          </cell>
          <cell r="F2906">
            <v>67</v>
          </cell>
          <cell r="G2906" t="str">
            <v>Trung tâm Kinh tế hợp tác và PTNT</v>
          </cell>
          <cell r="H2906" t="str">
            <v>Trường Cán bộ quản lý Nông nghiệp và Phát triển nông thôn</v>
          </cell>
          <cell r="I2906" t="str">
            <v>Thạc sĩ, Giảng viên</v>
          </cell>
          <cell r="J2906">
            <v>3.33</v>
          </cell>
          <cell r="K2906">
            <v>0</v>
          </cell>
          <cell r="L2906" t="str">
            <v>01-Oct-22</v>
          </cell>
          <cell r="M2906" t="str">
            <v xml:space="preserve">  -   -</v>
          </cell>
          <cell r="N2906">
            <v>3</v>
          </cell>
          <cell r="O2906" t="str">
            <v>6700</v>
          </cell>
          <cell r="P2906" t="str">
            <v>6700</v>
          </cell>
          <cell r="Q2906" t="str">
            <v>15.111</v>
          </cell>
          <cell r="R2906" t="str">
            <v>V.07.01.03</v>
          </cell>
          <cell r="S2906" t="str">
            <v/>
          </cell>
          <cell r="T2906">
            <v>0</v>
          </cell>
          <cell r="U2906" t="str">
            <v>Thạc sĩ</v>
          </cell>
          <cell r="V2906" t="str">
            <v>038186020855</v>
          </cell>
        </row>
        <row r="2907">
          <cell r="B2907" t="str">
            <v/>
          </cell>
          <cell r="C2907" t="str">
            <v>3810205512065</v>
          </cell>
          <cell r="D2907" t="str">
            <v>Phan Văn</v>
          </cell>
          <cell r="E2907" t="str">
            <v>Mạnh</v>
          </cell>
          <cell r="F2907">
            <v>67</v>
          </cell>
          <cell r="G2907" t="str">
            <v>Phòng Tổ chức - Hành chính</v>
          </cell>
          <cell r="H2907" t="str">
            <v>Trường Cán bộ quản lý Nông nghiệp và Phát triển nông thôn</v>
          </cell>
          <cell r="I2907" t="str">
            <v>Lái xe cơ quan</v>
          </cell>
          <cell r="J2907">
            <v>0</v>
          </cell>
          <cell r="K2907">
            <v>0</v>
          </cell>
          <cell r="L2907" t="str">
            <v xml:space="preserve">  -   -</v>
          </cell>
          <cell r="M2907" t="str">
            <v xml:space="preserve">  -   -</v>
          </cell>
          <cell r="N2907">
            <v>7</v>
          </cell>
          <cell r="O2907" t="str">
            <v>6700</v>
          </cell>
          <cell r="P2907" t="str">
            <v>6700</v>
          </cell>
          <cell r="Q2907" t="str">
            <v>01.010</v>
          </cell>
          <cell r="R2907" t="str">
            <v>01.010</v>
          </cell>
          <cell r="S2907" t="str">
            <v/>
          </cell>
          <cell r="T2907">
            <v>0</v>
          </cell>
          <cell r="U2907" t="str">
            <v xml:space="preserve"> 12/12</v>
          </cell>
          <cell r="V2907" t="str">
            <v>001074002242</v>
          </cell>
        </row>
        <row r="2908">
          <cell r="B2908" t="str">
            <v/>
          </cell>
          <cell r="C2908" t="str">
            <v>3180205661355</v>
          </cell>
          <cell r="D2908" t="str">
            <v>Trịnh Thị Thu</v>
          </cell>
          <cell r="E2908" t="str">
            <v>Hường</v>
          </cell>
          <cell r="F2908">
            <v>67</v>
          </cell>
          <cell r="G2908" t="str">
            <v>Phòng Đào tạo</v>
          </cell>
          <cell r="H2908" t="str">
            <v>Trường Cán bộ quản lý Nông nghiệp và Phát triển nông thôn</v>
          </cell>
          <cell r="I2908" t="str">
            <v>Thạc sĩ, Nhân viên viên kỹ thuật</v>
          </cell>
          <cell r="J2908">
            <v>0</v>
          </cell>
          <cell r="K2908">
            <v>0</v>
          </cell>
          <cell r="L2908" t="str">
            <v xml:space="preserve">  -   -</v>
          </cell>
          <cell r="M2908" t="str">
            <v xml:space="preserve">  -   -</v>
          </cell>
          <cell r="N2908">
            <v>3</v>
          </cell>
          <cell r="O2908" t="str">
            <v>6700</v>
          </cell>
          <cell r="P2908" t="str">
            <v>6700</v>
          </cell>
          <cell r="Q2908" t="str">
            <v>01.007</v>
          </cell>
          <cell r="R2908" t="str">
            <v>01.007</v>
          </cell>
          <cell r="S2908" t="str">
            <v/>
          </cell>
          <cell r="T2908">
            <v>0</v>
          </cell>
          <cell r="U2908" t="str">
            <v>Thạc sĩ</v>
          </cell>
          <cell r="V2908" t="str">
            <v>036187011406</v>
          </cell>
        </row>
        <row r="2909">
          <cell r="B2909" t="str">
            <v/>
          </cell>
          <cell r="C2909" t="str">
            <v>3180205645943</v>
          </cell>
          <cell r="D2909" t="str">
            <v>Trần Thu</v>
          </cell>
          <cell r="E2909" t="str">
            <v>Phương</v>
          </cell>
          <cell r="F2909">
            <v>67</v>
          </cell>
          <cell r="G2909" t="str">
            <v>Phòng Tài chính - Kế toán</v>
          </cell>
          <cell r="H2909" t="str">
            <v>Trường Cán bộ quản lý Nông nghiệp và Phát triển nông thôn</v>
          </cell>
          <cell r="I2909" t="str">
            <v>Kế toán viên</v>
          </cell>
          <cell r="J2909">
            <v>0</v>
          </cell>
          <cell r="K2909">
            <v>0</v>
          </cell>
          <cell r="L2909" t="str">
            <v xml:space="preserve">  -   -</v>
          </cell>
          <cell r="M2909" t="str">
            <v xml:space="preserve">  -   -</v>
          </cell>
          <cell r="N2909">
            <v>4</v>
          </cell>
          <cell r="O2909" t="str">
            <v>6700</v>
          </cell>
          <cell r="P2909" t="str">
            <v>6700</v>
          </cell>
          <cell r="Q2909" t="str">
            <v>06.031</v>
          </cell>
          <cell r="R2909" t="str">
            <v>V.06.031</v>
          </cell>
          <cell r="S2909" t="str">
            <v/>
          </cell>
          <cell r="T2909">
            <v>0</v>
          </cell>
          <cell r="U2909" t="str">
            <v>Đại học</v>
          </cell>
          <cell r="V2909" t="str">
            <v>001300031988</v>
          </cell>
        </row>
        <row r="2910">
          <cell r="B2910" t="str">
            <v/>
          </cell>
          <cell r="C2910" t="str">
            <v>3180205511771</v>
          </cell>
          <cell r="D2910" t="str">
            <v>Đoàn Quốc</v>
          </cell>
          <cell r="E2910" t="str">
            <v>Khánh</v>
          </cell>
          <cell r="F2910">
            <v>67</v>
          </cell>
          <cell r="G2910" t="str">
            <v>Phòng Quản trị</v>
          </cell>
          <cell r="H2910" t="str">
            <v>Trường Cán bộ quản lý Nông nghiệp và Phát triển nông thôn</v>
          </cell>
          <cell r="I2910" t="str">
            <v>Nhân viên viên kỹ thuật</v>
          </cell>
          <cell r="J2910">
            <v>0</v>
          </cell>
          <cell r="K2910">
            <v>0</v>
          </cell>
          <cell r="L2910" t="str">
            <v xml:space="preserve">  -   -</v>
          </cell>
          <cell r="M2910" t="str">
            <v xml:space="preserve">  -   -</v>
          </cell>
          <cell r="N2910">
            <v>4</v>
          </cell>
          <cell r="O2910" t="str">
            <v>6700</v>
          </cell>
          <cell r="P2910" t="str">
            <v>6700</v>
          </cell>
          <cell r="Q2910" t="str">
            <v>01.007</v>
          </cell>
          <cell r="R2910" t="str">
            <v>01.007</v>
          </cell>
          <cell r="S2910" t="str">
            <v/>
          </cell>
          <cell r="T2910">
            <v>0</v>
          </cell>
          <cell r="U2910" t="str">
            <v>Đại học</v>
          </cell>
          <cell r="V2910" t="str">
            <v>030077000120</v>
          </cell>
        </row>
        <row r="2911">
          <cell r="B2911" t="str">
            <v/>
          </cell>
          <cell r="C2911" t="str">
            <v>3180205511214</v>
          </cell>
          <cell r="D2911" t="str">
            <v>Lã Phương</v>
          </cell>
          <cell r="E2911" t="str">
            <v>Chiến</v>
          </cell>
          <cell r="F2911">
            <v>67</v>
          </cell>
          <cell r="G2911" t="str">
            <v>Phòng Quản trị</v>
          </cell>
          <cell r="H2911" t="str">
            <v>Trường Cán bộ quản lý Nông nghiệp và Phát triển nông thôn</v>
          </cell>
          <cell r="I2911" t="str">
            <v>Nhân viên bảo vệ</v>
          </cell>
          <cell r="J2911">
            <v>0</v>
          </cell>
          <cell r="K2911">
            <v>0</v>
          </cell>
          <cell r="L2911" t="str">
            <v xml:space="preserve">  -   -</v>
          </cell>
          <cell r="M2911" t="str">
            <v xml:space="preserve">  -   -</v>
          </cell>
          <cell r="N2911">
            <v>6</v>
          </cell>
          <cell r="O2911" t="str">
            <v>6700</v>
          </cell>
          <cell r="P2911" t="str">
            <v>6700</v>
          </cell>
          <cell r="Q2911" t="str">
            <v>01.011</v>
          </cell>
          <cell r="R2911" t="str">
            <v>01.011</v>
          </cell>
          <cell r="S2911" t="str">
            <v/>
          </cell>
          <cell r="T2911">
            <v>0</v>
          </cell>
          <cell r="U2911" t="str">
            <v>Trung 
cấp</v>
          </cell>
          <cell r="V2911" t="str">
            <v>014065006456</v>
          </cell>
        </row>
        <row r="2912">
          <cell r="B2912" t="str">
            <v/>
          </cell>
          <cell r="C2912" t="str">
            <v>3180205511809</v>
          </cell>
          <cell r="D2912" t="str">
            <v>Bùi Thị Minh</v>
          </cell>
          <cell r="E2912" t="str">
            <v>Hoa</v>
          </cell>
          <cell r="F2912">
            <v>67</v>
          </cell>
          <cell r="G2912" t="str">
            <v>Phòng Quản trị</v>
          </cell>
          <cell r="H2912" t="str">
            <v>Trường Cán bộ quản lý Nông nghiệp và Phát triển nông thôn</v>
          </cell>
          <cell r="I2912" t="str">
            <v>Nhân viên bảo vệ</v>
          </cell>
          <cell r="J2912">
            <v>0</v>
          </cell>
          <cell r="K2912">
            <v>0</v>
          </cell>
          <cell r="L2912" t="str">
            <v>01-Jan-26</v>
          </cell>
          <cell r="M2912" t="str">
            <v xml:space="preserve">  -   -</v>
          </cell>
          <cell r="N2912">
            <v>7</v>
          </cell>
          <cell r="O2912" t="str">
            <v>6700</v>
          </cell>
          <cell r="P2912" t="str">
            <v>6700</v>
          </cell>
          <cell r="Q2912" t="str">
            <v>01.011</v>
          </cell>
          <cell r="R2912" t="str">
            <v>01.011</v>
          </cell>
          <cell r="S2912" t="str">
            <v/>
          </cell>
          <cell r="T2912">
            <v>0</v>
          </cell>
          <cell r="U2912" t="str">
            <v xml:space="preserve"> 12/12</v>
          </cell>
          <cell r="V2912" t="str">
            <v>001174039434</v>
          </cell>
        </row>
        <row r="2913">
          <cell r="B2913" t="str">
            <v/>
          </cell>
          <cell r="C2913" t="str">
            <v/>
          </cell>
          <cell r="D2913" t="str">
            <v>Hoàng Thị Phương</v>
          </cell>
          <cell r="E2913" t="str">
            <v>Thảo</v>
          </cell>
          <cell r="F2913">
            <v>68</v>
          </cell>
          <cell r="G2913" t="str">
            <v>Trung tâm Tin học Học viện Nông nghiệp Việt Nam</v>
          </cell>
          <cell r="H2913" t="str">
            <v>Trung tâm Tin học và Kỹ năng mềm VNUA</v>
          </cell>
          <cell r="I2913" t="str">
            <v>Chuyên viên</v>
          </cell>
          <cell r="J2913">
            <v>1.9890000000000001</v>
          </cell>
          <cell r="K2913">
            <v>0</v>
          </cell>
          <cell r="L2913" t="str">
            <v>01-Jul-16</v>
          </cell>
          <cell r="M2913" t="str">
            <v>01-Jul-16</v>
          </cell>
          <cell r="N2913">
            <v>4</v>
          </cell>
          <cell r="O2913" t="str">
            <v>6800</v>
          </cell>
          <cell r="P2913" t="str">
            <v>6800</v>
          </cell>
          <cell r="Q2913" t="str">
            <v>01.003</v>
          </cell>
          <cell r="R2913" t="str">
            <v>01.003</v>
          </cell>
          <cell r="S2913" t="str">
            <v/>
          </cell>
          <cell r="T2913">
            <v>0</v>
          </cell>
          <cell r="U2913" t="str">
            <v>Đại học</v>
          </cell>
          <cell r="V2913" t="str">
            <v>135474626</v>
          </cell>
        </row>
        <row r="2914">
          <cell r="B2914" t="str">
            <v/>
          </cell>
          <cell r="C2914" t="str">
            <v/>
          </cell>
          <cell r="D2914" t="str">
            <v>Nguyễn Thị Lan</v>
          </cell>
          <cell r="E2914" t="str">
            <v>Anh</v>
          </cell>
          <cell r="F2914">
            <v>68</v>
          </cell>
          <cell r="G2914" t="str">
            <v>Trung tâm Tin học Học viện Nông nghiệp Việt Nam</v>
          </cell>
          <cell r="H2914" t="str">
            <v>Trung tâm Tin học và Kỹ năng mềm VNUA</v>
          </cell>
          <cell r="I2914" t="str">
            <v>Chuyên viên</v>
          </cell>
          <cell r="J2914">
            <v>1.9890000000000001</v>
          </cell>
          <cell r="K2914">
            <v>0</v>
          </cell>
          <cell r="L2914" t="str">
            <v>03-Jan-17</v>
          </cell>
          <cell r="M2914" t="str">
            <v>03-Jan-17</v>
          </cell>
          <cell r="N2914">
            <v>4</v>
          </cell>
          <cell r="O2914" t="str">
            <v>6800</v>
          </cell>
          <cell r="P2914" t="str">
            <v>6800</v>
          </cell>
          <cell r="Q2914" t="str">
            <v>01.003</v>
          </cell>
          <cell r="R2914" t="str">
            <v>01.003</v>
          </cell>
          <cell r="S2914" t="str">
            <v/>
          </cell>
          <cell r="T2914">
            <v>0</v>
          </cell>
          <cell r="U2914" t="str">
            <v>Đại học</v>
          </cell>
          <cell r="V2914" t="str">
            <v>013007581</v>
          </cell>
        </row>
        <row r="2915">
          <cell r="B2915" t="str">
            <v/>
          </cell>
          <cell r="C2915" t="str">
            <v>102006745999</v>
          </cell>
          <cell r="D2915" t="str">
            <v>Lê Thị Quỳnh</v>
          </cell>
          <cell r="E2915" t="str">
            <v>Trang</v>
          </cell>
          <cell r="F2915">
            <v>68</v>
          </cell>
          <cell r="G2915" t="str">
            <v>Trung tâm Tin học và Kỹ năng mềm VNUA</v>
          </cell>
          <cell r="H2915" t="str">
            <v>Trung tâm Tin học và Kỹ năng mềm VNUA</v>
          </cell>
          <cell r="I2915" t="str">
            <v>Thạc sĩ, Chuyên viên</v>
          </cell>
          <cell r="J2915">
            <v>3.33</v>
          </cell>
          <cell r="K2915">
            <v>0</v>
          </cell>
          <cell r="L2915" t="str">
            <v>01-Jan-26</v>
          </cell>
          <cell r="M2915" t="str">
            <v>02-Jan-18</v>
          </cell>
          <cell r="N2915">
            <v>3</v>
          </cell>
          <cell r="O2915" t="str">
            <v>6800</v>
          </cell>
          <cell r="P2915" t="str">
            <v>6800</v>
          </cell>
          <cell r="Q2915" t="str">
            <v>01.003</v>
          </cell>
          <cell r="R2915" t="str">
            <v>01.003</v>
          </cell>
          <cell r="S2915" t="str">
            <v/>
          </cell>
          <cell r="T2915">
            <v>0</v>
          </cell>
          <cell r="U2915" t="str">
            <v>Thạc sĩ</v>
          </cell>
          <cell r="V2915" t="str">
            <v>040194023189</v>
          </cell>
        </row>
        <row r="2916">
          <cell r="B2916" t="str">
            <v/>
          </cell>
          <cell r="C2916" t="str">
            <v/>
          </cell>
          <cell r="D2916" t="str">
            <v>Trần Ngọc</v>
          </cell>
          <cell r="E2916" t="str">
            <v>Điệp</v>
          </cell>
          <cell r="F2916">
            <v>68</v>
          </cell>
          <cell r="G2916" t="str">
            <v>Trung tâm Tin học Học viện Nông nghiệp Việt Nam</v>
          </cell>
          <cell r="H2916" t="str">
            <v>Trung tâm Tin học và Kỹ năng mềm VNUA</v>
          </cell>
          <cell r="I2916" t="str">
            <v>Chuyên viên</v>
          </cell>
          <cell r="J2916">
            <v>1.9890000000000001</v>
          </cell>
          <cell r="K2916">
            <v>0</v>
          </cell>
          <cell r="L2916" t="str">
            <v>01-Dec-17</v>
          </cell>
          <cell r="M2916" t="str">
            <v>01-Dec-17</v>
          </cell>
          <cell r="N2916">
            <v>4</v>
          </cell>
          <cell r="O2916" t="str">
            <v>6800</v>
          </cell>
          <cell r="P2916" t="str">
            <v>6800</v>
          </cell>
          <cell r="Q2916" t="str">
            <v>01.003</v>
          </cell>
          <cell r="R2916" t="str">
            <v>01.003</v>
          </cell>
          <cell r="S2916" t="str">
            <v/>
          </cell>
          <cell r="T2916">
            <v>0</v>
          </cell>
          <cell r="U2916" t="str">
            <v>Đại học</v>
          </cell>
          <cell r="V2916" t="str">
            <v>142343472</v>
          </cell>
        </row>
        <row r="2917">
          <cell r="B2917" t="str">
            <v/>
          </cell>
          <cell r="C2917" t="str">
            <v>3120205005928</v>
          </cell>
          <cell r="D2917" t="str">
            <v>Nguyễn Thị Tuyết</v>
          </cell>
          <cell r="E2917" t="str">
            <v>Lan</v>
          </cell>
          <cell r="F2917">
            <v>68</v>
          </cell>
          <cell r="G2917" t="str">
            <v>Trung tâm Tin học và Kỹ năng mềm VNUA</v>
          </cell>
          <cell r="H2917" t="str">
            <v>Trung tâm Tin học và Kỹ năng mềm VNUA</v>
          </cell>
          <cell r="I2917" t="str">
            <v>Chuyên viên</v>
          </cell>
          <cell r="J2917">
            <v>3</v>
          </cell>
          <cell r="K2917">
            <v>0</v>
          </cell>
          <cell r="L2917" t="str">
            <v>01-Jul-24</v>
          </cell>
          <cell r="M2917" t="str">
            <v>01-Jul-19</v>
          </cell>
          <cell r="N2917">
            <v>4</v>
          </cell>
          <cell r="O2917" t="str">
            <v>6800</v>
          </cell>
          <cell r="P2917" t="str">
            <v>6800</v>
          </cell>
          <cell r="Q2917" t="str">
            <v>01.003</v>
          </cell>
          <cell r="R2917" t="str">
            <v>01.003</v>
          </cell>
          <cell r="S2917" t="str">
            <v/>
          </cell>
          <cell r="T2917">
            <v>0</v>
          </cell>
          <cell r="U2917" t="str">
            <v>Đại học</v>
          </cell>
          <cell r="V2917" t="str">
            <v>001179033408</v>
          </cell>
        </row>
        <row r="2918">
          <cell r="B2918" t="str">
            <v/>
          </cell>
          <cell r="C2918" t="str">
            <v/>
          </cell>
          <cell r="D2918" t="str">
            <v>Phạm Thị Hồng</v>
          </cell>
          <cell r="E2918" t="str">
            <v>Nhung</v>
          </cell>
          <cell r="F2918">
            <v>68</v>
          </cell>
          <cell r="G2918" t="str">
            <v>Trung tâm Tin học Học viện Nông nghiệp Việt Nam</v>
          </cell>
          <cell r="H2918" t="str">
            <v>Trung tâm Tin học và Kỹ năng mềm VNUA</v>
          </cell>
          <cell r="I2918" t="str">
            <v>Chuyên viên</v>
          </cell>
          <cell r="J2918">
            <v>1.9890000000000001</v>
          </cell>
          <cell r="K2918">
            <v>0</v>
          </cell>
          <cell r="L2918" t="str">
            <v>01-Oct-19</v>
          </cell>
          <cell r="M2918" t="str">
            <v>01-Oct-19</v>
          </cell>
          <cell r="N2918">
            <v>4</v>
          </cell>
          <cell r="O2918" t="str">
            <v>6800</v>
          </cell>
          <cell r="P2918" t="str">
            <v>6800</v>
          </cell>
          <cell r="Q2918" t="str">
            <v>01.003</v>
          </cell>
          <cell r="R2918" t="str">
            <v>01.003</v>
          </cell>
          <cell r="S2918" t="str">
            <v/>
          </cell>
          <cell r="T2918">
            <v>0</v>
          </cell>
          <cell r="U2918" t="str">
            <v>Đại học</v>
          </cell>
          <cell r="V2918" t="str">
            <v>030194001712</v>
          </cell>
        </row>
        <row r="2919">
          <cell r="B2919" t="str">
            <v/>
          </cell>
          <cell r="C2919" t="str">
            <v/>
          </cell>
          <cell r="D2919" t="str">
            <v>Đỗ Thj</v>
          </cell>
          <cell r="E2919" t="str">
            <v>Soa</v>
          </cell>
          <cell r="F2919">
            <v>68</v>
          </cell>
          <cell r="G2919" t="str">
            <v>Trung tâm Tin học Học viện Nông nghiệp Việt Nam</v>
          </cell>
          <cell r="H2919" t="str">
            <v>Trung tâm Tin học và Kỹ năng mềm VNUA</v>
          </cell>
          <cell r="I2919" t="str">
            <v>Chuyên viên</v>
          </cell>
          <cell r="J2919">
            <v>1.9890000000000001</v>
          </cell>
          <cell r="K2919">
            <v>0</v>
          </cell>
          <cell r="L2919" t="str">
            <v>01-Oct-19</v>
          </cell>
          <cell r="M2919" t="str">
            <v>01-Oct-19</v>
          </cell>
          <cell r="N2919">
            <v>4</v>
          </cell>
          <cell r="O2919" t="str">
            <v>6800</v>
          </cell>
          <cell r="P2919" t="str">
            <v>6800</v>
          </cell>
          <cell r="Q2919" t="str">
            <v>01.003</v>
          </cell>
          <cell r="R2919" t="str">
            <v>01.003</v>
          </cell>
          <cell r="S2919" t="str">
            <v/>
          </cell>
          <cell r="T2919">
            <v>0</v>
          </cell>
          <cell r="U2919" t="str">
            <v>Đại học</v>
          </cell>
          <cell r="V2919" t="str">
            <v>145541367</v>
          </cell>
        </row>
        <row r="2920">
          <cell r="B2920" t="str">
            <v/>
          </cell>
          <cell r="C2920" t="str">
            <v>3120205110431</v>
          </cell>
          <cell r="D2920" t="str">
            <v>Nguyễn Thị</v>
          </cell>
          <cell r="E2920" t="str">
            <v>Hoàn</v>
          </cell>
          <cell r="F2920">
            <v>68</v>
          </cell>
          <cell r="G2920" t="str">
            <v>Trung tâm Tin học và Kỹ năng mềm VNUA</v>
          </cell>
          <cell r="H2920" t="str">
            <v>Trung tâm Tin học và Kỹ năng mềm VNUA</v>
          </cell>
          <cell r="I2920" t="str">
            <v>Chuyên viên</v>
          </cell>
          <cell r="J2920">
            <v>2.67</v>
          </cell>
          <cell r="K2920">
            <v>0</v>
          </cell>
          <cell r="L2920" t="str">
            <v>01-Nov-24</v>
          </cell>
          <cell r="M2920" t="str">
            <v>01-Nov-21</v>
          </cell>
          <cell r="N2920">
            <v>4</v>
          </cell>
          <cell r="O2920" t="str">
            <v>6800</v>
          </cell>
          <cell r="P2920" t="str">
            <v>6800</v>
          </cell>
          <cell r="Q2920" t="str">
            <v>01.003</v>
          </cell>
          <cell r="R2920" t="str">
            <v>01.003</v>
          </cell>
          <cell r="S2920" t="str">
            <v/>
          </cell>
          <cell r="T2920">
            <v>0</v>
          </cell>
          <cell r="U2920" t="str">
            <v>Đại học</v>
          </cell>
          <cell r="V2920" t="str">
            <v>037188005755</v>
          </cell>
        </row>
        <row r="2921">
          <cell r="B2921" t="str">
            <v/>
          </cell>
          <cell r="C2921" t="str">
            <v>3120205110237</v>
          </cell>
          <cell r="D2921" t="str">
            <v>Nguyễn Thị Huyền</v>
          </cell>
          <cell r="E2921" t="str">
            <v>Trang</v>
          </cell>
          <cell r="F2921">
            <v>68</v>
          </cell>
          <cell r="G2921" t="str">
            <v>Trung tâm Tin học và Kỹ năng mềm VNUA</v>
          </cell>
          <cell r="H2921" t="str">
            <v>Trung tâm Tin học và Kỹ năng mềm VNUA</v>
          </cell>
          <cell r="I2921" t="str">
            <v>Chuyên viên</v>
          </cell>
          <cell r="J2921">
            <v>2.67</v>
          </cell>
          <cell r="K2921">
            <v>0</v>
          </cell>
          <cell r="L2921" t="str">
            <v>01-Nov-24</v>
          </cell>
          <cell r="M2921" t="str">
            <v>01-Nov-21</v>
          </cell>
          <cell r="N2921">
            <v>4</v>
          </cell>
          <cell r="O2921" t="str">
            <v>6800</v>
          </cell>
          <cell r="P2921" t="str">
            <v>6800</v>
          </cell>
          <cell r="Q2921" t="str">
            <v>01.003</v>
          </cell>
          <cell r="R2921" t="str">
            <v>01.003</v>
          </cell>
          <cell r="S2921" t="str">
            <v/>
          </cell>
          <cell r="T2921">
            <v>0</v>
          </cell>
          <cell r="U2921" t="str">
            <v>Đại học</v>
          </cell>
          <cell r="V2921" t="str">
            <v>040191000357</v>
          </cell>
        </row>
        <row r="2922">
          <cell r="B2922" t="str">
            <v/>
          </cell>
          <cell r="C2922" t="str">
            <v/>
          </cell>
          <cell r="D2922" t="str">
            <v>Đào Như</v>
          </cell>
          <cell r="E2922" t="str">
            <v>Ngọc</v>
          </cell>
          <cell r="F2922">
            <v>68</v>
          </cell>
          <cell r="G2922" t="str">
            <v>Trung tâm Tin học Học viện Nông nghiệp Việt Nam</v>
          </cell>
          <cell r="H2922" t="str">
            <v>Trung tâm Tin học và Kỹ năng mềm VNUA</v>
          </cell>
          <cell r="I2922" t="str">
            <v>Chuyên viên</v>
          </cell>
          <cell r="J2922">
            <v>1.9890000000000001</v>
          </cell>
          <cell r="K2922">
            <v>0</v>
          </cell>
          <cell r="L2922" t="str">
            <v>04-Jan-21</v>
          </cell>
          <cell r="M2922" t="str">
            <v>04-Jan-21</v>
          </cell>
          <cell r="N2922">
            <v>4</v>
          </cell>
          <cell r="O2922" t="str">
            <v>6800</v>
          </cell>
          <cell r="P2922" t="str">
            <v>6800</v>
          </cell>
          <cell r="Q2922" t="str">
            <v>01.003</v>
          </cell>
          <cell r="R2922" t="str">
            <v>01.003</v>
          </cell>
          <cell r="S2922" t="str">
            <v/>
          </cell>
          <cell r="T2922">
            <v>0</v>
          </cell>
          <cell r="U2922" t="str">
            <v>Đại học</v>
          </cell>
          <cell r="V2922" t="str">
            <v>012638564</v>
          </cell>
        </row>
        <row r="2923">
          <cell r="B2923" t="str">
            <v/>
          </cell>
          <cell r="C2923" t="str">
            <v>3120205137119</v>
          </cell>
          <cell r="D2923" t="str">
            <v>Nguyễn Thị</v>
          </cell>
          <cell r="E2923" t="str">
            <v>Lan</v>
          </cell>
          <cell r="F2923">
            <v>68</v>
          </cell>
          <cell r="G2923" t="str">
            <v>Trung tâm Tin học và Kỹ năng mềm VNUA</v>
          </cell>
          <cell r="H2923" t="str">
            <v>Trung tâm Tin học và Kỹ năng mềm VNUA</v>
          </cell>
          <cell r="I2923" t="str">
            <v>Cán sự</v>
          </cell>
          <cell r="J2923">
            <v>2.2599999999999998</v>
          </cell>
          <cell r="K2923">
            <v>0</v>
          </cell>
          <cell r="L2923" t="str">
            <v>01-May-25</v>
          </cell>
          <cell r="M2923" t="str">
            <v>02-May-21</v>
          </cell>
          <cell r="N2923">
            <v>5</v>
          </cell>
          <cell r="O2923" t="str">
            <v>6800</v>
          </cell>
          <cell r="P2923" t="str">
            <v>6800</v>
          </cell>
          <cell r="Q2923" t="str">
            <v>01.004</v>
          </cell>
          <cell r="R2923" t="str">
            <v>01.004</v>
          </cell>
          <cell r="S2923" t="str">
            <v/>
          </cell>
          <cell r="T2923">
            <v>0</v>
          </cell>
          <cell r="U2923" t="str">
            <v>Cao đẳng</v>
          </cell>
          <cell r="V2923" t="str">
            <v>040192031953</v>
          </cell>
        </row>
        <row r="2924">
          <cell r="B2924" t="str">
            <v/>
          </cell>
          <cell r="C2924" t="str">
            <v>3120205175964</v>
          </cell>
          <cell r="D2924" t="str">
            <v>Nguyễn Thị</v>
          </cell>
          <cell r="E2924" t="str">
            <v>Quỳnh</v>
          </cell>
          <cell r="F2924">
            <v>68</v>
          </cell>
          <cell r="G2924" t="str">
            <v>Trung tâm Tin học và Kỹ năng mềm VNUA</v>
          </cell>
          <cell r="H2924" t="str">
            <v>Trung tâm Tin học và Kỹ năng mềm VNUA</v>
          </cell>
          <cell r="I2924" t="str">
            <v>Chuyên viên</v>
          </cell>
          <cell r="J2924">
            <v>2.34</v>
          </cell>
          <cell r="K2924">
            <v>0</v>
          </cell>
          <cell r="L2924" t="str">
            <v>01-Jul-23</v>
          </cell>
          <cell r="M2924" t="str">
            <v>01-Jul-23</v>
          </cell>
          <cell r="N2924">
            <v>4</v>
          </cell>
          <cell r="O2924" t="str">
            <v>6800</v>
          </cell>
          <cell r="P2924" t="str">
            <v>6800</v>
          </cell>
          <cell r="Q2924" t="str">
            <v>01.003</v>
          </cell>
          <cell r="R2924" t="str">
            <v>01.003</v>
          </cell>
          <cell r="S2924" t="str">
            <v/>
          </cell>
          <cell r="T2924">
            <v>0</v>
          </cell>
          <cell r="U2924" t="str">
            <v>Đại học</v>
          </cell>
          <cell r="V2924" t="str">
            <v>036198002205</v>
          </cell>
        </row>
        <row r="2925">
          <cell r="B2925" t="str">
            <v/>
          </cell>
          <cell r="C2925" t="str">
            <v/>
          </cell>
          <cell r="D2925" t="str">
            <v>Lê Văn</v>
          </cell>
          <cell r="E2925" t="str">
            <v>Thuận</v>
          </cell>
          <cell r="F2925">
            <v>68</v>
          </cell>
          <cell r="G2925" t="str">
            <v>Trung tâm Tin học Học viện Nông nghiệp Việt Nam</v>
          </cell>
          <cell r="H2925" t="str">
            <v>Trung tâm Tin học và Kỹ năng mềm VNUA</v>
          </cell>
          <cell r="I2925" t="str">
            <v>Thạc sĩ, Chuyên viên</v>
          </cell>
          <cell r="J2925">
            <v>2.34</v>
          </cell>
          <cell r="K2925">
            <v>0</v>
          </cell>
          <cell r="L2925" t="str">
            <v>01-Dec-22</v>
          </cell>
          <cell r="M2925" t="str">
            <v>01-Dec-22</v>
          </cell>
          <cell r="N2925">
            <v>3</v>
          </cell>
          <cell r="O2925" t="str">
            <v>6800</v>
          </cell>
          <cell r="P2925" t="str">
            <v>6800</v>
          </cell>
          <cell r="Q2925" t="str">
            <v>01.003</v>
          </cell>
          <cell r="R2925" t="str">
            <v>01.003</v>
          </cell>
          <cell r="S2925" t="str">
            <v/>
          </cell>
          <cell r="T2925">
            <v>0</v>
          </cell>
          <cell r="U2925" t="str">
            <v>Thạc sĩ</v>
          </cell>
          <cell r="V2925" t="str">
            <v>001085030671</v>
          </cell>
        </row>
        <row r="2926">
          <cell r="B2926" t="str">
            <v/>
          </cell>
          <cell r="C2926" t="str">
            <v/>
          </cell>
          <cell r="D2926" t="str">
            <v>Nguyễn Văn</v>
          </cell>
          <cell r="E2926" t="str">
            <v>Đĩnh</v>
          </cell>
          <cell r="F2926">
            <v>68</v>
          </cell>
          <cell r="G2926" t="str">
            <v>Trung tâm Tin học Học viện Nông nghiệp Việt Nam</v>
          </cell>
          <cell r="H2926" t="str">
            <v>Trung tâm Tin học và Kỹ năng mềm VNUA</v>
          </cell>
          <cell r="I2926" t="str">
            <v>Chuyên viên</v>
          </cell>
          <cell r="J2926">
            <v>1.9890000000000001</v>
          </cell>
          <cell r="K2926">
            <v>0</v>
          </cell>
          <cell r="L2926" t="str">
            <v>01-Sep-23</v>
          </cell>
          <cell r="M2926" t="str">
            <v>01-Sep-23</v>
          </cell>
          <cell r="N2926">
            <v>4</v>
          </cell>
          <cell r="O2926" t="str">
            <v>6800</v>
          </cell>
          <cell r="P2926" t="str">
            <v>6800</v>
          </cell>
          <cell r="Q2926" t="str">
            <v>01.003</v>
          </cell>
          <cell r="R2926" t="str">
            <v>01.003</v>
          </cell>
          <cell r="S2926" t="str">
            <v/>
          </cell>
          <cell r="T2926">
            <v>0</v>
          </cell>
          <cell r="U2926" t="str">
            <v>Đại học</v>
          </cell>
          <cell r="V2926" t="str">
            <v>036200011858</v>
          </cell>
        </row>
        <row r="2927">
          <cell r="B2927" t="str">
            <v/>
          </cell>
          <cell r="C2927" t="str">
            <v>3120215059164</v>
          </cell>
          <cell r="D2927" t="str">
            <v>Phạm Đức</v>
          </cell>
          <cell r="E2927" t="str">
            <v>Anh</v>
          </cell>
          <cell r="F2927">
            <v>69</v>
          </cell>
          <cell r="G2927" t="str">
            <v>Trung tâm Tin học Học viện Nông nghiệp Việt Nam</v>
          </cell>
          <cell r="H2927" t="str">
            <v>Trung tâm Tin học và Kỹ năng mềm VNUA</v>
          </cell>
          <cell r="I2927" t="str">
            <v>Chuyên viên</v>
          </cell>
          <cell r="J2927">
            <v>2.34</v>
          </cell>
          <cell r="K2927">
            <v>0</v>
          </cell>
          <cell r="L2927" t="str">
            <v>02-Jan-24</v>
          </cell>
          <cell r="M2927" t="str">
            <v>02-Jan-24</v>
          </cell>
          <cell r="N2927">
            <v>4</v>
          </cell>
          <cell r="O2927" t="str">
            <v>6800</v>
          </cell>
          <cell r="P2927" t="str">
            <v>6800</v>
          </cell>
          <cell r="Q2927" t="str">
            <v>01.003</v>
          </cell>
          <cell r="R2927" t="str">
            <v>01.003</v>
          </cell>
          <cell r="S2927" t="str">
            <v/>
          </cell>
          <cell r="T2927">
            <v>0</v>
          </cell>
          <cell r="U2927" t="str">
            <v>Đại học</v>
          </cell>
          <cell r="V2927" t="str">
            <v>001089028695</v>
          </cell>
        </row>
        <row r="2928">
          <cell r="B2928" t="str">
            <v/>
          </cell>
          <cell r="C2928" t="str">
            <v>100870580214</v>
          </cell>
          <cell r="D2928" t="str">
            <v>Trần Thị Nhật</v>
          </cell>
          <cell r="E2928" t="str">
            <v>Minh</v>
          </cell>
          <cell r="F2928">
            <v>68</v>
          </cell>
          <cell r="G2928" t="str">
            <v>Trung tâm Tin học và Kỹ năng mềm VNUA</v>
          </cell>
          <cell r="H2928" t="str">
            <v>Trung tâm Tin học và Kỹ năng mềm VNUA</v>
          </cell>
          <cell r="I2928" t="str">
            <v>Chuyên viên</v>
          </cell>
          <cell r="J2928">
            <v>2.34</v>
          </cell>
          <cell r="K2928">
            <v>0</v>
          </cell>
          <cell r="L2928" t="str">
            <v>01-Jan-25</v>
          </cell>
          <cell r="M2928" t="str">
            <v>01-Oct-24</v>
          </cell>
          <cell r="N2928">
            <v>4</v>
          </cell>
          <cell r="O2928" t="str">
            <v>6800</v>
          </cell>
          <cell r="P2928" t="str">
            <v>6800</v>
          </cell>
          <cell r="Q2928" t="str">
            <v>01.003</v>
          </cell>
          <cell r="R2928" t="str">
            <v>01.003</v>
          </cell>
          <cell r="S2928" t="str">
            <v/>
          </cell>
          <cell r="T2928">
            <v>0</v>
          </cell>
          <cell r="U2928" t="str">
            <v>Đại học</v>
          </cell>
          <cell r="V2928" t="str">
            <v>068301011232</v>
          </cell>
        </row>
        <row r="2929">
          <cell r="B2929" t="str">
            <v/>
          </cell>
          <cell r="C2929" t="str">
            <v>105877222364</v>
          </cell>
          <cell r="D2929" t="str">
            <v>Hà Thủy</v>
          </cell>
          <cell r="E2929" t="str">
            <v>Tiên</v>
          </cell>
          <cell r="F2929">
            <v>68</v>
          </cell>
          <cell r="G2929" t="str">
            <v>Trung tâm Tin học và Kỹ năng mềm VNUA</v>
          </cell>
          <cell r="H2929" t="str">
            <v>Trung tâm Tin học và Kỹ năng mềm VNUA</v>
          </cell>
          <cell r="I2929" t="str">
            <v>Chuyên viên</v>
          </cell>
          <cell r="J2929">
            <v>2.67</v>
          </cell>
          <cell r="K2929">
            <v>0</v>
          </cell>
          <cell r="L2929" t="str">
            <v>01-Jan-25</v>
          </cell>
          <cell r="M2929" t="str">
            <v>01-Jan-25</v>
          </cell>
          <cell r="N2929">
            <v>4</v>
          </cell>
          <cell r="O2929" t="str">
            <v>6800</v>
          </cell>
          <cell r="P2929" t="str">
            <v>6800</v>
          </cell>
          <cell r="Q2929" t="str">
            <v>01.003</v>
          </cell>
          <cell r="R2929" t="str">
            <v>01.003</v>
          </cell>
          <cell r="S2929" t="str">
            <v/>
          </cell>
          <cell r="T2929">
            <v>0</v>
          </cell>
          <cell r="U2929" t="str">
            <v>Đại học</v>
          </cell>
          <cell r="V2929" t="str">
            <v>001194013048</v>
          </cell>
        </row>
        <row r="2930">
          <cell r="B2930" t="str">
            <v/>
          </cell>
          <cell r="C2930" t="str">
            <v>36514272</v>
          </cell>
          <cell r="D2930" t="str">
            <v>Nguyễn Thị Thanh</v>
          </cell>
          <cell r="E2930" t="str">
            <v>Huyền</v>
          </cell>
          <cell r="F2930">
            <v>68</v>
          </cell>
          <cell r="G2930" t="str">
            <v>Trung tâm Tin học và Kỹ năng mềm VNUA</v>
          </cell>
          <cell r="H2930" t="str">
            <v>Trung tâm Tin học và Kỹ năng mềm VNUA</v>
          </cell>
          <cell r="I2930" t="str">
            <v>Chuyên viên</v>
          </cell>
          <cell r="J2930">
            <v>2.34</v>
          </cell>
          <cell r="K2930">
            <v>0</v>
          </cell>
          <cell r="L2930" t="str">
            <v>01-Jul-25</v>
          </cell>
          <cell r="M2930" t="str">
            <v>01-Jul-25</v>
          </cell>
          <cell r="N2930">
            <v>4</v>
          </cell>
          <cell r="O2930" t="str">
            <v>6800</v>
          </cell>
          <cell r="P2930" t="str">
            <v>6800</v>
          </cell>
          <cell r="Q2930" t="str">
            <v>01.003</v>
          </cell>
          <cell r="R2930" t="str">
            <v>01.003</v>
          </cell>
          <cell r="S2930" t="str">
            <v/>
          </cell>
          <cell r="T2930">
            <v>0</v>
          </cell>
          <cell r="U2930" t="str">
            <v>Đại học</v>
          </cell>
          <cell r="V2930" t="str">
            <v>040189010464</v>
          </cell>
        </row>
        <row r="2931">
          <cell r="B2931" t="str">
            <v/>
          </cell>
          <cell r="C2931" t="str">
            <v>280111886868</v>
          </cell>
          <cell r="D2931" t="str">
            <v>Hoàng Văn</v>
          </cell>
          <cell r="E2931" t="str">
            <v>Thao</v>
          </cell>
          <cell r="F2931">
            <v>71</v>
          </cell>
          <cell r="G2931" t="str">
            <v>Cty TNHH MTV Đầu tư PT và DV Học viện NN VN</v>
          </cell>
          <cell r="H2931" t="str">
            <v>Công ty TNHH MTV Đầu tư PT và DV Học viện Nông nghiệp Việt Nam</v>
          </cell>
          <cell r="I2931" t="str">
            <v>Thạc sĩ, Chuyên viên</v>
          </cell>
          <cell r="J2931">
            <v>0</v>
          </cell>
          <cell r="K2931">
            <v>0</v>
          </cell>
          <cell r="L2931" t="str">
            <v>01-Feb-22</v>
          </cell>
          <cell r="M2931" t="str">
            <v>01-Feb-17</v>
          </cell>
          <cell r="N2931">
            <v>3</v>
          </cell>
          <cell r="O2931" t="str">
            <v>7100</v>
          </cell>
          <cell r="P2931" t="str">
            <v>7100</v>
          </cell>
          <cell r="Q2931" t="str">
            <v>01.003</v>
          </cell>
          <cell r="R2931" t="str">
            <v>01.003</v>
          </cell>
          <cell r="S2931" t="str">
            <v/>
          </cell>
          <cell r="T2931">
            <v>0</v>
          </cell>
          <cell r="U2931" t="str">
            <v>Thạc sĩ</v>
          </cell>
          <cell r="V2931" t="str">
            <v>033093004993</v>
          </cell>
        </row>
        <row r="2932">
          <cell r="B2932" t="str">
            <v/>
          </cell>
          <cell r="C2932" t="str">
            <v>3120205123620</v>
          </cell>
          <cell r="D2932" t="str">
            <v>Nguyễn Duy</v>
          </cell>
          <cell r="E2932" t="str">
            <v>Vỹ</v>
          </cell>
          <cell r="F2932">
            <v>71</v>
          </cell>
          <cell r="G2932" t="str">
            <v>Cty TNHH MTV Đầu tư PT và DV Học viện NN VN</v>
          </cell>
          <cell r="H2932" t="str">
            <v>Công ty TNHH MTV Đầu tư PT và DV Học viện Nông nghiệp Việt Nam</v>
          </cell>
          <cell r="I2932" t="str">
            <v>Nhân viên</v>
          </cell>
          <cell r="J2932">
            <v>0</v>
          </cell>
          <cell r="K2932">
            <v>0</v>
          </cell>
          <cell r="L2932" t="str">
            <v>01-May-15</v>
          </cell>
          <cell r="M2932" t="str">
            <v>01-Jan-05</v>
          </cell>
          <cell r="N2932">
            <v>4</v>
          </cell>
          <cell r="O2932" t="str">
            <v>7100</v>
          </cell>
          <cell r="P2932" t="str">
            <v>7100</v>
          </cell>
          <cell r="Q2932" t="str">
            <v>01.009</v>
          </cell>
          <cell r="R2932" t="str">
            <v>01.010</v>
          </cell>
          <cell r="S2932" t="str">
            <v/>
          </cell>
          <cell r="T2932">
            <v>0</v>
          </cell>
          <cell r="U2932" t="str">
            <v>Đại học</v>
          </cell>
          <cell r="V2932" t="str">
            <v>034068010222</v>
          </cell>
        </row>
        <row r="2933">
          <cell r="B2933" t="str">
            <v/>
          </cell>
          <cell r="C2933" t="str">
            <v/>
          </cell>
          <cell r="D2933" t="str">
            <v>Ngô Đăng</v>
          </cell>
          <cell r="E2933" t="str">
            <v>Giáp</v>
          </cell>
          <cell r="F2933">
            <v>71</v>
          </cell>
          <cell r="G2933" t="str">
            <v>Cty TNHH MTV Đầu tư PT và DV Học viện NN VN</v>
          </cell>
          <cell r="H2933" t="str">
            <v>Công ty TNHH MTV Đầu tư PT và DV Học viện Nông nghiệp Việt Nam</v>
          </cell>
          <cell r="I2933" t="str">
            <v>Thạc sĩ, Chuyên viên</v>
          </cell>
          <cell r="J2933">
            <v>0</v>
          </cell>
          <cell r="K2933">
            <v>0</v>
          </cell>
          <cell r="L2933" t="str">
            <v>01-May-17</v>
          </cell>
          <cell r="M2933" t="str">
            <v>01-May-17</v>
          </cell>
          <cell r="N2933">
            <v>3</v>
          </cell>
          <cell r="O2933" t="str">
            <v>7100</v>
          </cell>
          <cell r="P2933" t="str">
            <v>7100</v>
          </cell>
          <cell r="Q2933" t="str">
            <v>01.003</v>
          </cell>
          <cell r="R2933" t="str">
            <v>01.003</v>
          </cell>
          <cell r="S2933" t="str">
            <v/>
          </cell>
          <cell r="T2933">
            <v>0</v>
          </cell>
          <cell r="U2933" t="str">
            <v>Thạc sĩ</v>
          </cell>
          <cell r="V2933" t="str">
            <v>184165561</v>
          </cell>
        </row>
        <row r="2934">
          <cell r="B2934" t="str">
            <v/>
          </cell>
          <cell r="C2934" t="str">
            <v>12210001787067</v>
          </cell>
          <cell r="D2934" t="str">
            <v>Mai Văn</v>
          </cell>
          <cell r="E2934" t="str">
            <v>Anh</v>
          </cell>
          <cell r="F2934">
            <v>71</v>
          </cell>
          <cell r="G2934" t="str">
            <v>Cty TNHH MTV Đầu tư PT và DV Học viện NN VN</v>
          </cell>
          <cell r="H2934" t="str">
            <v>Công ty TNHH MTV Đầu tư PT và DV Học viện Nông nghiệp Việt Nam</v>
          </cell>
          <cell r="I2934" t="str">
            <v>Nhân viên</v>
          </cell>
          <cell r="J2934">
            <v>0</v>
          </cell>
          <cell r="K2934">
            <v>0</v>
          </cell>
          <cell r="L2934" t="str">
            <v>01-Dec-20</v>
          </cell>
          <cell r="M2934" t="str">
            <v>01-Dec-20</v>
          </cell>
          <cell r="N2934">
            <v>5</v>
          </cell>
          <cell r="O2934" t="str">
            <v>7100</v>
          </cell>
          <cell r="P2934" t="str">
            <v>7100</v>
          </cell>
          <cell r="Q2934" t="str">
            <v>01.009</v>
          </cell>
          <cell r="R2934" t="str">
            <v>01.009</v>
          </cell>
          <cell r="S2934" t="str">
            <v/>
          </cell>
          <cell r="T2934">
            <v>0</v>
          </cell>
          <cell r="U2934" t="str">
            <v>Cao đẳng</v>
          </cell>
          <cell r="V2934" t="str">
            <v>038089046240</v>
          </cell>
        </row>
        <row r="2935">
          <cell r="B2935" t="str">
            <v/>
          </cell>
          <cell r="C2935" t="str">
            <v/>
          </cell>
          <cell r="D2935" t="str">
            <v>Mạc Thị</v>
          </cell>
          <cell r="E2935" t="str">
            <v>Phượng</v>
          </cell>
          <cell r="F2935">
            <v>71</v>
          </cell>
          <cell r="G2935" t="str">
            <v>Cty TNHH MTV Đầu tư PT và DV Học viện NN VN</v>
          </cell>
          <cell r="H2935" t="str">
            <v>Công ty TNHH MTV Đầu tư PT và DV Học viện Nông nghiệp Việt Nam</v>
          </cell>
          <cell r="I2935" t="str">
            <v>Nhân viên</v>
          </cell>
          <cell r="J2935">
            <v>0</v>
          </cell>
          <cell r="K2935">
            <v>0</v>
          </cell>
          <cell r="L2935" t="str">
            <v>01-Jan-10</v>
          </cell>
          <cell r="M2935" t="str">
            <v>01-Jan-10</v>
          </cell>
          <cell r="N2935">
            <v>4</v>
          </cell>
          <cell r="O2935" t="str">
            <v>7100</v>
          </cell>
          <cell r="P2935" t="str">
            <v>7100</v>
          </cell>
          <cell r="Q2935" t="str">
            <v>01.009</v>
          </cell>
          <cell r="R2935" t="str">
            <v>01.009</v>
          </cell>
          <cell r="S2935" t="str">
            <v/>
          </cell>
          <cell r="T2935">
            <v>0</v>
          </cell>
          <cell r="U2935" t="str">
            <v>Đại học</v>
          </cell>
          <cell r="V2935" t="str">
            <v>030184006748</v>
          </cell>
        </row>
        <row r="2936">
          <cell r="B2936" t="str">
            <v/>
          </cell>
          <cell r="C2936" t="str">
            <v/>
          </cell>
          <cell r="D2936" t="str">
            <v>Nguyễn Đình</v>
          </cell>
          <cell r="E2936" t="str">
            <v>Phóng</v>
          </cell>
          <cell r="F2936">
            <v>71</v>
          </cell>
          <cell r="G2936" t="str">
            <v>Cty TNHH MTV Đầu tư PT và DV Học viện NN VN</v>
          </cell>
          <cell r="H2936" t="str">
            <v>Công ty TNHH MTV Đầu tư PT và DV Học viện Nông nghiệp Việt Nam</v>
          </cell>
          <cell r="I2936" t="str">
            <v>Nhân viên</v>
          </cell>
          <cell r="J2936">
            <v>0</v>
          </cell>
          <cell r="K2936">
            <v>0</v>
          </cell>
          <cell r="L2936" t="str">
            <v>01-Jan-11</v>
          </cell>
          <cell r="M2936" t="str">
            <v>01-Jan-11</v>
          </cell>
          <cell r="N2936">
            <v>3</v>
          </cell>
          <cell r="O2936" t="str">
            <v>7100</v>
          </cell>
          <cell r="P2936" t="str">
            <v>7100</v>
          </cell>
          <cell r="Q2936" t="str">
            <v>01.009</v>
          </cell>
          <cell r="R2936" t="str">
            <v>01.009</v>
          </cell>
          <cell r="S2936" t="str">
            <v/>
          </cell>
          <cell r="T2936">
            <v>0</v>
          </cell>
          <cell r="U2936" t="str">
            <v>Thạc sĩ</v>
          </cell>
          <cell r="V2936" t="str">
            <v>031082012896</v>
          </cell>
        </row>
        <row r="2937">
          <cell r="B2937" t="str">
            <v/>
          </cell>
          <cell r="C2937" t="str">
            <v/>
          </cell>
          <cell r="D2937" t="str">
            <v>Trịnh Tuấn</v>
          </cell>
          <cell r="E2937" t="str">
            <v>Anh</v>
          </cell>
          <cell r="F2937">
            <v>71</v>
          </cell>
          <cell r="G2937" t="str">
            <v>Cty TNHH MTV Đầu tư PT và DV Học viện NN VN</v>
          </cell>
          <cell r="H2937" t="str">
            <v>Công ty TNHH MTV Đầu tư PT và DV Học viện Nông nghiệp Việt Nam</v>
          </cell>
          <cell r="I2937" t="str">
            <v>Nhân viên</v>
          </cell>
          <cell r="J2937">
            <v>0</v>
          </cell>
          <cell r="K2937">
            <v>0</v>
          </cell>
          <cell r="L2937" t="str">
            <v>01-Jan-12</v>
          </cell>
          <cell r="M2937" t="str">
            <v>01-Jan-12</v>
          </cell>
          <cell r="N2937">
            <v>4</v>
          </cell>
          <cell r="O2937" t="str">
            <v>7100</v>
          </cell>
          <cell r="P2937" t="str">
            <v>7100</v>
          </cell>
          <cell r="Q2937" t="str">
            <v>01.009</v>
          </cell>
          <cell r="R2937" t="str">
            <v>01.009</v>
          </cell>
          <cell r="S2937" t="str">
            <v/>
          </cell>
          <cell r="T2937">
            <v>0</v>
          </cell>
          <cell r="U2937" t="str">
            <v>Đại học</v>
          </cell>
          <cell r="V2937" t="str">
            <v>001080036057</v>
          </cell>
        </row>
        <row r="2938">
          <cell r="B2938" t="str">
            <v/>
          </cell>
          <cell r="C2938" t="str">
            <v/>
          </cell>
          <cell r="D2938" t="str">
            <v>Nguyễn Thu</v>
          </cell>
          <cell r="E2938" t="str">
            <v>Hà</v>
          </cell>
          <cell r="F2938">
            <v>71</v>
          </cell>
          <cell r="G2938" t="str">
            <v>Cty TNHH MTV Đầu tư PT và DV Học viện NN VN</v>
          </cell>
          <cell r="H2938" t="str">
            <v>Công ty TNHH MTV Đầu tư PT và DV Học viện Nông nghiệp Việt Nam</v>
          </cell>
          <cell r="I2938" t="str">
            <v>Nhân viên</v>
          </cell>
          <cell r="J2938">
            <v>0</v>
          </cell>
          <cell r="K2938">
            <v>0</v>
          </cell>
          <cell r="L2938" t="str">
            <v>01-Jan-15</v>
          </cell>
          <cell r="M2938" t="str">
            <v>01-Jan-15</v>
          </cell>
          <cell r="N2938">
            <v>3</v>
          </cell>
          <cell r="O2938" t="str">
            <v>7100</v>
          </cell>
          <cell r="P2938" t="str">
            <v>7100</v>
          </cell>
          <cell r="Q2938" t="str">
            <v>01.009</v>
          </cell>
          <cell r="R2938" t="str">
            <v>01.009</v>
          </cell>
          <cell r="S2938" t="str">
            <v/>
          </cell>
          <cell r="T2938">
            <v>0</v>
          </cell>
          <cell r="U2938" t="str">
            <v>Thạc sĩ</v>
          </cell>
          <cell r="V2938" t="str">
            <v>019188014976</v>
          </cell>
        </row>
        <row r="2939">
          <cell r="B2939" t="str">
            <v/>
          </cell>
          <cell r="C2939" t="str">
            <v/>
          </cell>
          <cell r="D2939" t="str">
            <v>Trần Đức</v>
          </cell>
          <cell r="E2939" t="str">
            <v>Nam</v>
          </cell>
          <cell r="F2939">
            <v>71</v>
          </cell>
          <cell r="G2939" t="str">
            <v>Cty TNHH MTV Đầu tư PT và DV Học viện NN VN</v>
          </cell>
          <cell r="H2939" t="str">
            <v>Công ty TNHH MTV Đầu tư PT và DV Học viện Nông nghiệp Việt Nam</v>
          </cell>
          <cell r="I2939" t="str">
            <v>Nhân viên</v>
          </cell>
          <cell r="J2939">
            <v>0</v>
          </cell>
          <cell r="K2939">
            <v>0</v>
          </cell>
          <cell r="L2939" t="str">
            <v>01-Jan-17</v>
          </cell>
          <cell r="M2939" t="str">
            <v>01-Jan-17</v>
          </cell>
          <cell r="N2939">
            <v>4</v>
          </cell>
          <cell r="O2939" t="str">
            <v>7100</v>
          </cell>
          <cell r="P2939" t="str">
            <v>7100</v>
          </cell>
          <cell r="Q2939" t="str">
            <v>01.009</v>
          </cell>
          <cell r="R2939" t="str">
            <v>01.009</v>
          </cell>
          <cell r="S2939" t="str">
            <v/>
          </cell>
          <cell r="T2939">
            <v>0</v>
          </cell>
          <cell r="U2939" t="str">
            <v>Đại học</v>
          </cell>
          <cell r="V2939" t="str">
            <v>036091003529</v>
          </cell>
        </row>
        <row r="2940">
          <cell r="B2940" t="str">
            <v/>
          </cell>
          <cell r="C2940" t="str">
            <v/>
          </cell>
          <cell r="D2940" t="str">
            <v>Tạ Hồng</v>
          </cell>
          <cell r="E2940" t="str">
            <v>Hạnh</v>
          </cell>
          <cell r="F2940">
            <v>71</v>
          </cell>
          <cell r="G2940" t="str">
            <v>Cty TNHH MTV Đầu tư PT và DV Học viện NN VN</v>
          </cell>
          <cell r="H2940" t="str">
            <v>Công ty TNHH MTV Đầu tư PT và DV Học viện Nông nghiệp Việt Nam</v>
          </cell>
          <cell r="I2940" t="str">
            <v>Nhân viên</v>
          </cell>
          <cell r="J2940">
            <v>0</v>
          </cell>
          <cell r="K2940">
            <v>0</v>
          </cell>
          <cell r="L2940" t="str">
            <v>01-Jan-21</v>
          </cell>
          <cell r="M2940" t="str">
            <v>01-Jan-21</v>
          </cell>
          <cell r="N2940">
            <v>4</v>
          </cell>
          <cell r="O2940" t="str">
            <v>7100</v>
          </cell>
          <cell r="P2940" t="str">
            <v>7100</v>
          </cell>
          <cell r="Q2940" t="str">
            <v>01.009</v>
          </cell>
          <cell r="R2940" t="str">
            <v>01.009</v>
          </cell>
          <cell r="S2940" t="str">
            <v/>
          </cell>
          <cell r="T2940">
            <v>0</v>
          </cell>
          <cell r="U2940" t="str">
            <v>Đại học</v>
          </cell>
          <cell r="V2940" t="str">
            <v>027190006621</v>
          </cell>
        </row>
        <row r="2941">
          <cell r="B2941" t="str">
            <v/>
          </cell>
          <cell r="C2941" t="str">
            <v/>
          </cell>
          <cell r="D2941" t="str">
            <v>Trương Thị</v>
          </cell>
          <cell r="E2941" t="str">
            <v>Hường</v>
          </cell>
          <cell r="F2941">
            <v>71</v>
          </cell>
          <cell r="G2941" t="str">
            <v>Cty TNHH MTV Đầu tư PT và DV Học viện NN VN</v>
          </cell>
          <cell r="H2941" t="str">
            <v>Công ty TNHH MTV Đầu tư PT và DV Học viện Nông nghiệp Việt Nam</v>
          </cell>
          <cell r="I2941" t="str">
            <v>Nhân viên</v>
          </cell>
          <cell r="J2941">
            <v>0</v>
          </cell>
          <cell r="K2941">
            <v>0</v>
          </cell>
          <cell r="L2941" t="str">
            <v>01-Jan-13</v>
          </cell>
          <cell r="M2941" t="str">
            <v>01-Jan-13</v>
          </cell>
          <cell r="N2941">
            <v>3</v>
          </cell>
          <cell r="O2941" t="str">
            <v>7100</v>
          </cell>
          <cell r="P2941" t="str">
            <v>7100</v>
          </cell>
          <cell r="Q2941" t="str">
            <v>01.009</v>
          </cell>
          <cell r="R2941" t="str">
            <v>01.009</v>
          </cell>
          <cell r="S2941" t="str">
            <v/>
          </cell>
          <cell r="T2941">
            <v>0</v>
          </cell>
          <cell r="U2941" t="str">
            <v>Thạc sĩ</v>
          </cell>
          <cell r="V2941" t="str">
            <v>030186000236</v>
          </cell>
        </row>
        <row r="2942">
          <cell r="B2942" t="str">
            <v/>
          </cell>
          <cell r="C2942" t="str">
            <v/>
          </cell>
          <cell r="D2942" t="str">
            <v>Nguyễn Thị</v>
          </cell>
          <cell r="E2942" t="str">
            <v>Yến</v>
          </cell>
          <cell r="F2942">
            <v>71</v>
          </cell>
          <cell r="G2942" t="str">
            <v>Cty TNHH MTV Đầu tư PT và DV Học viện NN VN</v>
          </cell>
          <cell r="H2942" t="str">
            <v>Công ty TNHH MTV Đầu tư PT và DV Học viện Nông nghiệp Việt Nam</v>
          </cell>
          <cell r="I2942" t="str">
            <v>Nhân viên</v>
          </cell>
          <cell r="J2942">
            <v>0</v>
          </cell>
          <cell r="K2942">
            <v>0</v>
          </cell>
          <cell r="L2942" t="str">
            <v>01-Jan-17</v>
          </cell>
          <cell r="M2942" t="str">
            <v>01-Jan-17</v>
          </cell>
          <cell r="N2942">
            <v>4</v>
          </cell>
          <cell r="O2942" t="str">
            <v>7100</v>
          </cell>
          <cell r="P2942" t="str">
            <v>7100</v>
          </cell>
          <cell r="Q2942" t="str">
            <v>01.009</v>
          </cell>
          <cell r="R2942" t="str">
            <v>01.009</v>
          </cell>
          <cell r="S2942" t="str">
            <v/>
          </cell>
          <cell r="T2942">
            <v>0</v>
          </cell>
          <cell r="U2942" t="str">
            <v>Đại học</v>
          </cell>
          <cell r="V2942" t="str">
            <v>035191006970</v>
          </cell>
        </row>
        <row r="2943">
          <cell r="B2943" t="str">
            <v/>
          </cell>
          <cell r="C2943" t="str">
            <v/>
          </cell>
          <cell r="D2943" t="str">
            <v>Ngô Văn</v>
          </cell>
          <cell r="E2943" t="str">
            <v>Hiếu</v>
          </cell>
          <cell r="F2943">
            <v>71</v>
          </cell>
          <cell r="G2943" t="str">
            <v>Cty TNHH MTV Đầu tư PT và DV Học viện NN VN</v>
          </cell>
          <cell r="H2943" t="str">
            <v>Công ty TNHH MTV Đầu tư PT và DV Học viện Nông nghiệp Việt Nam</v>
          </cell>
          <cell r="I2943" t="str">
            <v>Nhân viên</v>
          </cell>
          <cell r="J2943">
            <v>0</v>
          </cell>
          <cell r="K2943">
            <v>0</v>
          </cell>
          <cell r="L2943" t="str">
            <v>01-Jan-23</v>
          </cell>
          <cell r="M2943" t="str">
            <v>01-Jan-23</v>
          </cell>
          <cell r="N2943">
            <v>3</v>
          </cell>
          <cell r="O2943" t="str">
            <v>7100</v>
          </cell>
          <cell r="P2943" t="str">
            <v>7100</v>
          </cell>
          <cell r="Q2943" t="str">
            <v>01.009</v>
          </cell>
          <cell r="R2943" t="str">
            <v>01.009</v>
          </cell>
          <cell r="S2943" t="str">
            <v/>
          </cell>
          <cell r="T2943">
            <v>0</v>
          </cell>
          <cell r="U2943" t="str">
            <v>Thạc sĩ</v>
          </cell>
          <cell r="V2943" t="str">
            <v>019097002581</v>
          </cell>
        </row>
        <row r="2944">
          <cell r="B2944" t="str">
            <v/>
          </cell>
          <cell r="C2944" t="str">
            <v/>
          </cell>
          <cell r="D2944" t="str">
            <v>Nguyễn Thị</v>
          </cell>
          <cell r="E2944" t="str">
            <v>Liên</v>
          </cell>
          <cell r="F2944">
            <v>71</v>
          </cell>
          <cell r="G2944" t="str">
            <v>Cty TNHH MTV Đầu tư PT và DV Học viện NN VN</v>
          </cell>
          <cell r="H2944" t="str">
            <v>Công ty TNHH MTV Đầu tư PT và DV Học viện Nông nghiệp Việt Nam</v>
          </cell>
          <cell r="I2944" t="str">
            <v>Nhân viên</v>
          </cell>
          <cell r="J2944">
            <v>0</v>
          </cell>
          <cell r="K2944">
            <v>0</v>
          </cell>
          <cell r="L2944" t="str">
            <v>01-Jan-13</v>
          </cell>
          <cell r="M2944" t="str">
            <v>01-Jan-13</v>
          </cell>
          <cell r="N2944">
            <v>3</v>
          </cell>
          <cell r="O2944" t="str">
            <v>7100</v>
          </cell>
          <cell r="P2944" t="str">
            <v>7100</v>
          </cell>
          <cell r="Q2944" t="str">
            <v>01.009</v>
          </cell>
          <cell r="R2944" t="str">
            <v>01.009</v>
          </cell>
          <cell r="S2944" t="str">
            <v/>
          </cell>
          <cell r="T2944">
            <v>0</v>
          </cell>
          <cell r="U2944" t="str">
            <v>Thạc sĩ</v>
          </cell>
          <cell r="V2944" t="str">
            <v>027182000108</v>
          </cell>
        </row>
        <row r="2945">
          <cell r="B2945" t="str">
            <v/>
          </cell>
          <cell r="C2945" t="str">
            <v/>
          </cell>
          <cell r="D2945" t="str">
            <v>Hoàng Thị</v>
          </cell>
          <cell r="E2945" t="str">
            <v>Như</v>
          </cell>
          <cell r="F2945">
            <v>71</v>
          </cell>
          <cell r="G2945" t="str">
            <v>Cty TNHH MTV Đầu tư PT và DV Học viện NN VN</v>
          </cell>
          <cell r="H2945" t="str">
            <v>Công ty TNHH MTV Đầu tư PT và DV Học viện Nông nghiệp Việt Nam</v>
          </cell>
          <cell r="I2945" t="str">
            <v>Nhân viên</v>
          </cell>
          <cell r="J2945">
            <v>0</v>
          </cell>
          <cell r="K2945">
            <v>0</v>
          </cell>
          <cell r="L2945" t="str">
            <v>01-Jan-14</v>
          </cell>
          <cell r="M2945" t="str">
            <v>01-Jan-14</v>
          </cell>
          <cell r="N2945">
            <v>4</v>
          </cell>
          <cell r="O2945" t="str">
            <v>7100</v>
          </cell>
          <cell r="P2945" t="str">
            <v>7100</v>
          </cell>
          <cell r="Q2945" t="str">
            <v>01.009</v>
          </cell>
          <cell r="R2945" t="str">
            <v>01.009</v>
          </cell>
          <cell r="S2945" t="str">
            <v/>
          </cell>
          <cell r="T2945">
            <v>0</v>
          </cell>
          <cell r="U2945" t="str">
            <v>Đại học</v>
          </cell>
          <cell r="V2945" t="str">
            <v>024186008739</v>
          </cell>
        </row>
        <row r="2946">
          <cell r="B2946" t="str">
            <v/>
          </cell>
          <cell r="C2946" t="str">
            <v/>
          </cell>
          <cell r="D2946" t="str">
            <v>Nguyễn Thanh</v>
          </cell>
          <cell r="E2946" t="str">
            <v>Thủy</v>
          </cell>
          <cell r="F2946">
            <v>71</v>
          </cell>
          <cell r="G2946" t="str">
            <v>Cty TNHH MTV Đầu tư PT và DV Học viện NN VN</v>
          </cell>
          <cell r="H2946" t="str">
            <v>Công ty TNHH MTV Đầu tư PT và DV Học viện Nông nghiệp Việt Nam</v>
          </cell>
          <cell r="I2946" t="str">
            <v>Nhân viên</v>
          </cell>
          <cell r="J2946">
            <v>0</v>
          </cell>
          <cell r="K2946">
            <v>0</v>
          </cell>
          <cell r="L2946" t="str">
            <v>01-Jan-15</v>
          </cell>
          <cell r="M2946" t="str">
            <v>01-Jan-15</v>
          </cell>
          <cell r="N2946">
            <v>4</v>
          </cell>
          <cell r="O2946" t="str">
            <v>7100</v>
          </cell>
          <cell r="P2946" t="str">
            <v>7100</v>
          </cell>
          <cell r="Q2946" t="str">
            <v>01.009</v>
          </cell>
          <cell r="R2946" t="str">
            <v>01.009</v>
          </cell>
          <cell r="S2946" t="str">
            <v/>
          </cell>
          <cell r="T2946">
            <v>0</v>
          </cell>
          <cell r="U2946" t="str">
            <v>Đại học</v>
          </cell>
          <cell r="V2946" t="str">
            <v>001077009774</v>
          </cell>
        </row>
        <row r="2947">
          <cell r="B2947" t="str">
            <v/>
          </cell>
          <cell r="C2947" t="str">
            <v/>
          </cell>
          <cell r="D2947" t="str">
            <v>Phạm Thị</v>
          </cell>
          <cell r="E2947" t="str">
            <v>Lý</v>
          </cell>
          <cell r="F2947">
            <v>71</v>
          </cell>
          <cell r="G2947" t="str">
            <v>Cty TNHH MTV Đầu tư PT và DV Học viện NN VN</v>
          </cell>
          <cell r="H2947" t="str">
            <v>Công ty TNHH MTV Đầu tư PT và DV Học viện Nông nghiệp Việt Nam</v>
          </cell>
          <cell r="I2947" t="str">
            <v>Nhân viên</v>
          </cell>
          <cell r="J2947">
            <v>0</v>
          </cell>
          <cell r="K2947">
            <v>0</v>
          </cell>
          <cell r="L2947" t="str">
            <v>01-Apr-23</v>
          </cell>
          <cell r="M2947" t="str">
            <v>01-Apr-23</v>
          </cell>
          <cell r="N2947">
            <v>4</v>
          </cell>
          <cell r="O2947" t="str">
            <v>7100</v>
          </cell>
          <cell r="P2947" t="str">
            <v>7100</v>
          </cell>
          <cell r="Q2947" t="str">
            <v>01.009</v>
          </cell>
          <cell r="R2947" t="str">
            <v>01.009</v>
          </cell>
          <cell r="S2947" t="str">
            <v/>
          </cell>
          <cell r="T2947">
            <v>0</v>
          </cell>
          <cell r="U2947" t="str">
            <v>Đại học</v>
          </cell>
          <cell r="V2947" t="str">
            <v>036194017913</v>
          </cell>
        </row>
        <row r="2948">
          <cell r="B2948" t="str">
            <v/>
          </cell>
          <cell r="C2948" t="str">
            <v/>
          </cell>
          <cell r="D2948" t="str">
            <v>Nguyễn Thị Ngân</v>
          </cell>
          <cell r="E2948" t="str">
            <v>Hạnh</v>
          </cell>
          <cell r="F2948">
            <v>71</v>
          </cell>
          <cell r="G2948" t="str">
            <v>Cty TNHH MTV Đầu tư PT và DV Học viện NN VN</v>
          </cell>
          <cell r="H2948" t="str">
            <v>Công ty TNHH MTV Đầu tư PT và DV Học viện Nông nghiệp Việt Nam</v>
          </cell>
          <cell r="I2948" t="str">
            <v>Nhân viên</v>
          </cell>
          <cell r="J2948">
            <v>0</v>
          </cell>
          <cell r="K2948">
            <v>0</v>
          </cell>
          <cell r="L2948" t="str">
            <v>01-Sep-22</v>
          </cell>
          <cell r="M2948" t="str">
            <v>01-Sep-22</v>
          </cell>
          <cell r="N2948">
            <v>4</v>
          </cell>
          <cell r="O2948" t="str">
            <v>7100</v>
          </cell>
          <cell r="P2948" t="str">
            <v>7100</v>
          </cell>
          <cell r="Q2948" t="str">
            <v>01.009</v>
          </cell>
          <cell r="R2948" t="str">
            <v>01.009</v>
          </cell>
          <cell r="S2948" t="str">
            <v/>
          </cell>
          <cell r="T2948">
            <v>0</v>
          </cell>
          <cell r="U2948" t="str">
            <v>Đại học</v>
          </cell>
          <cell r="V2948" t="str">
            <v>036194014419</v>
          </cell>
        </row>
        <row r="2949">
          <cell r="B2949" t="str">
            <v/>
          </cell>
          <cell r="C2949" t="str">
            <v/>
          </cell>
          <cell r="D2949" t="str">
            <v>Phạm Thế</v>
          </cell>
          <cell r="E2949" t="str">
            <v>Phương</v>
          </cell>
          <cell r="F2949">
            <v>71</v>
          </cell>
          <cell r="G2949" t="str">
            <v>Cty TNHH MTV Đầu tư PT và DV Học viện NN VN</v>
          </cell>
          <cell r="H2949" t="str">
            <v>Công ty TNHH MTV Đầu tư PT và DV Học viện Nông nghiệp Việt Nam</v>
          </cell>
          <cell r="I2949" t="str">
            <v>Nhân viên</v>
          </cell>
          <cell r="J2949">
            <v>0</v>
          </cell>
          <cell r="K2949">
            <v>0</v>
          </cell>
          <cell r="L2949" t="str">
            <v>30-Aug-22</v>
          </cell>
          <cell r="M2949" t="str">
            <v>30-Aug-22</v>
          </cell>
          <cell r="N2949">
            <v>4</v>
          </cell>
          <cell r="O2949" t="str">
            <v>7100</v>
          </cell>
          <cell r="P2949" t="str">
            <v>7100</v>
          </cell>
          <cell r="Q2949" t="str">
            <v>01.009</v>
          </cell>
          <cell r="R2949" t="str">
            <v>01.009</v>
          </cell>
          <cell r="S2949" t="str">
            <v/>
          </cell>
          <cell r="T2949">
            <v>0</v>
          </cell>
          <cell r="U2949" t="str">
            <v>Đại học</v>
          </cell>
          <cell r="V2949" t="str">
            <v>037084001433</v>
          </cell>
        </row>
        <row r="2950">
          <cell r="B2950" t="str">
            <v/>
          </cell>
          <cell r="C2950" t="str">
            <v/>
          </cell>
          <cell r="D2950" t="str">
            <v>Vũ Ngọc</v>
          </cell>
          <cell r="E2950" t="str">
            <v>Bách</v>
          </cell>
          <cell r="F2950">
            <v>71</v>
          </cell>
          <cell r="G2950" t="str">
            <v>Cty TNHH MTV Đầu tư PT và DV Học viện NN VN</v>
          </cell>
          <cell r="H2950" t="str">
            <v>Công ty TNHH MTV Đầu tư PT và DV Học viện Nông nghiệp Việt Nam</v>
          </cell>
          <cell r="I2950" t="str">
            <v>Nhân viên</v>
          </cell>
          <cell r="J2950">
            <v>0</v>
          </cell>
          <cell r="K2950">
            <v>0</v>
          </cell>
          <cell r="L2950" t="str">
            <v>01-Sep-22</v>
          </cell>
          <cell r="M2950" t="str">
            <v>01-Sep-22</v>
          </cell>
          <cell r="N2950">
            <v>3</v>
          </cell>
          <cell r="O2950" t="str">
            <v>7100</v>
          </cell>
          <cell r="P2950" t="str">
            <v>7100</v>
          </cell>
          <cell r="Q2950" t="str">
            <v>01.009</v>
          </cell>
          <cell r="R2950" t="str">
            <v>01.009</v>
          </cell>
          <cell r="S2950" t="str">
            <v/>
          </cell>
          <cell r="T2950">
            <v>0</v>
          </cell>
          <cell r="U2950" t="str">
            <v>Thạc sĩ</v>
          </cell>
          <cell r="V2950" t="str">
            <v>030095000265</v>
          </cell>
        </row>
        <row r="2951">
          <cell r="B2951" t="str">
            <v/>
          </cell>
          <cell r="C2951" t="str">
            <v/>
          </cell>
          <cell r="D2951" t="str">
            <v>Nguyễn Thị Minh</v>
          </cell>
          <cell r="E2951" t="str">
            <v>Thúy</v>
          </cell>
          <cell r="F2951">
            <v>71</v>
          </cell>
          <cell r="G2951" t="str">
            <v>Cty TNHH MTV Đầu tư PT và DV Học viện NN VN</v>
          </cell>
          <cell r="H2951" t="str">
            <v>Công ty TNHH MTV Đầu tư PT và DV Học viện Nông nghiệp Việt Nam</v>
          </cell>
          <cell r="I2951" t="str">
            <v>Nhân viên</v>
          </cell>
          <cell r="J2951">
            <v>0</v>
          </cell>
          <cell r="K2951">
            <v>0</v>
          </cell>
          <cell r="L2951" t="str">
            <v>10-Nov-23</v>
          </cell>
          <cell r="M2951" t="str">
            <v>10-Nov-23</v>
          </cell>
          <cell r="N2951">
            <v>4</v>
          </cell>
          <cell r="O2951" t="str">
            <v>7100</v>
          </cell>
          <cell r="P2951" t="str">
            <v>7100</v>
          </cell>
          <cell r="Q2951" t="str">
            <v>01.009</v>
          </cell>
          <cell r="R2951" t="str">
            <v>01.009</v>
          </cell>
          <cell r="S2951" t="str">
            <v/>
          </cell>
          <cell r="T2951">
            <v>0</v>
          </cell>
          <cell r="U2951" t="str">
            <v>Đại học</v>
          </cell>
          <cell r="V2951" t="str">
            <v>036195016309</v>
          </cell>
        </row>
        <row r="2952">
          <cell r="B2952" t="str">
            <v/>
          </cell>
          <cell r="C2952" t="str">
            <v/>
          </cell>
          <cell r="D2952" t="str">
            <v>Phạm Thị</v>
          </cell>
          <cell r="E2952" t="str">
            <v>Giang</v>
          </cell>
          <cell r="F2952">
            <v>71</v>
          </cell>
          <cell r="G2952" t="str">
            <v>Cty TNHH MTV Đầu tư PT và DV Học viện NN VN</v>
          </cell>
          <cell r="H2952" t="str">
            <v>Công ty TNHH MTV Đầu tư PT và DV Học viện Nông nghiệp Việt Nam</v>
          </cell>
          <cell r="I2952" t="str">
            <v>Nhân viên</v>
          </cell>
          <cell r="J2952">
            <v>0</v>
          </cell>
          <cell r="K2952">
            <v>0</v>
          </cell>
          <cell r="L2952" t="str">
            <v>01-Apr-23</v>
          </cell>
          <cell r="M2952" t="str">
            <v>01-Apr-23</v>
          </cell>
          <cell r="N2952">
            <v>8</v>
          </cell>
          <cell r="O2952" t="str">
            <v>7100</v>
          </cell>
          <cell r="P2952" t="str">
            <v>7100</v>
          </cell>
          <cell r="Q2952" t="str">
            <v>01.009</v>
          </cell>
          <cell r="R2952" t="str">
            <v>01.009</v>
          </cell>
          <cell r="S2952" t="str">
            <v/>
          </cell>
          <cell r="T2952">
            <v>0</v>
          </cell>
          <cell r="U2952" t="str">
            <v>KhôngBCấp</v>
          </cell>
          <cell r="V2952" t="str">
            <v>027189002263</v>
          </cell>
        </row>
        <row r="2953">
          <cell r="B2953" t="str">
            <v/>
          </cell>
          <cell r="C2953" t="str">
            <v/>
          </cell>
          <cell r="D2953" t="str">
            <v>Vương Minh</v>
          </cell>
          <cell r="E2953" t="str">
            <v>Tâm</v>
          </cell>
          <cell r="F2953">
            <v>71</v>
          </cell>
          <cell r="G2953" t="str">
            <v>Cty TNHH MTV Đầu tư PT và DV Học viện NN VN</v>
          </cell>
          <cell r="H2953" t="str">
            <v>Công ty TNHH MTV Đầu tư PT và DV Học viện Nông nghiệp Việt Nam</v>
          </cell>
          <cell r="I2953" t="str">
            <v>Nhân viên</v>
          </cell>
          <cell r="J2953">
            <v>0</v>
          </cell>
          <cell r="K2953">
            <v>0</v>
          </cell>
          <cell r="L2953" t="str">
            <v>01-Apr-23</v>
          </cell>
          <cell r="M2953" t="str">
            <v>01-Apr-23</v>
          </cell>
          <cell r="N2953">
            <v>8</v>
          </cell>
          <cell r="O2953" t="str">
            <v>7100</v>
          </cell>
          <cell r="P2953" t="str">
            <v>7100</v>
          </cell>
          <cell r="Q2953" t="str">
            <v>01.009</v>
          </cell>
          <cell r="R2953" t="str">
            <v>01.009</v>
          </cell>
          <cell r="S2953" t="str">
            <v/>
          </cell>
          <cell r="T2953">
            <v>0</v>
          </cell>
          <cell r="U2953" t="str">
            <v>KhôngBCấp</v>
          </cell>
          <cell r="V2953" t="str">
            <v>033200000701</v>
          </cell>
        </row>
        <row r="2954">
          <cell r="B2954" t="str">
            <v/>
          </cell>
          <cell r="C2954" t="str">
            <v/>
          </cell>
          <cell r="D2954" t="str">
            <v>Đinh Thúy</v>
          </cell>
          <cell r="E2954" t="str">
            <v>Hà</v>
          </cell>
          <cell r="F2954">
            <v>71</v>
          </cell>
          <cell r="G2954" t="str">
            <v>Cty TNHH MTV Đầu tư PT và DV Học viện NN VN</v>
          </cell>
          <cell r="H2954" t="str">
            <v>Công ty TNHH MTV Đầu tư PT và DV Học viện Nông nghiệp Việt Nam</v>
          </cell>
          <cell r="I2954" t="str">
            <v>Nhân viên</v>
          </cell>
          <cell r="J2954">
            <v>0</v>
          </cell>
          <cell r="K2954">
            <v>0</v>
          </cell>
          <cell r="L2954" t="str">
            <v>01-Mar-24</v>
          </cell>
          <cell r="M2954" t="str">
            <v>01-Mar-24</v>
          </cell>
          <cell r="N2954">
            <v>4</v>
          </cell>
          <cell r="O2954" t="str">
            <v>7100</v>
          </cell>
          <cell r="P2954" t="str">
            <v>7100</v>
          </cell>
          <cell r="Q2954" t="str">
            <v>01.009</v>
          </cell>
          <cell r="R2954" t="str">
            <v>01.009</v>
          </cell>
          <cell r="S2954" t="str">
            <v/>
          </cell>
          <cell r="T2954">
            <v>0</v>
          </cell>
          <cell r="U2954" t="str">
            <v>Đại học</v>
          </cell>
          <cell r="V2954" t="str">
            <v>001191042241</v>
          </cell>
        </row>
        <row r="2955">
          <cell r="B2955" t="str">
            <v/>
          </cell>
          <cell r="C2955" t="str">
            <v/>
          </cell>
          <cell r="D2955" t="str">
            <v>Vũ Thị Vân</v>
          </cell>
          <cell r="E2955" t="str">
            <v>Anh</v>
          </cell>
          <cell r="F2955">
            <v>71</v>
          </cell>
          <cell r="G2955" t="str">
            <v>Cty TNHH MTV Đầu tư PT và DV Học viện NN VN</v>
          </cell>
          <cell r="H2955" t="str">
            <v>Công ty TNHH MTV Đầu tư PT và DV Học viện Nông nghiệp Việt Nam</v>
          </cell>
          <cell r="I2955" t="str">
            <v>Nhân viên</v>
          </cell>
          <cell r="J2955">
            <v>0</v>
          </cell>
          <cell r="K2955">
            <v>0</v>
          </cell>
          <cell r="L2955" t="str">
            <v>04-Apr-24</v>
          </cell>
          <cell r="M2955" t="str">
            <v>04-Apr-24</v>
          </cell>
          <cell r="N2955">
            <v>8</v>
          </cell>
          <cell r="O2955" t="str">
            <v>7100</v>
          </cell>
          <cell r="P2955" t="str">
            <v>7100</v>
          </cell>
          <cell r="Q2955" t="str">
            <v>01.009</v>
          </cell>
          <cell r="R2955" t="str">
            <v>01.009</v>
          </cell>
          <cell r="S2955" t="str">
            <v/>
          </cell>
          <cell r="T2955">
            <v>0</v>
          </cell>
          <cell r="U2955" t="str">
            <v>KhôngBCấp</v>
          </cell>
          <cell r="V2955" t="str">
            <v>030194003156</v>
          </cell>
        </row>
        <row r="2956">
          <cell r="B2956" t="str">
            <v/>
          </cell>
          <cell r="C2956" t="str">
            <v/>
          </cell>
          <cell r="D2956" t="str">
            <v>Đỗ Thị</v>
          </cell>
          <cell r="E2956" t="str">
            <v>Hiền</v>
          </cell>
          <cell r="F2956">
            <v>71</v>
          </cell>
          <cell r="G2956" t="str">
            <v>Cty TNHH MTV Đầu tư PT và DV Học viện NN VN</v>
          </cell>
          <cell r="H2956" t="str">
            <v>Công ty TNHH MTV Đầu tư PT và DV Học viện Nông nghiệp Việt Nam</v>
          </cell>
          <cell r="I2956" t="str">
            <v>Nhân viên</v>
          </cell>
          <cell r="J2956">
            <v>0</v>
          </cell>
          <cell r="K2956">
            <v>0</v>
          </cell>
          <cell r="L2956" t="str">
            <v>24-Aug-24</v>
          </cell>
          <cell r="M2956" t="str">
            <v>24-Aug-24</v>
          </cell>
          <cell r="N2956">
            <v>4</v>
          </cell>
          <cell r="O2956" t="str">
            <v>7100</v>
          </cell>
          <cell r="P2956" t="str">
            <v>7100</v>
          </cell>
          <cell r="Q2956" t="str">
            <v>01.009</v>
          </cell>
          <cell r="R2956" t="str">
            <v>01.009</v>
          </cell>
          <cell r="S2956" t="str">
            <v/>
          </cell>
          <cell r="T2956">
            <v>0</v>
          </cell>
          <cell r="U2956" t="str">
            <v>Đại học</v>
          </cell>
          <cell r="V2956" t="str">
            <v>024194006034</v>
          </cell>
        </row>
        <row r="2957">
          <cell r="B2957" t="str">
            <v/>
          </cell>
          <cell r="C2957" t="str">
            <v/>
          </cell>
          <cell r="D2957" t="str">
            <v>Vũ Văn</v>
          </cell>
          <cell r="E2957" t="str">
            <v>Lượng</v>
          </cell>
          <cell r="F2957">
            <v>71</v>
          </cell>
          <cell r="G2957" t="str">
            <v>Cty TNHH MTV Đầu tư PT và DV Học viện NN VN</v>
          </cell>
          <cell r="H2957" t="str">
            <v>Công ty TNHH MTV Đầu tư PT và DV Học viện Nông nghiệp Việt Nam</v>
          </cell>
          <cell r="I2957" t="str">
            <v>Nhân viên</v>
          </cell>
          <cell r="J2957">
            <v>0</v>
          </cell>
          <cell r="K2957">
            <v>0</v>
          </cell>
          <cell r="L2957" t="str">
            <v>01-Oct-24</v>
          </cell>
          <cell r="M2957" t="str">
            <v>01-Oct-24</v>
          </cell>
          <cell r="N2957">
            <v>8</v>
          </cell>
          <cell r="O2957" t="str">
            <v>7100</v>
          </cell>
          <cell r="P2957" t="str">
            <v>7100</v>
          </cell>
          <cell r="Q2957" t="str">
            <v>01.009</v>
          </cell>
          <cell r="R2957" t="str">
            <v>01.009</v>
          </cell>
          <cell r="S2957" t="str">
            <v/>
          </cell>
          <cell r="T2957">
            <v>0</v>
          </cell>
          <cell r="U2957" t="str">
            <v>KhôngBCấp</v>
          </cell>
          <cell r="V2957" t="str">
            <v>024084000654</v>
          </cell>
        </row>
        <row r="2958">
          <cell r="B2958" t="str">
            <v/>
          </cell>
          <cell r="C2958" t="str">
            <v/>
          </cell>
          <cell r="D2958" t="str">
            <v>Nguyễn Duy</v>
          </cell>
          <cell r="E2958" t="str">
            <v>Tường</v>
          </cell>
          <cell r="F2958">
            <v>71</v>
          </cell>
          <cell r="G2958" t="str">
            <v>Cty TNHH MTV Đầu tư PT và DV Học viện NN VN</v>
          </cell>
          <cell r="H2958" t="str">
            <v>Công ty TNHH MTV Đầu tư PT và DV Học viện Nông nghiệp Việt Nam</v>
          </cell>
          <cell r="I2958" t="str">
            <v>Nhân viên</v>
          </cell>
          <cell r="J2958">
            <v>0</v>
          </cell>
          <cell r="K2958">
            <v>0</v>
          </cell>
          <cell r="L2958" t="str">
            <v>17-Mar-25</v>
          </cell>
          <cell r="M2958" t="str">
            <v>17-Mar-25</v>
          </cell>
          <cell r="N2958">
            <v>4</v>
          </cell>
          <cell r="O2958" t="str">
            <v>7100</v>
          </cell>
          <cell r="P2958" t="str">
            <v>7100</v>
          </cell>
          <cell r="Q2958" t="str">
            <v>01.009</v>
          </cell>
          <cell r="R2958" t="str">
            <v>01.009</v>
          </cell>
          <cell r="S2958" t="str">
            <v/>
          </cell>
          <cell r="T2958">
            <v>0</v>
          </cell>
          <cell r="U2958" t="str">
            <v>Đại học</v>
          </cell>
          <cell r="V2958" t="str">
            <v>034074000528</v>
          </cell>
        </row>
        <row r="2959">
          <cell r="B2959" t="str">
            <v/>
          </cell>
          <cell r="C2959" t="str">
            <v/>
          </cell>
          <cell r="D2959" t="str">
            <v>Nguyễn Thu</v>
          </cell>
          <cell r="E2959" t="str">
            <v>Hương</v>
          </cell>
          <cell r="F2959">
            <v>94</v>
          </cell>
          <cell r="G2959" t="str">
            <v>Dự án HORT CRSP</v>
          </cell>
          <cell r="H2959" t="str">
            <v>Dự án HORT CRSP</v>
          </cell>
          <cell r="I2959" t="str">
            <v/>
          </cell>
          <cell r="J2959">
            <v>2.34</v>
          </cell>
          <cell r="K2959">
            <v>0</v>
          </cell>
          <cell r="L2959" t="str">
            <v>01-Jul-11</v>
          </cell>
          <cell r="M2959" t="str">
            <v>01-Jul-11</v>
          </cell>
          <cell r="N2959">
            <v>4</v>
          </cell>
          <cell r="O2959" t="str">
            <v>9400</v>
          </cell>
          <cell r="P2959" t="str">
            <v>9400</v>
          </cell>
          <cell r="Q2959" t="str">
            <v>01.003</v>
          </cell>
          <cell r="R2959" t="str">
            <v>01.003</v>
          </cell>
          <cell r="S2959" t="str">
            <v/>
          </cell>
          <cell r="T2959">
            <v>0</v>
          </cell>
          <cell r="U2959" t="str">
            <v>Đại học</v>
          </cell>
          <cell r="V2959" t="str">
            <v>112022417</v>
          </cell>
        </row>
        <row r="2960">
          <cell r="B2960" t="str">
            <v/>
          </cell>
          <cell r="C2960" t="str">
            <v/>
          </cell>
          <cell r="D2960" t="str">
            <v>Phạm Ngọc</v>
          </cell>
          <cell r="E2960" t="str">
            <v>Hùng</v>
          </cell>
          <cell r="F2960">
            <v>95</v>
          </cell>
          <cell r="G2960" t="str">
            <v>Dự án POPE</v>
          </cell>
          <cell r="H2960" t="str">
            <v>Dự án POPE</v>
          </cell>
          <cell r="I2960" t="str">
            <v>Kỹ sư</v>
          </cell>
          <cell r="J2960">
            <v>2.34</v>
          </cell>
          <cell r="K2960">
            <v>0</v>
          </cell>
          <cell r="L2960" t="str">
            <v>01-Oct-12</v>
          </cell>
          <cell r="M2960" t="str">
            <v>01-Oct-12</v>
          </cell>
          <cell r="N2960">
            <v>4</v>
          </cell>
          <cell r="O2960" t="str">
            <v>9500</v>
          </cell>
          <cell r="P2960" t="str">
            <v>9500</v>
          </cell>
          <cell r="Q2960" t="str">
            <v>13.095</v>
          </cell>
          <cell r="R2960" t="str">
            <v>13.095</v>
          </cell>
          <cell r="S2960" t="str">
            <v/>
          </cell>
          <cell r="T2960">
            <v>0</v>
          </cell>
          <cell r="U2960" t="str">
            <v>Đại học</v>
          </cell>
          <cell r="V2960" t="str">
            <v>145351068</v>
          </cell>
        </row>
        <row r="2961">
          <cell r="B2961" t="str">
            <v/>
          </cell>
          <cell r="C2961" t="str">
            <v/>
          </cell>
          <cell r="D2961" t="str">
            <v>Trịnh Thị Hồng</v>
          </cell>
          <cell r="E2961" t="str">
            <v>Huệ</v>
          </cell>
          <cell r="F2961">
            <v>95</v>
          </cell>
          <cell r="G2961" t="str">
            <v>Dự án POHE</v>
          </cell>
          <cell r="H2961" t="str">
            <v>Dự án POHE</v>
          </cell>
          <cell r="I2961" t="str">
            <v>Kỹ sư</v>
          </cell>
          <cell r="J2961">
            <v>1.99</v>
          </cell>
          <cell r="K2961">
            <v>0</v>
          </cell>
          <cell r="L2961" t="str">
            <v>01-Jun-15</v>
          </cell>
          <cell r="M2961" t="str">
            <v>01-Jun-15</v>
          </cell>
          <cell r="N2961">
            <v>3</v>
          </cell>
          <cell r="O2961" t="str">
            <v>9500</v>
          </cell>
          <cell r="P2961" t="str">
            <v>9500</v>
          </cell>
          <cell r="Q2961" t="str">
            <v>13.095</v>
          </cell>
          <cell r="R2961" t="str">
            <v>13.095</v>
          </cell>
          <cell r="S2961" t="str">
            <v/>
          </cell>
          <cell r="T2961">
            <v>0</v>
          </cell>
          <cell r="U2961" t="str">
            <v>Thạc sĩ</v>
          </cell>
          <cell r="V2961" t="str">
            <v>012970598</v>
          </cell>
        </row>
        <row r="2962">
          <cell r="B2962" t="str">
            <v>QS37</v>
          </cell>
          <cell r="C2962" t="str">
            <v>3120215040659</v>
          </cell>
          <cell r="D2962" t="str">
            <v>Hoàng Trung</v>
          </cell>
          <cell r="E2962" t="str">
            <v>Thêm</v>
          </cell>
          <cell r="F2962">
            <v>20</v>
          </cell>
          <cell r="G2962" t="str">
            <v>Đường lối quân sự</v>
          </cell>
          <cell r="H2962" t="str">
            <v>Khoa Giáo dục quốc phòng</v>
          </cell>
          <cell r="I2962" t="str">
            <v>Giảng viên</v>
          </cell>
          <cell r="J2962">
            <v>4.4000000000000004</v>
          </cell>
          <cell r="O2962" t="str">
            <v>2002</v>
          </cell>
          <cell r="P2962" t="str">
            <v>2002</v>
          </cell>
          <cell r="Q2962" t="str">
            <v>15.111</v>
          </cell>
          <cell r="R2962" t="str">
            <v>15.111</v>
          </cell>
        </row>
        <row r="2963">
          <cell r="B2963" t="str">
            <v>QS003</v>
          </cell>
          <cell r="C2963" t="str">
            <v>3120215048883</v>
          </cell>
          <cell r="D2963" t="str">
            <v>Nguyễn Văn</v>
          </cell>
          <cell r="E2963" t="str">
            <v>Tám</v>
          </cell>
          <cell r="F2963">
            <v>20</v>
          </cell>
          <cell r="G2963" t="str">
            <v>Đường lối quân sự</v>
          </cell>
          <cell r="H2963" t="str">
            <v>Khoa Giáo dục quốc phòng</v>
          </cell>
          <cell r="I2963" t="str">
            <v>Giảng viên</v>
          </cell>
          <cell r="J2963">
            <v>4.4000000000000004</v>
          </cell>
          <cell r="O2963" t="str">
            <v>2002</v>
          </cell>
          <cell r="P2963" t="str">
            <v>2002</v>
          </cell>
          <cell r="Q2963" t="str">
            <v>15.111</v>
          </cell>
          <cell r="R2963" t="str">
            <v>15.111</v>
          </cell>
        </row>
        <row r="2964">
          <cell r="B2964" t="str">
            <v>QS007</v>
          </cell>
          <cell r="C2964" t="str">
            <v>3120205852270</v>
          </cell>
          <cell r="D2964" t="str">
            <v>Phạm Ngọc</v>
          </cell>
          <cell r="E2964" t="str">
            <v>Thạch</v>
          </cell>
          <cell r="F2964">
            <v>20</v>
          </cell>
          <cell r="G2964" t="str">
            <v>Đường lối quân sự</v>
          </cell>
          <cell r="H2964" t="str">
            <v>Khoa Giáo dục quốc phòng</v>
          </cell>
          <cell r="I2964" t="str">
            <v>Giảng viên</v>
          </cell>
          <cell r="J2964">
            <v>4.4000000000000004</v>
          </cell>
          <cell r="O2964" t="str">
            <v>2002</v>
          </cell>
          <cell r="P2964" t="str">
            <v>2002</v>
          </cell>
          <cell r="Q2964" t="str">
            <v>15.111</v>
          </cell>
          <cell r="R2964" t="str">
            <v>15.111</v>
          </cell>
        </row>
        <row r="2965">
          <cell r="B2965" t="str">
            <v>QS004</v>
          </cell>
          <cell r="C2965" t="str">
            <v>3120205852336</v>
          </cell>
          <cell r="D2965" t="str">
            <v>Đào Xuân</v>
          </cell>
          <cell r="E2965" t="str">
            <v>Tưởng</v>
          </cell>
          <cell r="F2965">
            <v>20</v>
          </cell>
          <cell r="G2965" t="str">
            <v>Đường lối quân sự</v>
          </cell>
          <cell r="H2965" t="str">
            <v>Khoa Giáo dục quốc phòng</v>
          </cell>
          <cell r="I2965" t="str">
            <v>Giảng viên</v>
          </cell>
          <cell r="J2965">
            <v>4.4000000000000004</v>
          </cell>
          <cell r="O2965" t="str">
            <v>2002</v>
          </cell>
          <cell r="P2965" t="str">
            <v>2002</v>
          </cell>
          <cell r="Q2965" t="str">
            <v>15.111</v>
          </cell>
          <cell r="R2965" t="str">
            <v>15.111</v>
          </cell>
        </row>
        <row r="2966">
          <cell r="B2966" t="str">
            <v>QS34</v>
          </cell>
          <cell r="C2966" t="str">
            <v>3120215039984</v>
          </cell>
          <cell r="D2966" t="str">
            <v>Trịnh Xuân</v>
          </cell>
          <cell r="E2966" t="str">
            <v>Hoàng</v>
          </cell>
          <cell r="F2966">
            <v>20</v>
          </cell>
          <cell r="G2966" t="str">
            <v>Đường lối quân sự</v>
          </cell>
          <cell r="H2966" t="str">
            <v>Khoa Giáo dục quốc phòng</v>
          </cell>
          <cell r="I2966" t="str">
            <v>Giảng viên</v>
          </cell>
          <cell r="J2966">
            <v>4.4000000000000004</v>
          </cell>
          <cell r="O2966" t="str">
            <v>2002</v>
          </cell>
          <cell r="P2966" t="str">
            <v>2002</v>
          </cell>
          <cell r="Q2966" t="str">
            <v>15.111</v>
          </cell>
          <cell r="R2966" t="str">
            <v>15.111</v>
          </cell>
        </row>
        <row r="2967">
          <cell r="B2967" t="str">
            <v>QS013</v>
          </cell>
          <cell r="C2967" t="str">
            <v>3120205082232</v>
          </cell>
          <cell r="D2967" t="str">
            <v>Lê Văn</v>
          </cell>
          <cell r="E2967" t="str">
            <v>Trọng</v>
          </cell>
          <cell r="F2967">
            <v>20</v>
          </cell>
          <cell r="G2967" t="str">
            <v>Đường lối quân sự</v>
          </cell>
          <cell r="H2967" t="str">
            <v>Khoa Giáo dục quốc phòng</v>
          </cell>
          <cell r="I2967" t="str">
            <v>Giảng viên</v>
          </cell>
          <cell r="J2967">
            <v>4.4000000000000004</v>
          </cell>
          <cell r="O2967" t="str">
            <v>2002</v>
          </cell>
          <cell r="P2967" t="str">
            <v>2002</v>
          </cell>
          <cell r="Q2967" t="str">
            <v>15.111</v>
          </cell>
          <cell r="R2967" t="str">
            <v>15.111</v>
          </cell>
        </row>
        <row r="2968">
          <cell r="B2968" t="str">
            <v>QS015</v>
          </cell>
          <cell r="C2968" t="str">
            <v>3120205082210</v>
          </cell>
          <cell r="D2968" t="str">
            <v>Nguyễn Văn</v>
          </cell>
          <cell r="E2968" t="str">
            <v>Lên</v>
          </cell>
          <cell r="F2968">
            <v>20</v>
          </cell>
          <cell r="G2968" t="str">
            <v>Đường lối quân sự</v>
          </cell>
          <cell r="H2968" t="str">
            <v>Khoa Giáo dục quốc phòng</v>
          </cell>
          <cell r="I2968" t="str">
            <v>Giảng viên</v>
          </cell>
          <cell r="J2968">
            <v>4.4000000000000004</v>
          </cell>
          <cell r="O2968" t="str">
            <v>2002</v>
          </cell>
          <cell r="P2968" t="str">
            <v>2002</v>
          </cell>
          <cell r="Q2968" t="str">
            <v>15.111</v>
          </cell>
          <cell r="R2968" t="str">
            <v>15.111</v>
          </cell>
        </row>
        <row r="2969">
          <cell r="B2969" t="str">
            <v>QS014</v>
          </cell>
          <cell r="C2969" t="str">
            <v>3120205072613</v>
          </cell>
          <cell r="D2969" t="str">
            <v>Nguyễn Khắc</v>
          </cell>
          <cell r="E2969" t="str">
            <v>Sơn</v>
          </cell>
          <cell r="F2969">
            <v>20</v>
          </cell>
          <cell r="G2969" t="str">
            <v>Đường lối quân sự</v>
          </cell>
          <cell r="H2969" t="str">
            <v>Khoa Giáo dục quốc phòng</v>
          </cell>
          <cell r="I2969" t="str">
            <v>Giảng viên</v>
          </cell>
          <cell r="J2969">
            <v>4.4000000000000004</v>
          </cell>
          <cell r="O2969" t="str">
            <v>2002</v>
          </cell>
          <cell r="P2969" t="str">
            <v>2002</v>
          </cell>
          <cell r="Q2969" t="str">
            <v>15.111</v>
          </cell>
          <cell r="R2969" t="str">
            <v>15.111</v>
          </cell>
        </row>
        <row r="2970">
          <cell r="B2970" t="str">
            <v>QS017</v>
          </cell>
          <cell r="C2970" t="str">
            <v>3120205172864</v>
          </cell>
          <cell r="D2970" t="str">
            <v>Hoàng Văn</v>
          </cell>
          <cell r="E2970" t="str">
            <v>Đức</v>
          </cell>
          <cell r="F2970">
            <v>20</v>
          </cell>
          <cell r="G2970" t="str">
            <v>Đường lối quân sự</v>
          </cell>
          <cell r="H2970" t="str">
            <v>Khoa Giáo dục quốc phòng</v>
          </cell>
          <cell r="I2970" t="str">
            <v>Giảng viên</v>
          </cell>
          <cell r="J2970">
            <v>4.4000000000000004</v>
          </cell>
          <cell r="O2970" t="str">
            <v>2002</v>
          </cell>
          <cell r="P2970" t="str">
            <v>2002</v>
          </cell>
          <cell r="Q2970" t="str">
            <v>15.111</v>
          </cell>
          <cell r="R2970" t="str">
            <v>15.111</v>
          </cell>
        </row>
        <row r="2971">
          <cell r="B2971" t="str">
            <v>QS006</v>
          </cell>
          <cell r="C2971" t="str">
            <v>3120215049805</v>
          </cell>
          <cell r="D2971" t="str">
            <v>Nguyễn Hoàng</v>
          </cell>
          <cell r="E2971" t="str">
            <v>Huấn</v>
          </cell>
          <cell r="F2971">
            <v>20</v>
          </cell>
          <cell r="G2971" t="str">
            <v>Quân sự chung</v>
          </cell>
          <cell r="H2971" t="str">
            <v>Khoa Giáo dục quốc phòng</v>
          </cell>
          <cell r="I2971" t="str">
            <v>Giảng viên</v>
          </cell>
          <cell r="J2971">
            <v>4.4000000000000004</v>
          </cell>
          <cell r="O2971" t="str">
            <v>2001</v>
          </cell>
          <cell r="P2971" t="str">
            <v>2001</v>
          </cell>
          <cell r="Q2971" t="str">
            <v>15.111</v>
          </cell>
          <cell r="R2971" t="str">
            <v>15.111</v>
          </cell>
        </row>
        <row r="2972">
          <cell r="B2972" t="str">
            <v>QS016</v>
          </cell>
          <cell r="C2972" t="str">
            <v>3120205081383</v>
          </cell>
          <cell r="D2972" t="str">
            <v>Nguyễn Văn</v>
          </cell>
          <cell r="E2972" t="str">
            <v>Mão</v>
          </cell>
          <cell r="F2972">
            <v>20</v>
          </cell>
          <cell r="G2972" t="str">
            <v>Quân sự chung</v>
          </cell>
          <cell r="H2972" t="str">
            <v>Khoa Giáo dục quốc phòng</v>
          </cell>
          <cell r="I2972" t="str">
            <v>Giảng viên</v>
          </cell>
          <cell r="J2972">
            <v>4.4000000000000004</v>
          </cell>
          <cell r="O2972" t="str">
            <v>2001</v>
          </cell>
          <cell r="P2972" t="str">
            <v>2001</v>
          </cell>
          <cell r="Q2972" t="str">
            <v>15.111</v>
          </cell>
          <cell r="R2972" t="str">
            <v>15.111</v>
          </cell>
        </row>
        <row r="2973">
          <cell r="B2973" t="str">
            <v>QS008</v>
          </cell>
          <cell r="C2973" t="str">
            <v>3120215055691</v>
          </cell>
          <cell r="D2973" t="str">
            <v>Lê Việt</v>
          </cell>
          <cell r="E2973" t="str">
            <v>Cường</v>
          </cell>
          <cell r="F2973">
            <v>20</v>
          </cell>
          <cell r="G2973" t="str">
            <v>Quân sự chung</v>
          </cell>
          <cell r="H2973" t="str">
            <v>Khoa Giáo dục quốc phòng</v>
          </cell>
          <cell r="I2973" t="str">
            <v>Giảng viên</v>
          </cell>
          <cell r="J2973">
            <v>4.4000000000000004</v>
          </cell>
          <cell r="O2973" t="str">
            <v>2001</v>
          </cell>
          <cell r="P2973" t="str">
            <v>2001</v>
          </cell>
          <cell r="Q2973" t="str">
            <v>15.111</v>
          </cell>
          <cell r="R2973" t="str">
            <v>15.111</v>
          </cell>
        </row>
        <row r="2974">
          <cell r="B2974" t="str">
            <v>QS005</v>
          </cell>
          <cell r="C2974" t="str">
            <v>3120215049790</v>
          </cell>
          <cell r="D2974" t="str">
            <v>Lê Quốc</v>
          </cell>
          <cell r="E2974" t="str">
            <v>Bình</v>
          </cell>
          <cell r="F2974">
            <v>20</v>
          </cell>
          <cell r="G2974" t="str">
            <v>Quân sự chung</v>
          </cell>
          <cell r="H2974" t="str">
            <v>Khoa Giáo dục quốc phòng</v>
          </cell>
          <cell r="I2974" t="str">
            <v>Giảng viên</v>
          </cell>
          <cell r="J2974">
            <v>4.4000000000000004</v>
          </cell>
          <cell r="O2974" t="str">
            <v>2001</v>
          </cell>
          <cell r="P2974" t="str">
            <v>2001</v>
          </cell>
          <cell r="Q2974" t="str">
            <v>15.111</v>
          </cell>
          <cell r="R2974" t="str">
            <v>15.111</v>
          </cell>
        </row>
        <row r="2975">
          <cell r="B2975" t="str">
            <v>QS009</v>
          </cell>
          <cell r="C2975" t="str">
            <v>3120215055685</v>
          </cell>
          <cell r="D2975" t="str">
            <v>Hoàng Văn</v>
          </cell>
          <cell r="E2975" t="str">
            <v>Quý</v>
          </cell>
          <cell r="F2975">
            <v>20</v>
          </cell>
          <cell r="G2975" t="str">
            <v>Quân sự chung</v>
          </cell>
          <cell r="H2975" t="str">
            <v>Khoa Giáo dục quốc phòng</v>
          </cell>
          <cell r="I2975" t="str">
            <v>Giảng viên</v>
          </cell>
          <cell r="J2975">
            <v>4.4000000000000004</v>
          </cell>
          <cell r="O2975" t="str">
            <v>2001</v>
          </cell>
          <cell r="P2975" t="str">
            <v>2001</v>
          </cell>
          <cell r="Q2975" t="str">
            <v>15.111</v>
          </cell>
          <cell r="R2975" t="str">
            <v>15.111</v>
          </cell>
        </row>
        <row r="2976">
          <cell r="B2976" t="str">
            <v>QS011</v>
          </cell>
          <cell r="C2976" t="str">
            <v>3120215056898</v>
          </cell>
          <cell r="D2976" t="str">
            <v>Phạm Quyết</v>
          </cell>
          <cell r="E2976" t="str">
            <v>Sơn</v>
          </cell>
          <cell r="F2976">
            <v>20</v>
          </cell>
          <cell r="G2976" t="str">
            <v>Quân sự chung</v>
          </cell>
          <cell r="H2976" t="str">
            <v>Khoa Giáo dục quốc phòng</v>
          </cell>
          <cell r="I2976" t="str">
            <v>Giảng viên</v>
          </cell>
          <cell r="J2976">
            <v>4.4000000000000004</v>
          </cell>
          <cell r="O2976" t="str">
            <v>2001</v>
          </cell>
          <cell r="P2976" t="str">
            <v>2001</v>
          </cell>
          <cell r="Q2976" t="str">
            <v>15.111</v>
          </cell>
          <cell r="R2976" t="str">
            <v>15.111</v>
          </cell>
        </row>
        <row r="2977">
          <cell r="B2977" t="str">
            <v>QS13</v>
          </cell>
          <cell r="C2977" t="str">
            <v>3120215058024</v>
          </cell>
          <cell r="D2977" t="str">
            <v>Ngô Quang</v>
          </cell>
          <cell r="E2977" t="str">
            <v>Thắng</v>
          </cell>
          <cell r="F2977">
            <v>20</v>
          </cell>
          <cell r="G2977" t="str">
            <v>Quân sự chung</v>
          </cell>
          <cell r="H2977" t="str">
            <v>Khoa Giáo dục quốc phòng</v>
          </cell>
          <cell r="I2977" t="str">
            <v>Giảng viên</v>
          </cell>
          <cell r="J2977">
            <v>4.4000000000000004</v>
          </cell>
          <cell r="O2977" t="str">
            <v>2001</v>
          </cell>
          <cell r="P2977" t="str">
            <v>2001</v>
          </cell>
          <cell r="Q2977" t="str">
            <v>15.111</v>
          </cell>
          <cell r="R2977" t="str">
            <v>15.111</v>
          </cell>
        </row>
        <row r="2978">
          <cell r="B2978" t="str">
            <v>QS33</v>
          </cell>
          <cell r="C2978" t="str">
            <v>3120215040823</v>
          </cell>
          <cell r="D2978" t="str">
            <v>Huỳnh Phú</v>
          </cell>
          <cell r="E2978" t="str">
            <v>Hà</v>
          </cell>
          <cell r="F2978">
            <v>20</v>
          </cell>
          <cell r="G2978" t="str">
            <v>Quân sự chung</v>
          </cell>
          <cell r="H2978" t="str">
            <v>Khoa Giáo dục quốc phòng</v>
          </cell>
          <cell r="I2978" t="str">
            <v>Giảng viên</v>
          </cell>
          <cell r="J2978">
            <v>4.4000000000000004</v>
          </cell>
          <cell r="O2978" t="str">
            <v>2001</v>
          </cell>
          <cell r="P2978" t="str">
            <v>2001</v>
          </cell>
          <cell r="Q2978" t="str">
            <v>15.111</v>
          </cell>
          <cell r="R2978" t="str">
            <v>15.111</v>
          </cell>
        </row>
        <row r="2979">
          <cell r="B2979" t="str">
            <v>QS002</v>
          </cell>
          <cell r="C2979" t="str">
            <v>3120215042205</v>
          </cell>
          <cell r="D2979" t="str">
            <v>Dương Xuân</v>
          </cell>
          <cell r="E2979" t="str">
            <v>Dũng</v>
          </cell>
          <cell r="F2979">
            <v>20</v>
          </cell>
          <cell r="G2979" t="str">
            <v>Quân sự chung</v>
          </cell>
          <cell r="H2979" t="str">
            <v>Khoa Giáo dục quốc phòng</v>
          </cell>
          <cell r="I2979" t="str">
            <v>Giảng viên</v>
          </cell>
          <cell r="J2979">
            <v>4.4000000000000004</v>
          </cell>
          <cell r="O2979" t="str">
            <v>2001</v>
          </cell>
          <cell r="P2979" t="str">
            <v>2001</v>
          </cell>
          <cell r="Q2979" t="str">
            <v>15.111</v>
          </cell>
          <cell r="R2979" t="str">
            <v>15.111</v>
          </cell>
        </row>
        <row r="2980">
          <cell r="B2980" t="str">
            <v>QS50</v>
          </cell>
          <cell r="C2980" t="str">
            <v>3120215047142</v>
          </cell>
          <cell r="D2980" t="str">
            <v>Đoàn Việt</v>
          </cell>
          <cell r="E2980" t="str">
            <v>Trung</v>
          </cell>
          <cell r="F2980">
            <v>20</v>
          </cell>
          <cell r="G2980" t="str">
            <v>Quân sự chung</v>
          </cell>
          <cell r="H2980" t="str">
            <v>Khoa Giáo dục quốc phòng</v>
          </cell>
          <cell r="I2980" t="str">
            <v>Giảng viên</v>
          </cell>
          <cell r="J2980">
            <v>4.4000000000000004</v>
          </cell>
          <cell r="O2980" t="str">
            <v>2001</v>
          </cell>
          <cell r="P2980" t="str">
            <v>2001</v>
          </cell>
          <cell r="Q2980" t="str">
            <v>15.111</v>
          </cell>
          <cell r="R2980" t="str">
            <v>15.111</v>
          </cell>
        </row>
        <row r="2981">
          <cell r="B2981" t="str">
            <v>QS48</v>
          </cell>
          <cell r="C2981" t="str">
            <v>3120215047092</v>
          </cell>
          <cell r="D2981" t="str">
            <v>Nguyễn Hồng</v>
          </cell>
          <cell r="E2981" t="str">
            <v>Vân</v>
          </cell>
          <cell r="F2981">
            <v>20</v>
          </cell>
          <cell r="G2981" t="str">
            <v>Quân sự chung</v>
          </cell>
          <cell r="H2981" t="str">
            <v>Khoa Giáo dục quốc phòng</v>
          </cell>
          <cell r="I2981" t="str">
            <v>Giảng viên</v>
          </cell>
          <cell r="J2981">
            <v>4.4000000000000004</v>
          </cell>
          <cell r="O2981" t="str">
            <v>2001</v>
          </cell>
          <cell r="P2981" t="str">
            <v>2001</v>
          </cell>
          <cell r="Q2981" t="str">
            <v>15.111</v>
          </cell>
          <cell r="R2981" t="str">
            <v>15.111</v>
          </cell>
        </row>
        <row r="2982">
          <cell r="B2982" t="str">
            <v>QS20</v>
          </cell>
          <cell r="C2982" t="str">
            <v>3120205137190</v>
          </cell>
          <cell r="D2982" t="str">
            <v>Trần Văn</v>
          </cell>
          <cell r="E2982" t="str">
            <v>Quốc</v>
          </cell>
          <cell r="F2982">
            <v>20</v>
          </cell>
          <cell r="G2982" t="str">
            <v>Quân sự chung</v>
          </cell>
          <cell r="H2982" t="str">
            <v>Khoa Giáo dục quốc phòng</v>
          </cell>
          <cell r="I2982" t="str">
            <v>Giảng viên</v>
          </cell>
          <cell r="J2982">
            <v>4.4000000000000004</v>
          </cell>
          <cell r="O2982" t="str">
            <v>2001</v>
          </cell>
          <cell r="P2982" t="str">
            <v>2001</v>
          </cell>
          <cell r="Q2982" t="str">
            <v>15.111</v>
          </cell>
          <cell r="R2982" t="str">
            <v>15.111</v>
          </cell>
        </row>
        <row r="2983">
          <cell r="B2983" t="str">
            <v>QS019</v>
          </cell>
          <cell r="C2983" t="str">
            <v>3120215038742</v>
          </cell>
          <cell r="D2983" t="str">
            <v>Hoàng Mạnh</v>
          </cell>
          <cell r="E2983" t="str">
            <v>Long</v>
          </cell>
          <cell r="F2983">
            <v>20</v>
          </cell>
          <cell r="G2983" t="str">
            <v>Quân sự chung</v>
          </cell>
          <cell r="H2983" t="str">
            <v>Khoa Giáo dục quốc phòng</v>
          </cell>
          <cell r="I2983" t="str">
            <v>Giảng viên</v>
          </cell>
          <cell r="J2983">
            <v>4.4000000000000004</v>
          </cell>
          <cell r="O2983" t="str">
            <v>2001</v>
          </cell>
          <cell r="P2983" t="str">
            <v>2001</v>
          </cell>
          <cell r="Q2983" t="str">
            <v>15.111</v>
          </cell>
          <cell r="R2983" t="str">
            <v>15.111</v>
          </cell>
        </row>
        <row r="2984">
          <cell r="B2984" t="str">
            <v>QS021</v>
          </cell>
          <cell r="C2984" t="str">
            <v>3120205237563</v>
          </cell>
          <cell r="D2984" t="str">
            <v>Nguyễn Trọng</v>
          </cell>
          <cell r="E2984" t="str">
            <v>Đức</v>
          </cell>
          <cell r="F2984">
            <v>20</v>
          </cell>
          <cell r="G2984" t="str">
            <v>Quân sự chung</v>
          </cell>
          <cell r="H2984" t="str">
            <v>Khoa Giáo dục quốc phòng</v>
          </cell>
          <cell r="I2984" t="str">
            <v>Giảng viên</v>
          </cell>
          <cell r="J2984">
            <v>4.4000000000000004</v>
          </cell>
          <cell r="O2984" t="str">
            <v>2001</v>
          </cell>
          <cell r="P2984" t="str">
            <v>2001</v>
          </cell>
          <cell r="Q2984" t="str">
            <v>15.111</v>
          </cell>
          <cell r="R2984" t="str">
            <v>15.111</v>
          </cell>
        </row>
        <row r="2985">
          <cell r="B2985" t="str">
            <v>QS022</v>
          </cell>
          <cell r="C2985" t="str">
            <v>3120205260969</v>
          </cell>
          <cell r="D2985" t="str">
            <v>Phạm Thanh</v>
          </cell>
          <cell r="E2985" t="str">
            <v>Hiệp</v>
          </cell>
          <cell r="F2985">
            <v>20</v>
          </cell>
          <cell r="G2985" t="str">
            <v>Quân sự chung</v>
          </cell>
          <cell r="H2985" t="str">
            <v>Khoa Giáo dục quốc phòng</v>
          </cell>
          <cell r="I2985" t="str">
            <v>Giảng viên</v>
          </cell>
          <cell r="J2985">
            <v>4.4000000000000004</v>
          </cell>
          <cell r="O2985" t="str">
            <v>2001</v>
          </cell>
          <cell r="P2985" t="str">
            <v>2001</v>
          </cell>
          <cell r="Q2985" t="str">
            <v>15.111</v>
          </cell>
          <cell r="R2985" t="str">
            <v>15.111</v>
          </cell>
        </row>
        <row r="2986">
          <cell r="B2986" t="str">
            <v>QS023</v>
          </cell>
          <cell r="C2986" t="str">
            <v>3120205260723</v>
          </cell>
          <cell r="D2986" t="str">
            <v>Nguyễn Văn</v>
          </cell>
          <cell r="E2986" t="str">
            <v>Dinh</v>
          </cell>
          <cell r="F2986">
            <v>20</v>
          </cell>
          <cell r="G2986" t="str">
            <v>Quân sự chung</v>
          </cell>
          <cell r="H2986" t="str">
            <v>Khoa Giáo dục quốc phòng</v>
          </cell>
          <cell r="I2986" t="str">
            <v>Giảng viên</v>
          </cell>
          <cell r="J2986">
            <v>4.4000000000000004</v>
          </cell>
          <cell r="O2986" t="str">
            <v>2001</v>
          </cell>
          <cell r="P2986" t="str">
            <v>2001</v>
          </cell>
          <cell r="Q2986" t="str">
            <v>15.111</v>
          </cell>
          <cell r="R2986" t="str">
            <v>15.111</v>
          </cell>
        </row>
        <row r="2987">
          <cell r="B2987" t="str">
            <v>QS010</v>
          </cell>
          <cell r="C2987" t="str">
            <v>3120215056881</v>
          </cell>
          <cell r="D2987" t="str">
            <v>Trịnh Hùng</v>
          </cell>
          <cell r="E2987" t="str">
            <v>Sơn</v>
          </cell>
          <cell r="F2987">
            <v>20</v>
          </cell>
          <cell r="G2987" t="str">
            <v>Công tác QP-AN</v>
          </cell>
          <cell r="H2987" t="str">
            <v>Khoa Giáo dục quốc phòng</v>
          </cell>
          <cell r="I2987" t="str">
            <v>Giảng viên</v>
          </cell>
          <cell r="J2987">
            <v>4.4000000000000004</v>
          </cell>
          <cell r="O2987" t="str">
            <v>2003</v>
          </cell>
          <cell r="P2987" t="str">
            <v>2003</v>
          </cell>
          <cell r="Q2987" t="str">
            <v>15.111</v>
          </cell>
          <cell r="R2987" t="str">
            <v>15.111</v>
          </cell>
        </row>
        <row r="2988">
          <cell r="B2988" t="str">
            <v>QS012</v>
          </cell>
          <cell r="C2988" t="str">
            <v>3120215010244</v>
          </cell>
          <cell r="D2988" t="str">
            <v>Nguyễn Văn</v>
          </cell>
          <cell r="E2988" t="str">
            <v>Chung</v>
          </cell>
          <cell r="F2988">
            <v>20</v>
          </cell>
          <cell r="G2988" t="str">
            <v>Công tác QP-AN</v>
          </cell>
          <cell r="H2988" t="str">
            <v>Khoa Giáo dục quốc phòng</v>
          </cell>
          <cell r="I2988" t="str">
            <v>Giảng viên</v>
          </cell>
          <cell r="J2988">
            <v>4.4000000000000004</v>
          </cell>
          <cell r="O2988" t="str">
            <v>2003</v>
          </cell>
          <cell r="P2988" t="str">
            <v>2003</v>
          </cell>
          <cell r="Q2988" t="str">
            <v>15.111</v>
          </cell>
          <cell r="R2988" t="str">
            <v>15.111</v>
          </cell>
        </row>
        <row r="2989">
          <cell r="B2989" t="str">
            <v>QS35</v>
          </cell>
          <cell r="C2989" t="str">
            <v>3120215038720</v>
          </cell>
          <cell r="D2989" t="str">
            <v>Vũ Anh</v>
          </cell>
          <cell r="E2989" t="str">
            <v>Mạnh</v>
          </cell>
          <cell r="F2989">
            <v>20</v>
          </cell>
          <cell r="G2989" t="str">
            <v>Công tác QP-AN</v>
          </cell>
          <cell r="H2989" t="str">
            <v>Khoa Giáo dục quốc phòng</v>
          </cell>
          <cell r="I2989" t="str">
            <v>Giảng viên</v>
          </cell>
          <cell r="J2989">
            <v>4.4000000000000004</v>
          </cell>
          <cell r="O2989" t="str">
            <v>2003</v>
          </cell>
          <cell r="P2989" t="str">
            <v>2003</v>
          </cell>
          <cell r="Q2989" t="str">
            <v>15.111</v>
          </cell>
          <cell r="R2989" t="str">
            <v>15.111</v>
          </cell>
        </row>
        <row r="2990">
          <cell r="B2990" t="str">
            <v>QS21</v>
          </cell>
          <cell r="C2990" t="str">
            <v>3120215030127</v>
          </cell>
          <cell r="D2990" t="str">
            <v>Mai Xuân</v>
          </cell>
          <cell r="E2990" t="str">
            <v>Hùng</v>
          </cell>
          <cell r="F2990">
            <v>20</v>
          </cell>
          <cell r="G2990" t="str">
            <v>Công tác QP-AN</v>
          </cell>
          <cell r="H2990" t="str">
            <v>Khoa Giáo dục quốc phòng</v>
          </cell>
          <cell r="I2990" t="str">
            <v>Giảng viên</v>
          </cell>
          <cell r="J2990">
            <v>4.4000000000000004</v>
          </cell>
          <cell r="O2990" t="str">
            <v>2003</v>
          </cell>
          <cell r="P2990" t="str">
            <v>2003</v>
          </cell>
          <cell r="Q2990" t="str">
            <v>15.111</v>
          </cell>
          <cell r="R2990" t="str">
            <v>15.111</v>
          </cell>
        </row>
        <row r="2991">
          <cell r="B2991" t="str">
            <v>QS15</v>
          </cell>
          <cell r="C2991" t="str">
            <v>3120205232162</v>
          </cell>
          <cell r="D2991" t="str">
            <v>Nguyễn Thái</v>
          </cell>
          <cell r="E2991" t="str">
            <v>Quý</v>
          </cell>
          <cell r="F2991">
            <v>20</v>
          </cell>
          <cell r="G2991" t="str">
            <v>Công tác QP-AN</v>
          </cell>
          <cell r="H2991" t="str">
            <v>Khoa Giáo dục quốc phòng</v>
          </cell>
          <cell r="I2991" t="str">
            <v>Giảng viên</v>
          </cell>
          <cell r="J2991">
            <v>4.4000000000000004</v>
          </cell>
          <cell r="O2991" t="str">
            <v>2003</v>
          </cell>
          <cell r="P2991" t="str">
            <v>2003</v>
          </cell>
          <cell r="Q2991" t="str">
            <v>15.111</v>
          </cell>
          <cell r="R2991" t="str">
            <v>15.111</v>
          </cell>
        </row>
        <row r="2992">
          <cell r="B2992" t="str">
            <v>QS32</v>
          </cell>
          <cell r="C2992" t="str">
            <v>3120215040830</v>
          </cell>
          <cell r="D2992" t="str">
            <v>Nguyễn Xuân</v>
          </cell>
          <cell r="E2992" t="str">
            <v>Bách</v>
          </cell>
          <cell r="F2992">
            <v>20</v>
          </cell>
          <cell r="G2992" t="str">
            <v>Công tác QP-AN</v>
          </cell>
          <cell r="H2992" t="str">
            <v>Khoa Giáo dục quốc phòng</v>
          </cell>
          <cell r="I2992" t="str">
            <v>Giảng viên</v>
          </cell>
          <cell r="J2992">
            <v>4.4000000000000004</v>
          </cell>
          <cell r="O2992" t="str">
            <v>2003</v>
          </cell>
          <cell r="P2992" t="str">
            <v>2003</v>
          </cell>
          <cell r="Q2992" t="str">
            <v>15.111</v>
          </cell>
          <cell r="R2992" t="str">
            <v>15.111</v>
          </cell>
        </row>
        <row r="2993">
          <cell r="B2993" t="str">
            <v>QS51</v>
          </cell>
          <cell r="C2993" t="str">
            <v>3120215047159</v>
          </cell>
          <cell r="D2993" t="str">
            <v>Đinh Quang</v>
          </cell>
          <cell r="E2993" t="str">
            <v>Chiến</v>
          </cell>
          <cell r="F2993">
            <v>20</v>
          </cell>
          <cell r="G2993" t="str">
            <v>Công tác QP-AN</v>
          </cell>
          <cell r="H2993" t="str">
            <v>Khoa Giáo dục quốc phòng</v>
          </cell>
          <cell r="I2993" t="str">
            <v>Giảng viên</v>
          </cell>
          <cell r="J2993">
            <v>4.4000000000000004</v>
          </cell>
          <cell r="O2993" t="str">
            <v>2003</v>
          </cell>
          <cell r="P2993" t="str">
            <v>2003</v>
          </cell>
          <cell r="Q2993" t="str">
            <v>15.111</v>
          </cell>
          <cell r="R2993" t="str">
            <v>15.111</v>
          </cell>
        </row>
        <row r="2994">
          <cell r="B2994" t="str">
            <v>QS49</v>
          </cell>
          <cell r="C2994" t="str">
            <v>3120215047107</v>
          </cell>
          <cell r="D2994" t="str">
            <v>Bùi Xuân</v>
          </cell>
          <cell r="E2994" t="str">
            <v>Thủy</v>
          </cell>
          <cell r="F2994">
            <v>20</v>
          </cell>
          <cell r="G2994" t="str">
            <v>Công tác QP-AN</v>
          </cell>
          <cell r="H2994" t="str">
            <v>Khoa Giáo dục quốc phòng</v>
          </cell>
          <cell r="I2994" t="str">
            <v>Giảng viên</v>
          </cell>
          <cell r="J2994">
            <v>4.4000000000000004</v>
          </cell>
          <cell r="O2994" t="str">
            <v>2003</v>
          </cell>
          <cell r="P2994" t="str">
            <v>2003</v>
          </cell>
          <cell r="Q2994" t="str">
            <v>15.111</v>
          </cell>
          <cell r="R2994" t="str">
            <v>15.111</v>
          </cell>
        </row>
        <row r="2995">
          <cell r="B2995" t="str">
            <v>QS28</v>
          </cell>
          <cell r="C2995" t="str">
            <v>3120215038424</v>
          </cell>
          <cell r="D2995" t="str">
            <v>Lê Anh</v>
          </cell>
          <cell r="E2995" t="str">
            <v>Tuấn</v>
          </cell>
          <cell r="F2995">
            <v>20</v>
          </cell>
          <cell r="G2995" t="str">
            <v>Công tác QP-AN</v>
          </cell>
          <cell r="H2995" t="str">
            <v>Khoa Giáo dục quốc phòng</v>
          </cell>
          <cell r="I2995" t="str">
            <v>Giảng viên</v>
          </cell>
          <cell r="J2995">
            <v>4.4000000000000004</v>
          </cell>
          <cell r="O2995" t="str">
            <v>2003</v>
          </cell>
          <cell r="P2995" t="str">
            <v>2003</v>
          </cell>
          <cell r="Q2995" t="str">
            <v>15.111</v>
          </cell>
          <cell r="R2995" t="str">
            <v>15.111</v>
          </cell>
        </row>
        <row r="2996">
          <cell r="B2996" t="str">
            <v>QS018</v>
          </cell>
          <cell r="C2996" t="str">
            <v>3120205173584</v>
          </cell>
          <cell r="D2996" t="str">
            <v>Lê Trung</v>
          </cell>
          <cell r="E2996" t="str">
            <v>Kiên</v>
          </cell>
          <cell r="F2996">
            <v>20</v>
          </cell>
          <cell r="G2996" t="str">
            <v>Công tác QP-AN</v>
          </cell>
          <cell r="H2996" t="str">
            <v>Khoa Giáo dục quốc phòng</v>
          </cell>
          <cell r="I2996" t="str">
            <v>Giảng viên</v>
          </cell>
          <cell r="J2996">
            <v>4.4000000000000004</v>
          </cell>
          <cell r="O2996" t="str">
            <v>2003</v>
          </cell>
          <cell r="P2996" t="str">
            <v>2003</v>
          </cell>
          <cell r="Q2996" t="str">
            <v>15.111</v>
          </cell>
          <cell r="R2996" t="str">
            <v>15.111</v>
          </cell>
        </row>
        <row r="2997">
          <cell r="B2997" t="str">
            <v>QS001</v>
          </cell>
          <cell r="C2997" t="str">
            <v>3120215041799</v>
          </cell>
          <cell r="D2997" t="str">
            <v>Vũ Mạnh</v>
          </cell>
          <cell r="E2997" t="str">
            <v>Tường</v>
          </cell>
          <cell r="F2997">
            <v>20</v>
          </cell>
          <cell r="G2997" t="str">
            <v>Công tác QP-AN</v>
          </cell>
          <cell r="H2997" t="str">
            <v>Khoa Giáo dục quốc phòng</v>
          </cell>
          <cell r="I2997" t="str">
            <v>Giảng viên</v>
          </cell>
          <cell r="J2997">
            <v>4.4000000000000004</v>
          </cell>
          <cell r="O2997" t="str">
            <v>2003</v>
          </cell>
          <cell r="P2997" t="str">
            <v>2003</v>
          </cell>
          <cell r="Q2997" t="str">
            <v>15.111</v>
          </cell>
          <cell r="R2997" t="str">
            <v>15.111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n_so"/>
      <sheetName val="Tong_hop"/>
      <sheetName val="Chitiet"/>
    </sheetNames>
    <sheetDataSet>
      <sheetData sheetId="0"/>
      <sheetData sheetId="1">
        <row r="11">
          <cell r="B11" t="str">
            <v>CTH11</v>
          </cell>
        </row>
        <row r="368">
          <cell r="G368">
            <v>26796.899999999958</v>
          </cell>
          <cell r="I368">
            <v>2746682250</v>
          </cell>
          <cell r="J368">
            <v>0</v>
          </cell>
          <cell r="K368">
            <v>2746682250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n_so"/>
      <sheetName val="Sheet1"/>
      <sheetName val="Tong hop"/>
      <sheetName val="Chi_tiet"/>
    </sheetNames>
    <sheetDataSet>
      <sheetData sheetId="0"/>
      <sheetData sheetId="1"/>
      <sheetData sheetId="2">
        <row r="9">
          <cell r="B9" t="str">
            <v>CTH03</v>
          </cell>
        </row>
        <row r="161">
          <cell r="N161">
            <v>24280000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n_so"/>
      <sheetName val="Tong_hop"/>
      <sheetName val="ngoai gio_II"/>
    </sheetNames>
    <sheetDataSet>
      <sheetData sheetId="0" refreshError="1"/>
      <sheetData sheetId="1">
        <row r="10">
          <cell r="B10" t="str">
            <v>Mã 
GV</v>
          </cell>
        </row>
        <row r="86">
          <cell r="G86">
            <v>4400.5</v>
          </cell>
          <cell r="I86">
            <v>451051250</v>
          </cell>
          <cell r="J86">
            <v>6970000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n_so"/>
      <sheetName val="Tong_hop"/>
      <sheetName val="Chitiet"/>
    </sheetNames>
    <sheetDataSet>
      <sheetData sheetId="0" refreshError="1"/>
      <sheetData sheetId="1">
        <row r="11">
          <cell r="B11" t="str">
            <v>CTH03</v>
          </cell>
        </row>
        <row r="400">
          <cell r="G400">
            <v>35869.399999999958</v>
          </cell>
          <cell r="I400">
            <v>3676613500</v>
          </cell>
          <cell r="J400">
            <v>84068668</v>
          </cell>
          <cell r="K400">
            <v>3592544832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n_so"/>
      <sheetName val="Ma tien"/>
      <sheetName val="Tong hop"/>
      <sheetName val="danh_ds"/>
    </sheetNames>
    <sheetDataSet>
      <sheetData sheetId="0" refreshError="1"/>
      <sheetData sheetId="1" refreshError="1"/>
      <sheetData sheetId="2">
        <row r="14">
          <cell r="B14" t="str">
            <v>CTH07</v>
          </cell>
        </row>
        <row r="356">
          <cell r="G356">
            <v>27074</v>
          </cell>
          <cell r="H356">
            <v>1266</v>
          </cell>
          <cell r="I356">
            <v>0</v>
          </cell>
          <cell r="J356">
            <v>0</v>
          </cell>
          <cell r="K356">
            <v>27074</v>
          </cell>
          <cell r="L356">
            <v>1266</v>
          </cell>
          <cell r="M356">
            <v>1403850000</v>
          </cell>
          <cell r="N356">
            <v>19110900</v>
          </cell>
          <cell r="O356">
            <v>0</v>
          </cell>
          <cell r="Q356">
            <v>1384739100</v>
          </cell>
          <cell r="R356">
            <v>0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mQD_A4"/>
      <sheetName val="Tro_Ly"/>
      <sheetName val="tien_so"/>
    </sheetNames>
    <sheetDataSet>
      <sheetData sheetId="0">
        <row r="12">
          <cell r="B12" t="str">
            <v>CTH03</v>
          </cell>
        </row>
        <row r="634">
          <cell r="H634">
            <v>137127.5</v>
          </cell>
          <cell r="I634">
            <v>164380.79999999987</v>
          </cell>
          <cell r="J634">
            <v>9851.7999999999938</v>
          </cell>
          <cell r="R634">
            <v>9524562450</v>
          </cell>
          <cell r="S634">
            <v>100721700</v>
          </cell>
          <cell r="T634">
            <v>601721489.10702145</v>
          </cell>
          <cell r="V634">
            <v>0</v>
          </cell>
          <cell r="W634">
            <v>9609797144</v>
          </cell>
          <cell r="X634">
            <v>586234483</v>
          </cell>
          <cell r="Y634">
            <v>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n_so"/>
      <sheetName val="Tong_hop"/>
      <sheetName val="ngoai gio_I"/>
    </sheetNames>
    <sheetDataSet>
      <sheetData sheetId="0"/>
      <sheetData sheetId="1">
        <row r="10">
          <cell r="B10" t="str">
            <v>Mã 
GV</v>
          </cell>
        </row>
        <row r="11">
          <cell r="B11" t="str">
            <v>HOA28</v>
          </cell>
          <cell r="C11" t="str">
            <v>Lê Thị Mai</v>
          </cell>
          <cell r="D11" t="str">
            <v>Linh</v>
          </cell>
          <cell r="E11">
            <v>3</v>
          </cell>
          <cell r="F11" t="str">
            <v>Hóa học</v>
          </cell>
          <cell r="G11">
            <v>48.7</v>
          </cell>
          <cell r="H11">
            <v>102500</v>
          </cell>
          <cell r="I11">
            <v>4991750</v>
          </cell>
          <cell r="J11">
            <v>0</v>
          </cell>
          <cell r="K11">
            <v>4991750</v>
          </cell>
          <cell r="L11"/>
        </row>
        <row r="12">
          <cell r="B12" t="str">
            <v>ACN05</v>
          </cell>
          <cell r="C12" t="str">
            <v>Nghiêm Hồng</v>
          </cell>
          <cell r="D12" t="str">
            <v>Ngân</v>
          </cell>
          <cell r="E12">
            <v>7</v>
          </cell>
          <cell r="F12" t="str">
            <v>Tiếng Anh chuyên nghiệp</v>
          </cell>
          <cell r="G12">
            <v>48.7</v>
          </cell>
          <cell r="H12">
            <v>102500</v>
          </cell>
          <cell r="I12">
            <v>4991750</v>
          </cell>
          <cell r="J12">
            <v>0</v>
          </cell>
          <cell r="K12">
            <v>4991750</v>
          </cell>
          <cell r="L12"/>
        </row>
        <row r="13">
          <cell r="B13" t="str">
            <v>HSC11</v>
          </cell>
          <cell r="C13" t="str">
            <v>Hoàng Hải</v>
          </cell>
          <cell r="D13" t="str">
            <v>Hà</v>
          </cell>
          <cell r="E13">
            <v>8</v>
          </cell>
          <cell r="F13" t="str">
            <v>HS-CN sinh học thực phẩm</v>
          </cell>
          <cell r="G13">
            <v>49.5</v>
          </cell>
          <cell r="H13">
            <v>102500</v>
          </cell>
          <cell r="I13">
            <v>5073750</v>
          </cell>
          <cell r="J13">
            <v>0</v>
          </cell>
          <cell r="K13">
            <v>5073750</v>
          </cell>
          <cell r="L13"/>
        </row>
        <row r="14">
          <cell r="B14" t="str">
            <v>CNP07</v>
          </cell>
          <cell r="C14" t="str">
            <v>Hoàng Thị</v>
          </cell>
          <cell r="D14" t="str">
            <v>Hà</v>
          </cell>
          <cell r="E14">
            <v>10</v>
          </cell>
          <cell r="F14" t="str">
            <v>Công nghệ phần mềm</v>
          </cell>
          <cell r="G14">
            <v>50.3</v>
          </cell>
          <cell r="H14">
            <v>102500</v>
          </cell>
          <cell r="I14">
            <v>5155750</v>
          </cell>
          <cell r="J14">
            <v>0</v>
          </cell>
          <cell r="K14">
            <v>5155750</v>
          </cell>
          <cell r="L14"/>
        </row>
        <row r="15">
          <cell r="B15" t="str">
            <v>CNP12</v>
          </cell>
          <cell r="C15" t="str">
            <v>Lê Thị</v>
          </cell>
          <cell r="D15" t="str">
            <v>Nhung</v>
          </cell>
          <cell r="E15">
            <v>10</v>
          </cell>
          <cell r="F15" t="str">
            <v>Công nghệ phần mềm</v>
          </cell>
          <cell r="G15">
            <v>71.199999999999989</v>
          </cell>
          <cell r="H15">
            <v>102500</v>
          </cell>
          <cell r="I15">
            <v>7298000</v>
          </cell>
          <cell r="J15">
            <v>0</v>
          </cell>
          <cell r="K15">
            <v>7298000</v>
          </cell>
          <cell r="L15"/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n_so"/>
      <sheetName val="Tong_hop"/>
      <sheetName val="ngoai gio_II"/>
    </sheetNames>
    <sheetDataSet>
      <sheetData sheetId="0"/>
      <sheetData sheetId="1">
        <row r="11">
          <cell r="B11" t="str">
            <v>HSD04</v>
          </cell>
          <cell r="C11" t="str">
            <v>Bùi Huy</v>
          </cell>
          <cell r="D11" t="str">
            <v>Doanh</v>
          </cell>
          <cell r="E11">
            <v>2</v>
          </cell>
          <cell r="F11" t="str">
            <v>Hoá sinh động vật</v>
          </cell>
          <cell r="G11">
            <v>32.1</v>
          </cell>
          <cell r="H11">
            <v>102500</v>
          </cell>
          <cell r="I11">
            <v>3290250</v>
          </cell>
          <cell r="J11">
            <v>0</v>
          </cell>
          <cell r="K11">
            <v>3290250</v>
          </cell>
          <cell r="L11"/>
        </row>
        <row r="12">
          <cell r="B12" t="str">
            <v>SLD07</v>
          </cell>
          <cell r="C12" t="str">
            <v>Cù Thị Thiên</v>
          </cell>
          <cell r="D12" t="str">
            <v>Thu</v>
          </cell>
          <cell r="E12">
            <v>2</v>
          </cell>
          <cell r="F12" t="str">
            <v>Sinh lý - Tập tính động vật</v>
          </cell>
          <cell r="G12">
            <v>42.8</v>
          </cell>
          <cell r="H12">
            <v>102500</v>
          </cell>
          <cell r="I12">
            <v>4387000</v>
          </cell>
          <cell r="J12">
            <v>0</v>
          </cell>
          <cell r="K12">
            <v>4387000</v>
          </cell>
          <cell r="L12"/>
        </row>
        <row r="13">
          <cell r="B13" t="str">
            <v>SLD08</v>
          </cell>
          <cell r="C13" t="str">
            <v>Nguyễn Công</v>
          </cell>
          <cell r="D13" t="str">
            <v>Oánh</v>
          </cell>
          <cell r="E13">
            <v>2</v>
          </cell>
          <cell r="F13" t="str">
            <v>Sinh lý - Tập tính động vật</v>
          </cell>
          <cell r="G13">
            <v>32.200000000000003</v>
          </cell>
          <cell r="H13">
            <v>102500</v>
          </cell>
          <cell r="I13">
            <v>3300500</v>
          </cell>
          <cell r="J13">
            <v>0</v>
          </cell>
          <cell r="K13">
            <v>3300500</v>
          </cell>
          <cell r="L13"/>
        </row>
        <row r="14">
          <cell r="B14" t="str">
            <v>NHO07</v>
          </cell>
          <cell r="C14" t="str">
            <v>Nguyễn Thu</v>
          </cell>
          <cell r="D14" t="str">
            <v>Hà</v>
          </cell>
          <cell r="E14">
            <v>3</v>
          </cell>
          <cell r="F14" t="str">
            <v>Khoa học đất và Dinh dưỡng cây trồng</v>
          </cell>
          <cell r="G14">
            <v>32</v>
          </cell>
          <cell r="H14">
            <v>102500</v>
          </cell>
          <cell r="I14">
            <v>3280000</v>
          </cell>
          <cell r="J14">
            <v>0</v>
          </cell>
          <cell r="K14">
            <v>3280000</v>
          </cell>
          <cell r="L14"/>
        </row>
        <row r="15">
          <cell r="B15" t="str">
            <v>QHD03</v>
          </cell>
          <cell r="C15" t="str">
            <v>Đỗ Văn</v>
          </cell>
          <cell r="D15" t="str">
            <v>Nhạ</v>
          </cell>
          <cell r="E15">
            <v>3</v>
          </cell>
          <cell r="F15" t="str">
            <v>Quy hoạch đất đai</v>
          </cell>
          <cell r="G15">
            <v>31.7</v>
          </cell>
          <cell r="H15">
            <v>102500</v>
          </cell>
          <cell r="I15">
            <v>3249250</v>
          </cell>
          <cell r="J15">
            <v>0</v>
          </cell>
          <cell r="K15">
            <v>3249250</v>
          </cell>
          <cell r="L15"/>
        </row>
        <row r="16">
          <cell r="B16" t="str">
            <v>TBD07</v>
          </cell>
          <cell r="C16" t="str">
            <v>Nguyễn Đức</v>
          </cell>
          <cell r="D16" t="str">
            <v>Lộc</v>
          </cell>
          <cell r="E16">
            <v>3</v>
          </cell>
          <cell r="F16" t="str">
            <v>Trắc địa bản đồ</v>
          </cell>
          <cell r="G16">
            <v>31.7</v>
          </cell>
          <cell r="H16">
            <v>102500</v>
          </cell>
          <cell r="I16">
            <v>3249250</v>
          </cell>
          <cell r="J16">
            <v>0</v>
          </cell>
          <cell r="K16">
            <v>3249250</v>
          </cell>
          <cell r="L16"/>
        </row>
        <row r="17">
          <cell r="B17" t="str">
            <v>HOA01</v>
          </cell>
          <cell r="C17" t="str">
            <v>Đoàn Thị Thúy</v>
          </cell>
          <cell r="D17" t="str">
            <v>ái</v>
          </cell>
          <cell r="E17">
            <v>3</v>
          </cell>
          <cell r="F17" t="str">
            <v>Hóa học</v>
          </cell>
          <cell r="G17">
            <v>33.4</v>
          </cell>
          <cell r="H17">
            <v>102500</v>
          </cell>
          <cell r="I17">
            <v>3423500</v>
          </cell>
          <cell r="J17">
            <v>0</v>
          </cell>
          <cell r="K17">
            <v>3423500</v>
          </cell>
          <cell r="L17"/>
        </row>
        <row r="18">
          <cell r="B18" t="str">
            <v>HOA18</v>
          </cell>
          <cell r="C18" t="str">
            <v>Hán Thị Phương</v>
          </cell>
          <cell r="D18" t="str">
            <v>Nga</v>
          </cell>
          <cell r="E18">
            <v>3</v>
          </cell>
          <cell r="F18" t="str">
            <v>Hóa học</v>
          </cell>
          <cell r="G18">
            <v>40.300000000000004</v>
          </cell>
          <cell r="H18">
            <v>102500</v>
          </cell>
          <cell r="I18">
            <v>4130750</v>
          </cell>
          <cell r="J18">
            <v>0</v>
          </cell>
          <cell r="K18">
            <v>4130750</v>
          </cell>
          <cell r="L18"/>
        </row>
        <row r="19">
          <cell r="B19" t="str">
            <v>HOA28</v>
          </cell>
          <cell r="C19" t="str">
            <v>Lê Thị Mai</v>
          </cell>
          <cell r="D19" t="str">
            <v>Linh</v>
          </cell>
          <cell r="E19">
            <v>3</v>
          </cell>
          <cell r="F19" t="str">
            <v>Hóa học</v>
          </cell>
          <cell r="G19">
            <v>32</v>
          </cell>
          <cell r="H19">
            <v>102500</v>
          </cell>
          <cell r="I19">
            <v>3280000</v>
          </cell>
          <cell r="J19">
            <v>0</v>
          </cell>
          <cell r="K19">
            <v>3280000</v>
          </cell>
          <cell r="L19"/>
        </row>
        <row r="20">
          <cell r="B20" t="str">
            <v>QMT02</v>
          </cell>
          <cell r="C20" t="str">
            <v>Cao Trường</v>
          </cell>
          <cell r="D20" t="str">
            <v>Sơn</v>
          </cell>
          <cell r="E20">
            <v>3</v>
          </cell>
          <cell r="F20" t="str">
            <v>Quản lý môi trường</v>
          </cell>
          <cell r="G20">
            <v>32.799999999999997</v>
          </cell>
          <cell r="H20">
            <v>102500</v>
          </cell>
          <cell r="I20">
            <v>3362000</v>
          </cell>
          <cell r="J20">
            <v>0</v>
          </cell>
          <cell r="K20">
            <v>3362000</v>
          </cell>
          <cell r="L20"/>
        </row>
        <row r="21">
          <cell r="B21" t="str">
            <v>DIE08</v>
          </cell>
          <cell r="C21" t="str">
            <v>Nguyễn Thị</v>
          </cell>
          <cell r="D21" t="str">
            <v>Hiên</v>
          </cell>
          <cell r="E21">
            <v>4</v>
          </cell>
          <cell r="F21" t="str">
            <v>Cơ sở kỹ thuật điện</v>
          </cell>
          <cell r="G21">
            <v>64.3</v>
          </cell>
          <cell r="H21">
            <v>102500</v>
          </cell>
          <cell r="I21">
            <v>6590750</v>
          </cell>
          <cell r="J21">
            <v>0</v>
          </cell>
          <cell r="K21">
            <v>6590750</v>
          </cell>
          <cell r="L21"/>
        </row>
        <row r="22">
          <cell r="B22" t="str">
            <v>KT006</v>
          </cell>
          <cell r="C22" t="str">
            <v>Đoàn Bích</v>
          </cell>
          <cell r="D22" t="str">
            <v>Hạnh</v>
          </cell>
          <cell r="E22">
            <v>5</v>
          </cell>
          <cell r="F22" t="str">
            <v>Kinh tế</v>
          </cell>
          <cell r="G22">
            <v>48.1</v>
          </cell>
          <cell r="H22">
            <v>102500</v>
          </cell>
          <cell r="I22">
            <v>4930250</v>
          </cell>
          <cell r="J22">
            <v>0</v>
          </cell>
          <cell r="K22">
            <v>4930250</v>
          </cell>
          <cell r="L22"/>
        </row>
        <row r="23">
          <cell r="B23" t="str">
            <v>KTM16</v>
          </cell>
          <cell r="C23" t="str">
            <v>Nguyễn Mạnh</v>
          </cell>
          <cell r="D23" t="str">
            <v>Hiếu</v>
          </cell>
          <cell r="E23">
            <v>5</v>
          </cell>
          <cell r="F23" t="str">
            <v>Kinh tế Tài nguyên và MT</v>
          </cell>
          <cell r="G23">
            <v>32.1</v>
          </cell>
          <cell r="H23">
            <v>102500</v>
          </cell>
          <cell r="I23">
            <v>3290250</v>
          </cell>
          <cell r="J23">
            <v>0</v>
          </cell>
          <cell r="K23">
            <v>3290250</v>
          </cell>
          <cell r="L23"/>
        </row>
        <row r="24">
          <cell r="B24" t="str">
            <v>KTL01</v>
          </cell>
          <cell r="C24" t="str">
            <v>Nguyễn Thị Thu</v>
          </cell>
          <cell r="D24" t="str">
            <v>Huyền</v>
          </cell>
          <cell r="E24">
            <v>5</v>
          </cell>
          <cell r="F24" t="str">
            <v>Quản lý kinh tế</v>
          </cell>
          <cell r="G24">
            <v>52.1</v>
          </cell>
          <cell r="H24">
            <v>102500</v>
          </cell>
          <cell r="I24">
            <v>5340250</v>
          </cell>
          <cell r="J24">
            <v>0</v>
          </cell>
          <cell r="K24">
            <v>5340250</v>
          </cell>
          <cell r="L24"/>
        </row>
        <row r="25">
          <cell r="B25" t="str">
            <v>NLM04</v>
          </cell>
          <cell r="C25" t="str">
            <v>Nguyễn Thị Thanh</v>
          </cell>
          <cell r="D25" t="str">
            <v>Minh</v>
          </cell>
          <cell r="E25">
            <v>6</v>
          </cell>
          <cell r="F25" t="str">
            <v>Triết học</v>
          </cell>
          <cell r="G25">
            <v>50</v>
          </cell>
          <cell r="H25">
            <v>102500</v>
          </cell>
          <cell r="I25">
            <v>5125000</v>
          </cell>
          <cell r="J25">
            <v>0</v>
          </cell>
          <cell r="K25">
            <v>5125000</v>
          </cell>
          <cell r="L25"/>
        </row>
        <row r="26">
          <cell r="B26" t="str">
            <v>NLM16</v>
          </cell>
          <cell r="C26" t="str">
            <v>Lê Thị Kim</v>
          </cell>
          <cell r="D26" t="str">
            <v>Thanh</v>
          </cell>
          <cell r="E26">
            <v>6</v>
          </cell>
          <cell r="F26" t="str">
            <v>Kinh tế chính trị - CNXH khoa học</v>
          </cell>
          <cell r="G26">
            <v>39.9</v>
          </cell>
          <cell r="H26">
            <v>102500</v>
          </cell>
          <cell r="I26">
            <v>4089750</v>
          </cell>
          <cell r="J26">
            <v>0</v>
          </cell>
          <cell r="K26">
            <v>4089750</v>
          </cell>
          <cell r="L26"/>
        </row>
        <row r="27">
          <cell r="B27" t="str">
            <v>DCM04</v>
          </cell>
          <cell r="C27" t="str">
            <v>Vũ Thị Thu</v>
          </cell>
          <cell r="D27" t="str">
            <v>Hà</v>
          </cell>
          <cell r="E27">
            <v>6</v>
          </cell>
          <cell r="F27" t="str">
            <v>Khoa học chính trị</v>
          </cell>
          <cell r="G27">
            <v>32.1</v>
          </cell>
          <cell r="H27">
            <v>102500</v>
          </cell>
          <cell r="I27">
            <v>3290250</v>
          </cell>
          <cell r="J27">
            <v>0</v>
          </cell>
          <cell r="K27">
            <v>3290250</v>
          </cell>
          <cell r="L27"/>
        </row>
        <row r="28">
          <cell r="B28" t="str">
            <v>DCM05</v>
          </cell>
          <cell r="C28" t="str">
            <v>Vũ Hải</v>
          </cell>
          <cell r="D28" t="str">
            <v>Hà</v>
          </cell>
          <cell r="E28">
            <v>6</v>
          </cell>
          <cell r="F28" t="str">
            <v>Khoa học chính trị</v>
          </cell>
          <cell r="G28">
            <v>32.700000000000003</v>
          </cell>
          <cell r="H28">
            <v>102500</v>
          </cell>
          <cell r="I28">
            <v>3351750</v>
          </cell>
          <cell r="J28">
            <v>0</v>
          </cell>
          <cell r="K28">
            <v>3351750</v>
          </cell>
          <cell r="L28"/>
        </row>
        <row r="29">
          <cell r="B29" t="str">
            <v>XHH02</v>
          </cell>
          <cell r="C29" t="str">
            <v>Nguyễn Thị</v>
          </cell>
          <cell r="D29" t="str">
            <v>Diễn</v>
          </cell>
          <cell r="E29">
            <v>6</v>
          </cell>
          <cell r="F29" t="str">
            <v>Xã hội học</v>
          </cell>
          <cell r="G29">
            <v>33.4</v>
          </cell>
          <cell r="H29">
            <v>102500</v>
          </cell>
          <cell r="I29">
            <v>3423500</v>
          </cell>
          <cell r="J29">
            <v>0</v>
          </cell>
          <cell r="K29">
            <v>3423500</v>
          </cell>
          <cell r="L29"/>
        </row>
        <row r="30">
          <cell r="B30" t="str">
            <v>XHH03</v>
          </cell>
          <cell r="C30" t="str">
            <v>Nguyễn Thị Thu</v>
          </cell>
          <cell r="D30" t="str">
            <v>Hà</v>
          </cell>
          <cell r="E30">
            <v>6</v>
          </cell>
          <cell r="F30" t="str">
            <v>Xã hội học</v>
          </cell>
          <cell r="G30">
            <v>32.5</v>
          </cell>
          <cell r="H30">
            <v>102500</v>
          </cell>
          <cell r="I30">
            <v>3331250</v>
          </cell>
          <cell r="J30">
            <v>0</v>
          </cell>
          <cell r="K30">
            <v>3331250</v>
          </cell>
          <cell r="L30"/>
        </row>
        <row r="31">
          <cell r="B31" t="str">
            <v>ACB04</v>
          </cell>
          <cell r="C31" t="str">
            <v>Vũ Khánh</v>
          </cell>
          <cell r="D31" t="str">
            <v>Linh</v>
          </cell>
          <cell r="E31">
            <v>7</v>
          </cell>
          <cell r="F31" t="str">
            <v>Tiếng Anh cơ bản</v>
          </cell>
          <cell r="G31">
            <v>86.7</v>
          </cell>
          <cell r="H31">
            <v>102500</v>
          </cell>
          <cell r="I31">
            <v>8886750</v>
          </cell>
          <cell r="J31">
            <v>0</v>
          </cell>
          <cell r="K31">
            <v>8886750</v>
          </cell>
          <cell r="L31"/>
        </row>
        <row r="32">
          <cell r="B32" t="str">
            <v>NN015</v>
          </cell>
          <cell r="C32" t="str">
            <v>Phạm Hương</v>
          </cell>
          <cell r="D32" t="str">
            <v>Lan</v>
          </cell>
          <cell r="E32">
            <v>7</v>
          </cell>
          <cell r="F32" t="str">
            <v>Tiếng Anh cơ bản</v>
          </cell>
          <cell r="G32">
            <v>148.20000000000002</v>
          </cell>
          <cell r="H32">
            <v>102500</v>
          </cell>
          <cell r="I32">
            <v>15190500</v>
          </cell>
          <cell r="J32">
            <v>0</v>
          </cell>
          <cell r="K32">
            <v>15190500</v>
          </cell>
          <cell r="L32"/>
        </row>
        <row r="33">
          <cell r="B33" t="str">
            <v>NN022</v>
          </cell>
          <cell r="C33" t="str">
            <v>Phạm Thị</v>
          </cell>
          <cell r="D33" t="str">
            <v>Hạnh</v>
          </cell>
          <cell r="E33">
            <v>7</v>
          </cell>
          <cell r="F33" t="str">
            <v>Tiếng Anh cơ bản</v>
          </cell>
          <cell r="G33">
            <v>39</v>
          </cell>
          <cell r="H33">
            <v>102500</v>
          </cell>
          <cell r="I33">
            <v>3997500</v>
          </cell>
          <cell r="J33">
            <v>0</v>
          </cell>
          <cell r="K33">
            <v>3997500</v>
          </cell>
          <cell r="L33"/>
        </row>
        <row r="34">
          <cell r="B34" t="str">
            <v>NN027</v>
          </cell>
          <cell r="C34" t="str">
            <v>Nguyễn Thị</v>
          </cell>
          <cell r="D34" t="str">
            <v>Hường</v>
          </cell>
          <cell r="E34">
            <v>7</v>
          </cell>
          <cell r="F34" t="str">
            <v>Tiếng Anh cơ bản</v>
          </cell>
          <cell r="G34">
            <v>109.2</v>
          </cell>
          <cell r="H34">
            <v>102500</v>
          </cell>
          <cell r="I34">
            <v>11193000</v>
          </cell>
          <cell r="J34">
            <v>0</v>
          </cell>
          <cell r="K34">
            <v>11193000</v>
          </cell>
          <cell r="L34"/>
        </row>
        <row r="35">
          <cell r="B35" t="str">
            <v>NN028</v>
          </cell>
          <cell r="C35" t="str">
            <v>Nguyễn Thị Ngọc</v>
          </cell>
          <cell r="D35" t="str">
            <v>Thu</v>
          </cell>
          <cell r="E35">
            <v>7</v>
          </cell>
          <cell r="F35" t="str">
            <v>Tiếng Anh cơ bản</v>
          </cell>
          <cell r="G35">
            <v>96.600000000000009</v>
          </cell>
          <cell r="H35">
            <v>102500</v>
          </cell>
          <cell r="I35">
            <v>9901500</v>
          </cell>
          <cell r="J35">
            <v>0</v>
          </cell>
          <cell r="K35">
            <v>9901500</v>
          </cell>
          <cell r="L35"/>
        </row>
        <row r="36">
          <cell r="B36" t="str">
            <v>ACN04</v>
          </cell>
          <cell r="C36" t="str">
            <v>Bùi Trung</v>
          </cell>
          <cell r="D36" t="str">
            <v>Kiên</v>
          </cell>
          <cell r="E36">
            <v>7</v>
          </cell>
          <cell r="F36" t="str">
            <v>Tiếng Anh chuyên nghiệp</v>
          </cell>
          <cell r="G36">
            <v>32.1</v>
          </cell>
          <cell r="H36">
            <v>102500</v>
          </cell>
          <cell r="I36">
            <v>3290250</v>
          </cell>
          <cell r="J36">
            <v>0</v>
          </cell>
          <cell r="K36">
            <v>3290250</v>
          </cell>
          <cell r="L36"/>
        </row>
        <row r="37">
          <cell r="B37" t="str">
            <v>CNC10</v>
          </cell>
          <cell r="C37" t="str">
            <v>Trần Thị Thu</v>
          </cell>
          <cell r="D37" t="str">
            <v>Hằng</v>
          </cell>
          <cell r="E37">
            <v>8</v>
          </cell>
          <cell r="F37" t="str">
            <v>Công nghệ chế biến</v>
          </cell>
          <cell r="G37">
            <v>47.9</v>
          </cell>
          <cell r="H37">
            <v>102500</v>
          </cell>
          <cell r="I37">
            <v>4909750</v>
          </cell>
          <cell r="J37">
            <v>0</v>
          </cell>
          <cell r="K37">
            <v>4909750</v>
          </cell>
          <cell r="L37"/>
        </row>
        <row r="38">
          <cell r="B38" t="str">
            <v>CNC12</v>
          </cell>
          <cell r="C38" t="str">
            <v>Đinh Thị</v>
          </cell>
          <cell r="D38" t="str">
            <v>Hiền</v>
          </cell>
          <cell r="E38">
            <v>8</v>
          </cell>
          <cell r="F38" t="str">
            <v>Công nghệ chế biến</v>
          </cell>
          <cell r="G38">
            <v>41.6</v>
          </cell>
          <cell r="H38">
            <v>102500</v>
          </cell>
          <cell r="I38">
            <v>4264000</v>
          </cell>
          <cell r="J38">
            <v>0</v>
          </cell>
          <cell r="K38">
            <v>4264000</v>
          </cell>
          <cell r="L38"/>
        </row>
        <row r="39">
          <cell r="B39" t="str">
            <v>CNC14</v>
          </cell>
          <cell r="C39" t="str">
            <v>Vũ Thị</v>
          </cell>
          <cell r="D39" t="str">
            <v>Hạnh</v>
          </cell>
          <cell r="E39">
            <v>8</v>
          </cell>
          <cell r="F39" t="str">
            <v>Công nghệ chế biến</v>
          </cell>
          <cell r="G39">
            <v>42.3</v>
          </cell>
          <cell r="H39">
            <v>102500</v>
          </cell>
          <cell r="I39">
            <v>4335750</v>
          </cell>
          <cell r="J39">
            <v>0</v>
          </cell>
          <cell r="K39">
            <v>4335750</v>
          </cell>
          <cell r="L39"/>
        </row>
        <row r="40">
          <cell r="B40" t="str">
            <v>GTC02</v>
          </cell>
          <cell r="C40" t="str">
            <v>Nguyễn Bá</v>
          </cell>
          <cell r="D40" t="str">
            <v>Tiếp</v>
          </cell>
          <cell r="E40">
            <v>9</v>
          </cell>
          <cell r="F40" t="str">
            <v>Tổ chức - Giải phẫu - Phôi thai</v>
          </cell>
          <cell r="G40">
            <v>19.3</v>
          </cell>
          <cell r="H40">
            <v>102500</v>
          </cell>
          <cell r="I40">
            <v>1978250</v>
          </cell>
          <cell r="J40">
            <v>0</v>
          </cell>
          <cell r="K40">
            <v>1978250</v>
          </cell>
          <cell r="L40"/>
        </row>
        <row r="41">
          <cell r="B41" t="str">
            <v>GTC11</v>
          </cell>
          <cell r="C41" t="str">
            <v>Phạm Hồng</v>
          </cell>
          <cell r="D41" t="str">
            <v>Trang</v>
          </cell>
          <cell r="E41">
            <v>9</v>
          </cell>
          <cell r="F41" t="str">
            <v>Tổ chức - Giải phẫu - Phôi thai</v>
          </cell>
          <cell r="G41">
            <v>32.700000000000003</v>
          </cell>
          <cell r="H41">
            <v>102500</v>
          </cell>
          <cell r="I41">
            <v>3351750</v>
          </cell>
          <cell r="J41">
            <v>0</v>
          </cell>
          <cell r="K41">
            <v>3351750</v>
          </cell>
          <cell r="L41"/>
        </row>
        <row r="42">
          <cell r="B42" t="str">
            <v>TOA04</v>
          </cell>
          <cell r="C42" t="str">
            <v>Vũ Thị Thu</v>
          </cell>
          <cell r="D42" t="str">
            <v>Giang</v>
          </cell>
          <cell r="E42">
            <v>10</v>
          </cell>
          <cell r="F42" t="str">
            <v>Toán học</v>
          </cell>
          <cell r="G42">
            <v>47.2</v>
          </cell>
          <cell r="H42">
            <v>102500</v>
          </cell>
          <cell r="I42">
            <v>4838000</v>
          </cell>
          <cell r="J42">
            <v>0</v>
          </cell>
          <cell r="K42">
            <v>4838000</v>
          </cell>
          <cell r="L42"/>
        </row>
        <row r="43">
          <cell r="B43" t="str">
            <v>TOA07</v>
          </cell>
          <cell r="C43" t="str">
            <v>Lê Thị Diệu</v>
          </cell>
          <cell r="D43" t="str">
            <v>Thùy</v>
          </cell>
          <cell r="E43">
            <v>10</v>
          </cell>
          <cell r="F43" t="str">
            <v>Toán học</v>
          </cell>
          <cell r="G43">
            <v>80.8</v>
          </cell>
          <cell r="H43">
            <v>102500</v>
          </cell>
          <cell r="I43">
            <v>8282000</v>
          </cell>
          <cell r="J43">
            <v>0</v>
          </cell>
          <cell r="K43">
            <v>8282000</v>
          </cell>
          <cell r="L43"/>
        </row>
        <row r="44">
          <cell r="B44" t="str">
            <v>TOA19</v>
          </cell>
          <cell r="C44" t="str">
            <v>Nguyễn Thị Bích</v>
          </cell>
          <cell r="D44" t="str">
            <v>Thủy</v>
          </cell>
          <cell r="E44">
            <v>10</v>
          </cell>
          <cell r="F44" t="str">
            <v>Toán học</v>
          </cell>
          <cell r="G44">
            <v>116.3</v>
          </cell>
          <cell r="H44">
            <v>102500</v>
          </cell>
          <cell r="I44">
            <v>11920750</v>
          </cell>
          <cell r="J44">
            <v>0</v>
          </cell>
          <cell r="K44">
            <v>11920750</v>
          </cell>
          <cell r="L44"/>
        </row>
        <row r="45">
          <cell r="B45" t="str">
            <v>TOA24</v>
          </cell>
          <cell r="C45" t="str">
            <v>Lê Thị</v>
          </cell>
          <cell r="D45" t="str">
            <v>Hạnh</v>
          </cell>
          <cell r="E45">
            <v>10</v>
          </cell>
          <cell r="F45" t="str">
            <v>Toán học</v>
          </cell>
          <cell r="G45">
            <v>70.400000000000006</v>
          </cell>
          <cell r="H45">
            <v>102500</v>
          </cell>
          <cell r="I45">
            <v>7216000</v>
          </cell>
          <cell r="J45">
            <v>0</v>
          </cell>
          <cell r="K45">
            <v>7216000</v>
          </cell>
          <cell r="L45"/>
        </row>
        <row r="46">
          <cell r="B46" t="str">
            <v>TOA26</v>
          </cell>
          <cell r="C46" t="str">
            <v>Nguyễn Thị</v>
          </cell>
          <cell r="D46" t="str">
            <v>Huyền</v>
          </cell>
          <cell r="E46">
            <v>10</v>
          </cell>
          <cell r="F46" t="str">
            <v>Toán học</v>
          </cell>
          <cell r="G46">
            <v>135.5</v>
          </cell>
          <cell r="H46">
            <v>102500</v>
          </cell>
          <cell r="I46">
            <v>13888750</v>
          </cell>
          <cell r="J46">
            <v>0</v>
          </cell>
          <cell r="K46">
            <v>13888750</v>
          </cell>
          <cell r="L46"/>
        </row>
        <row r="47">
          <cell r="B47" t="str">
            <v>TOA28</v>
          </cell>
          <cell r="C47" t="str">
            <v>Thân Ngọc</v>
          </cell>
          <cell r="D47" t="str">
            <v>Thành</v>
          </cell>
          <cell r="E47">
            <v>10</v>
          </cell>
          <cell r="F47" t="str">
            <v>Toán học</v>
          </cell>
          <cell r="G47">
            <v>89.600000000000009</v>
          </cell>
          <cell r="H47">
            <v>102500</v>
          </cell>
          <cell r="I47">
            <v>9184000</v>
          </cell>
          <cell r="J47">
            <v>0</v>
          </cell>
          <cell r="K47">
            <v>9184000</v>
          </cell>
          <cell r="L47"/>
        </row>
        <row r="48">
          <cell r="B48" t="str">
            <v>TOT05</v>
          </cell>
          <cell r="C48" t="str">
            <v>Hoàng Thị Thanh</v>
          </cell>
          <cell r="D48" t="str">
            <v>Giang</v>
          </cell>
          <cell r="E48">
            <v>10</v>
          </cell>
          <cell r="F48" t="str">
            <v>Toán học</v>
          </cell>
          <cell r="G48">
            <v>123.9</v>
          </cell>
          <cell r="H48">
            <v>102500</v>
          </cell>
          <cell r="I48">
            <v>12699750</v>
          </cell>
          <cell r="J48">
            <v>0</v>
          </cell>
          <cell r="K48">
            <v>12699750</v>
          </cell>
          <cell r="L48"/>
        </row>
        <row r="49">
          <cell r="B49" t="str">
            <v>TOT09</v>
          </cell>
          <cell r="C49" t="str">
            <v>Ngọc Minh</v>
          </cell>
          <cell r="D49" t="str">
            <v>Châu</v>
          </cell>
          <cell r="E49">
            <v>10</v>
          </cell>
          <cell r="F49" t="str">
            <v>Toán học</v>
          </cell>
          <cell r="G49">
            <v>101.60000000000001</v>
          </cell>
          <cell r="H49">
            <v>102500</v>
          </cell>
          <cell r="I49">
            <v>10414000</v>
          </cell>
          <cell r="J49">
            <v>0</v>
          </cell>
          <cell r="K49">
            <v>10414000</v>
          </cell>
          <cell r="L49"/>
        </row>
        <row r="50">
          <cell r="B50" t="str">
            <v>TOT11</v>
          </cell>
          <cell r="C50" t="str">
            <v>Nguyễn Thị Thúy</v>
          </cell>
          <cell r="D50" t="str">
            <v>Hạnh</v>
          </cell>
          <cell r="E50">
            <v>10</v>
          </cell>
          <cell r="F50" t="str">
            <v>Toán học</v>
          </cell>
          <cell r="G50">
            <v>111.20000000000002</v>
          </cell>
          <cell r="H50">
            <v>102500</v>
          </cell>
          <cell r="I50">
            <v>11398000</v>
          </cell>
          <cell r="J50">
            <v>0</v>
          </cell>
          <cell r="K50">
            <v>11398000</v>
          </cell>
          <cell r="L50"/>
        </row>
        <row r="51">
          <cell r="B51" t="str">
            <v>CNP02</v>
          </cell>
          <cell r="C51" t="str">
            <v>Ngô Công</v>
          </cell>
          <cell r="D51" t="str">
            <v>Thắng</v>
          </cell>
          <cell r="E51">
            <v>10</v>
          </cell>
          <cell r="F51" t="str">
            <v>Công nghệ phần mềm</v>
          </cell>
          <cell r="G51">
            <v>27.9</v>
          </cell>
          <cell r="H51">
            <v>102500</v>
          </cell>
          <cell r="I51">
            <v>2859750</v>
          </cell>
          <cell r="J51">
            <v>0</v>
          </cell>
          <cell r="K51">
            <v>2859750</v>
          </cell>
          <cell r="L51"/>
        </row>
        <row r="52">
          <cell r="B52" t="str">
            <v>CNP07</v>
          </cell>
          <cell r="C52" t="str">
            <v>Hoàng Thị</v>
          </cell>
          <cell r="D52" t="str">
            <v>Hà</v>
          </cell>
          <cell r="E52">
            <v>10</v>
          </cell>
          <cell r="F52" t="str">
            <v>Công nghệ phần mềm</v>
          </cell>
          <cell r="G52">
            <v>34.200000000000003</v>
          </cell>
          <cell r="H52">
            <v>102500</v>
          </cell>
          <cell r="I52">
            <v>3505500</v>
          </cell>
          <cell r="J52">
            <v>0</v>
          </cell>
          <cell r="K52">
            <v>3505500</v>
          </cell>
          <cell r="L52"/>
        </row>
        <row r="53">
          <cell r="B53" t="str">
            <v>CNP11</v>
          </cell>
          <cell r="C53" t="str">
            <v>Lê Thị Minh</v>
          </cell>
          <cell r="D53" t="str">
            <v>Thùy</v>
          </cell>
          <cell r="E53">
            <v>10</v>
          </cell>
          <cell r="F53" t="str">
            <v>Công nghệ phần mềm</v>
          </cell>
          <cell r="G53">
            <v>62.9</v>
          </cell>
          <cell r="H53">
            <v>102500</v>
          </cell>
          <cell r="I53">
            <v>6447250</v>
          </cell>
          <cell r="J53">
            <v>0</v>
          </cell>
          <cell r="K53">
            <v>6447250</v>
          </cell>
          <cell r="L53"/>
        </row>
        <row r="54">
          <cell r="B54" t="str">
            <v>MTI11</v>
          </cell>
          <cell r="C54" t="str">
            <v>Nguyễn Văn</v>
          </cell>
          <cell r="D54" t="str">
            <v>Hoàng</v>
          </cell>
          <cell r="E54">
            <v>10</v>
          </cell>
          <cell r="F54" t="str">
            <v>Khoa học máy tính</v>
          </cell>
          <cell r="G54">
            <v>94.2</v>
          </cell>
          <cell r="H54">
            <v>102500</v>
          </cell>
          <cell r="I54">
            <v>9655500</v>
          </cell>
          <cell r="J54">
            <v>0</v>
          </cell>
          <cell r="K54">
            <v>9655500</v>
          </cell>
          <cell r="L54"/>
        </row>
        <row r="55">
          <cell r="B55" t="str">
            <v>MTI12</v>
          </cell>
          <cell r="C55" t="str">
            <v>Vũ Thị</v>
          </cell>
          <cell r="D55" t="str">
            <v>Lưu</v>
          </cell>
          <cell r="E55">
            <v>10</v>
          </cell>
          <cell r="F55" t="str">
            <v>Khoa học máy tính</v>
          </cell>
          <cell r="G55">
            <v>51.199999999999996</v>
          </cell>
          <cell r="H55">
            <v>102500</v>
          </cell>
          <cell r="I55">
            <v>5248000</v>
          </cell>
          <cell r="J55">
            <v>0</v>
          </cell>
          <cell r="K55">
            <v>5248000</v>
          </cell>
          <cell r="L55"/>
        </row>
        <row r="56">
          <cell r="B56" t="str">
            <v>MTI14</v>
          </cell>
          <cell r="C56" t="str">
            <v>Nguyễn Đức</v>
          </cell>
          <cell r="D56" t="str">
            <v>Thịnh</v>
          </cell>
          <cell r="E56">
            <v>10</v>
          </cell>
          <cell r="F56" t="str">
            <v>Khoa học máy tính</v>
          </cell>
          <cell r="G56">
            <v>16</v>
          </cell>
          <cell r="H56">
            <v>102500</v>
          </cell>
          <cell r="I56">
            <v>1640000</v>
          </cell>
          <cell r="J56">
            <v>0</v>
          </cell>
          <cell r="K56">
            <v>1640000</v>
          </cell>
          <cell r="L56"/>
        </row>
        <row r="57">
          <cell r="B57" t="str">
            <v>MTI15</v>
          </cell>
          <cell r="C57" t="str">
            <v>Phạm Thị Lan</v>
          </cell>
          <cell r="D57" t="str">
            <v>Anh</v>
          </cell>
          <cell r="E57">
            <v>10</v>
          </cell>
          <cell r="F57" t="str">
            <v>Khoa học máy tính</v>
          </cell>
          <cell r="G57">
            <v>30.4</v>
          </cell>
          <cell r="H57">
            <v>102500</v>
          </cell>
          <cell r="I57">
            <v>3116000</v>
          </cell>
          <cell r="J57">
            <v>0</v>
          </cell>
          <cell r="K57">
            <v>3116000</v>
          </cell>
          <cell r="L57"/>
        </row>
        <row r="58">
          <cell r="B58" t="str">
            <v>TOA27</v>
          </cell>
          <cell r="C58" t="str">
            <v>Nguyễn Hữu</v>
          </cell>
          <cell r="D58" t="str">
            <v>Hải</v>
          </cell>
          <cell r="E58">
            <v>10</v>
          </cell>
          <cell r="F58" t="str">
            <v>Mạng và Hệ thống thông tin</v>
          </cell>
          <cell r="G58">
            <v>35.6</v>
          </cell>
          <cell r="H58">
            <v>102500</v>
          </cell>
          <cell r="I58">
            <v>3649000</v>
          </cell>
          <cell r="J58">
            <v>0</v>
          </cell>
          <cell r="K58">
            <v>3649000</v>
          </cell>
          <cell r="L58"/>
        </row>
        <row r="59">
          <cell r="B59" t="str">
            <v>TOT10</v>
          </cell>
          <cell r="C59" t="str">
            <v>Nguyễn Thị</v>
          </cell>
          <cell r="D59" t="str">
            <v>Lan</v>
          </cell>
          <cell r="E59">
            <v>10</v>
          </cell>
          <cell r="F59" t="str">
            <v>Mạng và Hệ thống thông tin</v>
          </cell>
          <cell r="G59">
            <v>48.6</v>
          </cell>
          <cell r="H59">
            <v>102500</v>
          </cell>
          <cell r="I59">
            <v>4981500</v>
          </cell>
          <cell r="J59">
            <v>0</v>
          </cell>
          <cell r="K59">
            <v>4981500</v>
          </cell>
          <cell r="L59"/>
        </row>
        <row r="60">
          <cell r="B60" t="str">
            <v>BKT03</v>
          </cell>
          <cell r="C60" t="str">
            <v>Trần Nguyễn Thị</v>
          </cell>
          <cell r="D60" t="str">
            <v>Yến</v>
          </cell>
          <cell r="E60">
            <v>11</v>
          </cell>
          <cell r="F60" t="str">
            <v>Kế toán tài chính</v>
          </cell>
          <cell r="G60">
            <v>47.1</v>
          </cell>
          <cell r="H60">
            <v>102500</v>
          </cell>
          <cell r="I60">
            <v>4827750</v>
          </cell>
          <cell r="J60">
            <v>0</v>
          </cell>
          <cell r="K60">
            <v>4827750</v>
          </cell>
          <cell r="L60"/>
        </row>
        <row r="61">
          <cell r="B61" t="str">
            <v>BKT08</v>
          </cell>
          <cell r="C61" t="str">
            <v>Nguyễn Thị</v>
          </cell>
          <cell r="D61" t="str">
            <v>Thủy</v>
          </cell>
          <cell r="E61">
            <v>11</v>
          </cell>
          <cell r="F61" t="str">
            <v>Kế toán tài chính</v>
          </cell>
          <cell r="G61">
            <v>46.7</v>
          </cell>
          <cell r="H61">
            <v>102500</v>
          </cell>
          <cell r="I61">
            <v>4786750</v>
          </cell>
          <cell r="J61">
            <v>0</v>
          </cell>
          <cell r="K61">
            <v>4786750</v>
          </cell>
          <cell r="L61"/>
        </row>
        <row r="62">
          <cell r="B62" t="str">
            <v>BKT10</v>
          </cell>
          <cell r="C62" t="str">
            <v>Nguyễn Thị Hải</v>
          </cell>
          <cell r="D62" t="str">
            <v>Bình</v>
          </cell>
          <cell r="E62">
            <v>11</v>
          </cell>
          <cell r="F62" t="str">
            <v>Kế toán tài chính</v>
          </cell>
          <cell r="G62">
            <v>51.199999999999996</v>
          </cell>
          <cell r="H62">
            <v>102500</v>
          </cell>
          <cell r="I62">
            <v>5248000</v>
          </cell>
          <cell r="J62">
            <v>0</v>
          </cell>
          <cell r="K62">
            <v>5248000</v>
          </cell>
          <cell r="L62"/>
        </row>
        <row r="63">
          <cell r="B63" t="str">
            <v>BKT21</v>
          </cell>
          <cell r="C63" t="str">
            <v>Phan Lê</v>
          </cell>
          <cell r="D63" t="str">
            <v>Trang</v>
          </cell>
          <cell r="E63">
            <v>11</v>
          </cell>
          <cell r="F63" t="str">
            <v>Kế toán tài chính</v>
          </cell>
          <cell r="G63">
            <v>48.6</v>
          </cell>
          <cell r="H63">
            <v>102500</v>
          </cell>
          <cell r="I63">
            <v>4981500</v>
          </cell>
          <cell r="J63">
            <v>0</v>
          </cell>
          <cell r="K63">
            <v>4981500</v>
          </cell>
          <cell r="L63"/>
        </row>
        <row r="64">
          <cell r="B64" t="str">
            <v>QKT04</v>
          </cell>
          <cell r="C64" t="str">
            <v>Nguyễn Quốc</v>
          </cell>
          <cell r="D64" t="str">
            <v>Chỉnh</v>
          </cell>
          <cell r="E64">
            <v>11</v>
          </cell>
          <cell r="F64" t="str">
            <v>Quản trị kinh doanh</v>
          </cell>
          <cell r="G64">
            <v>104.7</v>
          </cell>
          <cell r="H64">
            <v>102500</v>
          </cell>
          <cell r="I64">
            <v>10731750</v>
          </cell>
          <cell r="J64">
            <v>0</v>
          </cell>
          <cell r="K64">
            <v>10731750</v>
          </cell>
          <cell r="L64"/>
        </row>
        <row r="65">
          <cell r="B65" t="str">
            <v>QKT15</v>
          </cell>
          <cell r="C65" t="str">
            <v>Nguyễn Ngọc</v>
          </cell>
          <cell r="D65" t="str">
            <v>Mai</v>
          </cell>
          <cell r="E65">
            <v>11</v>
          </cell>
          <cell r="F65" t="str">
            <v>Quản trị kinh doanh</v>
          </cell>
          <cell r="G65">
            <v>33.4</v>
          </cell>
          <cell r="H65">
            <v>102500</v>
          </cell>
          <cell r="I65">
            <v>3423500</v>
          </cell>
          <cell r="J65">
            <v>0</v>
          </cell>
          <cell r="K65">
            <v>3423500</v>
          </cell>
          <cell r="L65"/>
        </row>
        <row r="66">
          <cell r="B66" t="str">
            <v>QKT16</v>
          </cell>
          <cell r="C66" t="str">
            <v>Lê Thị Kim</v>
          </cell>
          <cell r="D66" t="str">
            <v>Oanh</v>
          </cell>
          <cell r="E66">
            <v>11</v>
          </cell>
          <cell r="F66" t="str">
            <v>Quản trị kinh doanh</v>
          </cell>
          <cell r="G66">
            <v>48.1</v>
          </cell>
          <cell r="H66">
            <v>102500</v>
          </cell>
          <cell r="I66">
            <v>4930250</v>
          </cell>
          <cell r="J66">
            <v>0</v>
          </cell>
          <cell r="K66">
            <v>4930250</v>
          </cell>
          <cell r="L66"/>
        </row>
        <row r="67">
          <cell r="B67" t="str">
            <v>QKT17</v>
          </cell>
          <cell r="C67" t="str">
            <v>Nguyễn Thị Thu</v>
          </cell>
          <cell r="D67" t="str">
            <v>Trang</v>
          </cell>
          <cell r="E67">
            <v>11</v>
          </cell>
          <cell r="F67" t="str">
            <v>Quản trị kinh doanh</v>
          </cell>
          <cell r="G67">
            <v>34.1</v>
          </cell>
          <cell r="H67">
            <v>102500</v>
          </cell>
          <cell r="I67">
            <v>3495250</v>
          </cell>
          <cell r="J67">
            <v>0</v>
          </cell>
          <cell r="K67">
            <v>3495250</v>
          </cell>
          <cell r="L67"/>
        </row>
        <row r="68">
          <cell r="B68" t="str">
            <v>QKT20</v>
          </cell>
          <cell r="C68" t="str">
            <v>Nguyễn Thị Kim</v>
          </cell>
          <cell r="D68" t="str">
            <v>Oanh</v>
          </cell>
          <cell r="E68">
            <v>11</v>
          </cell>
          <cell r="F68" t="str">
            <v>Quản trị kinh doanh</v>
          </cell>
          <cell r="G68">
            <v>32.5</v>
          </cell>
          <cell r="H68">
            <v>102500</v>
          </cell>
          <cell r="I68">
            <v>3331250</v>
          </cell>
          <cell r="J68">
            <v>0</v>
          </cell>
          <cell r="K68">
            <v>3331250</v>
          </cell>
          <cell r="L68"/>
        </row>
        <row r="69">
          <cell r="B69" t="str">
            <v>SPT21</v>
          </cell>
          <cell r="C69" t="str">
            <v>Phạm Thị</v>
          </cell>
          <cell r="D69" t="str">
            <v>Dung</v>
          </cell>
          <cell r="E69">
            <v>12</v>
          </cell>
          <cell r="F69" t="str">
            <v>SH phân tử và CNSH ứng dụng</v>
          </cell>
          <cell r="G69">
            <v>16.5</v>
          </cell>
          <cell r="H69">
            <v>102500</v>
          </cell>
          <cell r="I69">
            <v>1691250</v>
          </cell>
          <cell r="J69">
            <v>0</v>
          </cell>
          <cell r="K69">
            <v>1691250</v>
          </cell>
          <cell r="L69"/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n_so"/>
      <sheetName val="Ma tien"/>
      <sheetName val="Tong hop"/>
      <sheetName val="danh_ds"/>
    </sheetNames>
    <sheetDataSet>
      <sheetData sheetId="0"/>
      <sheetData sheetId="1"/>
      <sheetData sheetId="2">
        <row r="14">
          <cell r="B14" t="str">
            <v>CTH03</v>
          </cell>
          <cell r="C14" t="str">
            <v>Trần Thị</v>
          </cell>
          <cell r="D14" t="str">
            <v>Thiêm</v>
          </cell>
          <cell r="E14">
            <v>1</v>
          </cell>
          <cell r="F14" t="str">
            <v>Canh tác học</v>
          </cell>
          <cell r="G14">
            <v>80</v>
          </cell>
          <cell r="H14">
            <v>3</v>
          </cell>
          <cell r="I14">
            <v>0</v>
          </cell>
          <cell r="J14">
            <v>0</v>
          </cell>
          <cell r="K14">
            <v>80</v>
          </cell>
          <cell r="L14">
            <v>3</v>
          </cell>
          <cell r="M14">
            <v>4200000</v>
          </cell>
          <cell r="N14">
            <v>0</v>
          </cell>
          <cell r="O14">
            <v>2100000</v>
          </cell>
          <cell r="P14"/>
          <cell r="Q14">
            <v>2100000</v>
          </cell>
          <cell r="R14">
            <v>0</v>
          </cell>
          <cell r="S14"/>
        </row>
        <row r="15">
          <cell r="B15" t="str">
            <v>CTH07</v>
          </cell>
          <cell r="C15" t="str">
            <v>Chu Anh</v>
          </cell>
          <cell r="D15" t="str">
            <v>Tiệp</v>
          </cell>
          <cell r="E15">
            <v>1</v>
          </cell>
          <cell r="F15" t="str">
            <v>Canh tác học</v>
          </cell>
          <cell r="G15">
            <v>92</v>
          </cell>
          <cell r="H15">
            <v>4</v>
          </cell>
          <cell r="I15">
            <v>32</v>
          </cell>
          <cell r="J15">
            <v>2</v>
          </cell>
          <cell r="K15">
            <v>60</v>
          </cell>
          <cell r="L15">
            <v>2</v>
          </cell>
          <cell r="M15">
            <v>3050000</v>
          </cell>
          <cell r="N15">
            <v>3050000</v>
          </cell>
          <cell r="O15">
            <v>0</v>
          </cell>
          <cell r="P15"/>
          <cell r="Q15">
            <v>0</v>
          </cell>
          <cell r="R15">
            <v>0</v>
          </cell>
          <cell r="S15"/>
        </row>
        <row r="16">
          <cell r="B16" t="str">
            <v>CTH08</v>
          </cell>
          <cell r="C16" t="str">
            <v>Thiều Thị Phong</v>
          </cell>
          <cell r="D16" t="str">
            <v>Thu</v>
          </cell>
          <cell r="E16">
            <v>1</v>
          </cell>
          <cell r="F16" t="str">
            <v>Canh tác học</v>
          </cell>
          <cell r="G16">
            <v>68</v>
          </cell>
          <cell r="H16">
            <v>3</v>
          </cell>
          <cell r="I16">
            <v>20</v>
          </cell>
          <cell r="J16">
            <v>1</v>
          </cell>
          <cell r="K16">
            <v>48</v>
          </cell>
          <cell r="L16">
            <v>2</v>
          </cell>
          <cell r="M16">
            <v>2450000</v>
          </cell>
          <cell r="N16">
            <v>0</v>
          </cell>
          <cell r="O16">
            <v>1050000</v>
          </cell>
          <cell r="P16"/>
          <cell r="Q16">
            <v>1400000</v>
          </cell>
          <cell r="R16">
            <v>0</v>
          </cell>
          <cell r="S16"/>
        </row>
        <row r="17">
          <cell r="B17" t="str">
            <v>CTH09</v>
          </cell>
          <cell r="C17" t="str">
            <v>Vũ Duy</v>
          </cell>
          <cell r="D17" t="str">
            <v>Hoàng</v>
          </cell>
          <cell r="E17">
            <v>1</v>
          </cell>
          <cell r="F17" t="str">
            <v>Canh tác học</v>
          </cell>
          <cell r="G17">
            <v>88</v>
          </cell>
          <cell r="H17">
            <v>3</v>
          </cell>
          <cell r="I17">
            <v>0</v>
          </cell>
          <cell r="J17">
            <v>0</v>
          </cell>
          <cell r="K17">
            <v>88</v>
          </cell>
          <cell r="L17">
            <v>3</v>
          </cell>
          <cell r="M17">
            <v>4550000</v>
          </cell>
          <cell r="N17">
            <v>0</v>
          </cell>
          <cell r="O17">
            <v>3150000</v>
          </cell>
          <cell r="P17"/>
          <cell r="Q17">
            <v>1400000</v>
          </cell>
          <cell r="R17">
            <v>0</v>
          </cell>
          <cell r="S17"/>
        </row>
        <row r="18">
          <cell r="B18" t="str">
            <v>CTH10</v>
          </cell>
          <cell r="C18" t="str">
            <v>Nguyễn Mai</v>
          </cell>
          <cell r="D18" t="str">
            <v>Thơm</v>
          </cell>
          <cell r="E18">
            <v>1</v>
          </cell>
          <cell r="F18" t="str">
            <v>Canh tác học</v>
          </cell>
          <cell r="G18">
            <v>40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2</v>
          </cell>
          <cell r="M18">
            <v>2100000</v>
          </cell>
          <cell r="N18">
            <v>1050000</v>
          </cell>
          <cell r="O18">
            <v>0</v>
          </cell>
          <cell r="P18"/>
          <cell r="Q18">
            <v>1050000</v>
          </cell>
          <cell r="R18">
            <v>0</v>
          </cell>
          <cell r="S18"/>
        </row>
        <row r="19">
          <cell r="B19" t="str">
            <v>CTH11</v>
          </cell>
          <cell r="C19" t="str">
            <v>Nguyễn Thị</v>
          </cell>
          <cell r="D19" t="str">
            <v>Loan</v>
          </cell>
          <cell r="E19">
            <v>1</v>
          </cell>
          <cell r="F19" t="str">
            <v>Canh tác học</v>
          </cell>
          <cell r="G19">
            <v>60</v>
          </cell>
          <cell r="H19">
            <v>3</v>
          </cell>
          <cell r="I19">
            <v>0</v>
          </cell>
          <cell r="J19">
            <v>0</v>
          </cell>
          <cell r="K19">
            <v>60</v>
          </cell>
          <cell r="L19">
            <v>3</v>
          </cell>
          <cell r="M19">
            <v>3150000</v>
          </cell>
          <cell r="N19">
            <v>2100000</v>
          </cell>
          <cell r="O19">
            <v>0</v>
          </cell>
          <cell r="P19"/>
          <cell r="Q19">
            <v>1050000</v>
          </cell>
          <cell r="R19">
            <v>0</v>
          </cell>
          <cell r="S19"/>
        </row>
        <row r="20">
          <cell r="B20" t="str">
            <v>BCY01</v>
          </cell>
          <cell r="C20" t="str">
            <v>Hà Viết</v>
          </cell>
          <cell r="D20" t="str">
            <v>Cường</v>
          </cell>
          <cell r="E20">
            <v>1</v>
          </cell>
          <cell r="F20" t="str">
            <v>Bệnh cây</v>
          </cell>
          <cell r="G20">
            <v>243</v>
          </cell>
          <cell r="H20">
            <v>10</v>
          </cell>
          <cell r="I20">
            <v>0</v>
          </cell>
          <cell r="J20">
            <v>0</v>
          </cell>
          <cell r="K20">
            <v>243</v>
          </cell>
          <cell r="L20">
            <v>10</v>
          </cell>
          <cell r="M20">
            <v>12250000</v>
          </cell>
          <cell r="N20">
            <v>0</v>
          </cell>
          <cell r="O20">
            <v>1800000</v>
          </cell>
          <cell r="P20"/>
          <cell r="Q20">
            <v>10450000</v>
          </cell>
          <cell r="R20">
            <v>0</v>
          </cell>
          <cell r="S20"/>
        </row>
        <row r="21">
          <cell r="B21" t="str">
            <v>BCY03</v>
          </cell>
          <cell r="C21" t="str">
            <v>Nguyễn Đức</v>
          </cell>
          <cell r="D21" t="str">
            <v>Huy</v>
          </cell>
          <cell r="E21">
            <v>1</v>
          </cell>
          <cell r="F21" t="str">
            <v>Bệnh cây</v>
          </cell>
          <cell r="G21">
            <v>128</v>
          </cell>
          <cell r="H21">
            <v>5</v>
          </cell>
          <cell r="I21">
            <v>0</v>
          </cell>
          <cell r="J21">
            <v>0</v>
          </cell>
          <cell r="K21">
            <v>128</v>
          </cell>
          <cell r="L21">
            <v>5</v>
          </cell>
          <cell r="M21">
            <v>6550000</v>
          </cell>
          <cell r="N21">
            <v>0</v>
          </cell>
          <cell r="O21">
            <v>0</v>
          </cell>
          <cell r="P21"/>
          <cell r="Q21">
            <v>6550000</v>
          </cell>
          <cell r="R21">
            <v>0</v>
          </cell>
          <cell r="S21"/>
        </row>
        <row r="22">
          <cell r="B22" t="str">
            <v>BCY12</v>
          </cell>
          <cell r="C22" t="str">
            <v>Nguyễn Thị Thanh</v>
          </cell>
          <cell r="D22" t="str">
            <v>Hồng</v>
          </cell>
          <cell r="E22">
            <v>1</v>
          </cell>
          <cell r="F22" t="str">
            <v>Bệnh cây</v>
          </cell>
          <cell r="G22">
            <v>60</v>
          </cell>
          <cell r="H22">
            <v>3</v>
          </cell>
          <cell r="I22">
            <v>0</v>
          </cell>
          <cell r="J22">
            <v>0</v>
          </cell>
          <cell r="K22">
            <v>60</v>
          </cell>
          <cell r="L22">
            <v>3</v>
          </cell>
          <cell r="M22">
            <v>3150000</v>
          </cell>
          <cell r="N22">
            <v>0</v>
          </cell>
          <cell r="O22">
            <v>1050000</v>
          </cell>
          <cell r="P22"/>
          <cell r="Q22">
            <v>2100000</v>
          </cell>
          <cell r="R22">
            <v>0</v>
          </cell>
          <cell r="S22"/>
        </row>
        <row r="23">
          <cell r="B23" t="str">
            <v>BCY13</v>
          </cell>
          <cell r="C23" t="str">
            <v>Trần Nguyễn</v>
          </cell>
          <cell r="D23" t="str">
            <v>Hà</v>
          </cell>
          <cell r="E23">
            <v>1</v>
          </cell>
          <cell r="F23" t="str">
            <v>Bệnh cây</v>
          </cell>
          <cell r="G23">
            <v>120</v>
          </cell>
          <cell r="H23">
            <v>4</v>
          </cell>
          <cell r="I23">
            <v>20</v>
          </cell>
          <cell r="J23">
            <v>1</v>
          </cell>
          <cell r="K23">
            <v>100</v>
          </cell>
          <cell r="L23">
            <v>3</v>
          </cell>
          <cell r="M23">
            <v>5050000</v>
          </cell>
          <cell r="N23">
            <v>0</v>
          </cell>
          <cell r="O23">
            <v>0</v>
          </cell>
          <cell r="P23"/>
          <cell r="Q23">
            <v>5050000</v>
          </cell>
          <cell r="R23">
            <v>0</v>
          </cell>
          <cell r="S23"/>
        </row>
        <row r="24">
          <cell r="B24" t="str">
            <v>CCN01</v>
          </cell>
          <cell r="C24" t="str">
            <v>Đinh Thái</v>
          </cell>
          <cell r="D24" t="str">
            <v>Hoàng</v>
          </cell>
          <cell r="E24">
            <v>1</v>
          </cell>
          <cell r="F24" t="str">
            <v>Cây công nghiệp</v>
          </cell>
          <cell r="G24">
            <v>72</v>
          </cell>
          <cell r="H24">
            <v>5</v>
          </cell>
          <cell r="I24">
            <v>72</v>
          </cell>
          <cell r="J24">
            <v>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1550000</v>
          </cell>
          <cell r="P24"/>
          <cell r="Q24">
            <v>0</v>
          </cell>
          <cell r="R24">
            <v>1550000</v>
          </cell>
          <cell r="S24"/>
        </row>
        <row r="25">
          <cell r="B25" t="str">
            <v>CCN03</v>
          </cell>
          <cell r="C25" t="str">
            <v>Nguyễn Thị Thanh</v>
          </cell>
          <cell r="D25" t="str">
            <v>Hải</v>
          </cell>
          <cell r="E25">
            <v>1</v>
          </cell>
          <cell r="F25" t="str">
            <v>Cây công nghiệp</v>
          </cell>
          <cell r="G25">
            <v>94</v>
          </cell>
          <cell r="H25">
            <v>5</v>
          </cell>
          <cell r="I25">
            <v>94</v>
          </cell>
          <cell r="J25">
            <v>5</v>
          </cell>
          <cell r="K25">
            <v>0</v>
          </cell>
          <cell r="L25">
            <v>0</v>
          </cell>
          <cell r="M25">
            <v>0</v>
          </cell>
          <cell r="N25">
            <v>974649</v>
          </cell>
          <cell r="O25">
            <v>2175351</v>
          </cell>
          <cell r="P25"/>
          <cell r="Q25">
            <v>0</v>
          </cell>
          <cell r="R25">
            <v>3150000</v>
          </cell>
          <cell r="S25"/>
        </row>
        <row r="26">
          <cell r="B26" t="str">
            <v>CCN04</v>
          </cell>
          <cell r="C26" t="str">
            <v>Vũ Ngọc</v>
          </cell>
          <cell r="D26" t="str">
            <v>Thắng</v>
          </cell>
          <cell r="E26">
            <v>1</v>
          </cell>
          <cell r="F26" t="str">
            <v>Cây công nghiệp</v>
          </cell>
          <cell r="G26">
            <v>130</v>
          </cell>
          <cell r="H26">
            <v>7</v>
          </cell>
          <cell r="I26">
            <v>116</v>
          </cell>
          <cell r="J26">
            <v>6</v>
          </cell>
          <cell r="K26">
            <v>14</v>
          </cell>
          <cell r="L26">
            <v>1</v>
          </cell>
          <cell r="M26">
            <v>650000</v>
          </cell>
          <cell r="N26">
            <v>1559000</v>
          </cell>
          <cell r="O26">
            <v>1241000</v>
          </cell>
          <cell r="P26"/>
          <cell r="Q26">
            <v>0</v>
          </cell>
          <cell r="R26">
            <v>2150000</v>
          </cell>
          <cell r="S26"/>
        </row>
        <row r="27">
          <cell r="B27" t="str">
            <v>CCN10</v>
          </cell>
          <cell r="C27" t="str">
            <v>Ninh Thị</v>
          </cell>
          <cell r="D27" t="str">
            <v>Phíp</v>
          </cell>
          <cell r="E27">
            <v>1</v>
          </cell>
          <cell r="F27" t="str">
            <v>Cây công nghiệp</v>
          </cell>
          <cell r="G27">
            <v>172</v>
          </cell>
          <cell r="H27">
            <v>8</v>
          </cell>
          <cell r="I27">
            <v>152</v>
          </cell>
          <cell r="J27">
            <v>7</v>
          </cell>
          <cell r="K27">
            <v>20</v>
          </cell>
          <cell r="L27">
            <v>1</v>
          </cell>
          <cell r="M27">
            <v>1000000</v>
          </cell>
          <cell r="N27">
            <v>0</v>
          </cell>
          <cell r="O27">
            <v>4150000</v>
          </cell>
          <cell r="P27"/>
          <cell r="Q27">
            <v>0</v>
          </cell>
          <cell r="R27">
            <v>3150000</v>
          </cell>
          <cell r="S27"/>
        </row>
        <row r="28">
          <cell r="B28" t="str">
            <v>CCN11</v>
          </cell>
          <cell r="C28" t="str">
            <v>Bùi Thế</v>
          </cell>
          <cell r="D28" t="str">
            <v>Khuynh</v>
          </cell>
          <cell r="E28">
            <v>1</v>
          </cell>
          <cell r="F28" t="str">
            <v>Cây công nghiệp</v>
          </cell>
          <cell r="G28">
            <v>60</v>
          </cell>
          <cell r="H28">
            <v>3</v>
          </cell>
          <cell r="I28">
            <v>20</v>
          </cell>
          <cell r="J28">
            <v>1</v>
          </cell>
          <cell r="K28">
            <v>40</v>
          </cell>
          <cell r="L28">
            <v>2</v>
          </cell>
          <cell r="M28">
            <v>2100000</v>
          </cell>
          <cell r="N28">
            <v>885351</v>
          </cell>
          <cell r="O28">
            <v>1214649</v>
          </cell>
          <cell r="P28"/>
          <cell r="Q28">
            <v>0</v>
          </cell>
          <cell r="R28">
            <v>0</v>
          </cell>
          <cell r="S28"/>
        </row>
        <row r="29">
          <cell r="B29" t="str">
            <v>CCN13</v>
          </cell>
          <cell r="C29" t="str">
            <v>Vũ Thị</v>
          </cell>
          <cell r="D29" t="str">
            <v>Hoài</v>
          </cell>
          <cell r="E29">
            <v>1</v>
          </cell>
          <cell r="F29" t="str">
            <v>Cây công nghiệp</v>
          </cell>
          <cell r="G29">
            <v>6</v>
          </cell>
          <cell r="H29">
            <v>1</v>
          </cell>
          <cell r="I29">
            <v>6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/>
        </row>
        <row r="30">
          <cell r="B30" t="str">
            <v>CLT02</v>
          </cell>
          <cell r="C30" t="str">
            <v>Tăng Thị</v>
          </cell>
          <cell r="D30" t="str">
            <v>Hạnh</v>
          </cell>
          <cell r="E30">
            <v>1</v>
          </cell>
          <cell r="F30" t="str">
            <v>Cây lương thực</v>
          </cell>
          <cell r="G30">
            <v>80</v>
          </cell>
          <cell r="H30">
            <v>5</v>
          </cell>
          <cell r="I30">
            <v>0</v>
          </cell>
          <cell r="J30">
            <v>0</v>
          </cell>
          <cell r="K30">
            <v>80</v>
          </cell>
          <cell r="L30">
            <v>5</v>
          </cell>
          <cell r="M30">
            <v>4200000</v>
          </cell>
          <cell r="N30">
            <v>0</v>
          </cell>
          <cell r="O30">
            <v>2750000</v>
          </cell>
          <cell r="P30"/>
          <cell r="Q30">
            <v>1450000</v>
          </cell>
          <cell r="R30">
            <v>0</v>
          </cell>
          <cell r="S30"/>
        </row>
        <row r="31">
          <cell r="B31" t="str">
            <v>CLT05</v>
          </cell>
          <cell r="C31" t="str">
            <v>Nguyễn Việt</v>
          </cell>
          <cell r="D31" t="str">
            <v>Long</v>
          </cell>
          <cell r="E31">
            <v>1</v>
          </cell>
          <cell r="F31" t="str">
            <v>Cây lương thực</v>
          </cell>
          <cell r="G31">
            <v>114</v>
          </cell>
          <cell r="H31">
            <v>4</v>
          </cell>
          <cell r="I31">
            <v>0</v>
          </cell>
          <cell r="J31">
            <v>0</v>
          </cell>
          <cell r="K31">
            <v>114</v>
          </cell>
          <cell r="L31">
            <v>4</v>
          </cell>
          <cell r="M31">
            <v>5700000</v>
          </cell>
          <cell r="N31">
            <v>0</v>
          </cell>
          <cell r="O31">
            <v>4650000</v>
          </cell>
          <cell r="P31"/>
          <cell r="Q31">
            <v>1050000</v>
          </cell>
          <cell r="R31">
            <v>0</v>
          </cell>
          <cell r="S31"/>
        </row>
        <row r="32">
          <cell r="B32" t="str">
            <v>CLT08</v>
          </cell>
          <cell r="C32" t="str">
            <v>Phạm Văn</v>
          </cell>
          <cell r="D32" t="str">
            <v>Cường</v>
          </cell>
          <cell r="E32">
            <v>1</v>
          </cell>
          <cell r="F32" t="str">
            <v>Cây lương thực</v>
          </cell>
          <cell r="G32">
            <v>100</v>
          </cell>
          <cell r="H32">
            <v>4</v>
          </cell>
          <cell r="I32">
            <v>40</v>
          </cell>
          <cell r="J32">
            <v>2</v>
          </cell>
          <cell r="K32">
            <v>60</v>
          </cell>
          <cell r="L32">
            <v>2</v>
          </cell>
          <cell r="M32">
            <v>3000000</v>
          </cell>
          <cell r="N32">
            <v>0</v>
          </cell>
          <cell r="O32">
            <v>2550000</v>
          </cell>
          <cell r="P32"/>
          <cell r="Q32">
            <v>1500000</v>
          </cell>
          <cell r="R32">
            <v>1050000</v>
          </cell>
          <cell r="S32"/>
        </row>
        <row r="33">
          <cell r="B33" t="str">
            <v>CLT11</v>
          </cell>
          <cell r="C33" t="str">
            <v>Nguyễn Văn</v>
          </cell>
          <cell r="D33" t="str">
            <v>Lộc</v>
          </cell>
          <cell r="E33">
            <v>1</v>
          </cell>
          <cell r="F33" t="str">
            <v>Cây lương thực</v>
          </cell>
          <cell r="G33">
            <v>70</v>
          </cell>
          <cell r="H33">
            <v>4</v>
          </cell>
          <cell r="I33">
            <v>0</v>
          </cell>
          <cell r="J33">
            <v>0</v>
          </cell>
          <cell r="K33">
            <v>70</v>
          </cell>
          <cell r="L33">
            <v>4</v>
          </cell>
          <cell r="M33">
            <v>3650000</v>
          </cell>
          <cell r="N33">
            <v>0</v>
          </cell>
          <cell r="O33">
            <v>2600000</v>
          </cell>
          <cell r="P33"/>
          <cell r="Q33">
            <v>1050000</v>
          </cell>
          <cell r="R33">
            <v>0</v>
          </cell>
          <cell r="S33"/>
        </row>
        <row r="34">
          <cell r="B34" t="str">
            <v>CLT12</v>
          </cell>
          <cell r="C34" t="str">
            <v>Phan Thị Hồng</v>
          </cell>
          <cell r="D34" t="str">
            <v>Nhung</v>
          </cell>
          <cell r="E34">
            <v>1</v>
          </cell>
          <cell r="F34" t="str">
            <v>Cây lương thực</v>
          </cell>
          <cell r="G34">
            <v>106</v>
          </cell>
          <cell r="H34">
            <v>6</v>
          </cell>
          <cell r="I34">
            <v>0</v>
          </cell>
          <cell r="J34">
            <v>0</v>
          </cell>
          <cell r="K34">
            <v>106</v>
          </cell>
          <cell r="L34">
            <v>6</v>
          </cell>
          <cell r="M34">
            <v>5650000</v>
          </cell>
          <cell r="N34">
            <v>0</v>
          </cell>
          <cell r="O34">
            <v>3550000</v>
          </cell>
          <cell r="P34"/>
          <cell r="Q34">
            <v>2100000</v>
          </cell>
          <cell r="R34">
            <v>0</v>
          </cell>
          <cell r="S34"/>
        </row>
        <row r="35">
          <cell r="B35" t="str">
            <v>CTU03</v>
          </cell>
          <cell r="C35" t="str">
            <v>Nguyễn Đức</v>
          </cell>
          <cell r="D35" t="str">
            <v>Khánh</v>
          </cell>
          <cell r="E35">
            <v>1</v>
          </cell>
          <cell r="F35" t="str">
            <v>Côn trùng</v>
          </cell>
          <cell r="G35">
            <v>80</v>
          </cell>
          <cell r="H35">
            <v>4</v>
          </cell>
          <cell r="I35">
            <v>0</v>
          </cell>
          <cell r="J35">
            <v>0</v>
          </cell>
          <cell r="K35">
            <v>80</v>
          </cell>
          <cell r="L35">
            <v>4</v>
          </cell>
          <cell r="M35">
            <v>4200000</v>
          </cell>
          <cell r="N35">
            <v>0</v>
          </cell>
          <cell r="O35">
            <v>1050000</v>
          </cell>
          <cell r="P35"/>
          <cell r="Q35">
            <v>3150000</v>
          </cell>
          <cell r="R35">
            <v>0</v>
          </cell>
          <cell r="S35"/>
        </row>
        <row r="36">
          <cell r="B36" t="str">
            <v>CTU06</v>
          </cell>
          <cell r="C36" t="str">
            <v>Hồ Thị Thu</v>
          </cell>
          <cell r="D36" t="str">
            <v>Giang</v>
          </cell>
          <cell r="E36">
            <v>1</v>
          </cell>
          <cell r="F36" t="str">
            <v>Côn trùng</v>
          </cell>
          <cell r="G36">
            <v>280</v>
          </cell>
          <cell r="H36">
            <v>14</v>
          </cell>
          <cell r="I36">
            <v>0</v>
          </cell>
          <cell r="J36">
            <v>0</v>
          </cell>
          <cell r="K36">
            <v>280</v>
          </cell>
          <cell r="L36">
            <v>14</v>
          </cell>
          <cell r="M36">
            <v>14100000</v>
          </cell>
          <cell r="N36">
            <v>0</v>
          </cell>
          <cell r="O36">
            <v>5500000</v>
          </cell>
          <cell r="P36"/>
          <cell r="Q36">
            <v>8600000</v>
          </cell>
          <cell r="R36">
            <v>0</v>
          </cell>
          <cell r="S36"/>
        </row>
        <row r="37">
          <cell r="B37" t="str">
            <v>CTU08</v>
          </cell>
          <cell r="C37" t="str">
            <v>Nguyễn Đức</v>
          </cell>
          <cell r="D37" t="str">
            <v>Tùng</v>
          </cell>
          <cell r="E37">
            <v>1</v>
          </cell>
          <cell r="F37" t="str">
            <v>Côn trùng</v>
          </cell>
          <cell r="G37">
            <v>308</v>
          </cell>
          <cell r="H37">
            <v>12</v>
          </cell>
          <cell r="I37">
            <v>0</v>
          </cell>
          <cell r="J37">
            <v>0</v>
          </cell>
          <cell r="K37">
            <v>308</v>
          </cell>
          <cell r="L37">
            <v>12</v>
          </cell>
          <cell r="M37">
            <v>15600000</v>
          </cell>
          <cell r="N37">
            <v>0</v>
          </cell>
          <cell r="O37">
            <v>4000000</v>
          </cell>
          <cell r="P37"/>
          <cell r="Q37">
            <v>11600000</v>
          </cell>
          <cell r="R37">
            <v>0</v>
          </cell>
          <cell r="S37"/>
        </row>
        <row r="38">
          <cell r="B38" t="str">
            <v>CTU09</v>
          </cell>
          <cell r="C38" t="str">
            <v>Phạm Hồng</v>
          </cell>
          <cell r="D38" t="str">
            <v>Thái</v>
          </cell>
          <cell r="E38">
            <v>1</v>
          </cell>
          <cell r="F38" t="str">
            <v>Côn trùng</v>
          </cell>
          <cell r="G38">
            <v>94</v>
          </cell>
          <cell r="H38">
            <v>4</v>
          </cell>
          <cell r="I38">
            <v>34</v>
          </cell>
          <cell r="J38">
            <v>2</v>
          </cell>
          <cell r="K38">
            <v>60</v>
          </cell>
          <cell r="L38">
            <v>2</v>
          </cell>
          <cell r="M38">
            <v>3050000</v>
          </cell>
          <cell r="N38">
            <v>0</v>
          </cell>
          <cell r="O38">
            <v>1050000</v>
          </cell>
          <cell r="P38"/>
          <cell r="Q38">
            <v>2000000</v>
          </cell>
          <cell r="R38">
            <v>0</v>
          </cell>
          <cell r="S38"/>
        </row>
        <row r="39">
          <cell r="B39" t="str">
            <v>CTU11</v>
          </cell>
          <cell r="C39" t="str">
            <v>Lê Ngọc</v>
          </cell>
          <cell r="D39" t="str">
            <v>Anh</v>
          </cell>
          <cell r="E39">
            <v>1</v>
          </cell>
          <cell r="F39" t="str">
            <v>Côn trùng</v>
          </cell>
          <cell r="G39">
            <v>140</v>
          </cell>
          <cell r="H39">
            <v>7</v>
          </cell>
          <cell r="I39">
            <v>0</v>
          </cell>
          <cell r="J39">
            <v>0</v>
          </cell>
          <cell r="K39">
            <v>140</v>
          </cell>
          <cell r="L39">
            <v>7</v>
          </cell>
          <cell r="M39">
            <v>7200000</v>
          </cell>
          <cell r="N39">
            <v>0</v>
          </cell>
          <cell r="O39">
            <v>1550000</v>
          </cell>
          <cell r="P39"/>
          <cell r="Q39">
            <v>5650000</v>
          </cell>
          <cell r="R39">
            <v>0</v>
          </cell>
          <cell r="S39"/>
        </row>
        <row r="40">
          <cell r="B40" t="str">
            <v>CTU13</v>
          </cell>
          <cell r="C40" t="str">
            <v>Thân Thế</v>
          </cell>
          <cell r="D40" t="str">
            <v>Anh</v>
          </cell>
          <cell r="E40">
            <v>1</v>
          </cell>
          <cell r="F40" t="str">
            <v>Côn trùng</v>
          </cell>
          <cell r="G40">
            <v>80</v>
          </cell>
          <cell r="H40">
            <v>4</v>
          </cell>
          <cell r="I40">
            <v>0</v>
          </cell>
          <cell r="J40">
            <v>0</v>
          </cell>
          <cell r="K40">
            <v>80</v>
          </cell>
          <cell r="L40">
            <v>4</v>
          </cell>
          <cell r="M40">
            <v>4200000</v>
          </cell>
          <cell r="N40">
            <v>0</v>
          </cell>
          <cell r="O40">
            <v>0</v>
          </cell>
          <cell r="P40"/>
          <cell r="Q40">
            <v>4200000</v>
          </cell>
          <cell r="R40">
            <v>0</v>
          </cell>
          <cell r="S40"/>
        </row>
        <row r="41">
          <cell r="B41" t="str">
            <v>CTU15</v>
          </cell>
          <cell r="C41" t="str">
            <v>Trần Thị Thu</v>
          </cell>
          <cell r="D41" t="str">
            <v>Phương</v>
          </cell>
          <cell r="E41">
            <v>1</v>
          </cell>
          <cell r="F41" t="str">
            <v>Côn trùng</v>
          </cell>
          <cell r="G41">
            <v>230</v>
          </cell>
          <cell r="H41">
            <v>9</v>
          </cell>
          <cell r="I41">
            <v>0</v>
          </cell>
          <cell r="J41">
            <v>0</v>
          </cell>
          <cell r="K41">
            <v>230</v>
          </cell>
          <cell r="L41">
            <v>9</v>
          </cell>
          <cell r="M41">
            <v>11875000</v>
          </cell>
          <cell r="N41">
            <v>0</v>
          </cell>
          <cell r="O41">
            <v>2050000</v>
          </cell>
          <cell r="P41"/>
          <cell r="Q41">
            <v>9825000</v>
          </cell>
          <cell r="R41">
            <v>0</v>
          </cell>
          <cell r="S41"/>
        </row>
        <row r="42">
          <cell r="B42" t="str">
            <v>HTN01</v>
          </cell>
          <cell r="C42" t="str">
            <v>Phan Thị</v>
          </cell>
          <cell r="D42" t="str">
            <v>Thủy</v>
          </cell>
          <cell r="E42">
            <v>1</v>
          </cell>
          <cell r="F42" t="str">
            <v>PP thí nghiệm và Thống kê sinh học</v>
          </cell>
          <cell r="G42">
            <v>52</v>
          </cell>
          <cell r="H42">
            <v>3</v>
          </cell>
          <cell r="I42">
            <v>0</v>
          </cell>
          <cell r="J42">
            <v>0</v>
          </cell>
          <cell r="K42">
            <v>52</v>
          </cell>
          <cell r="L42">
            <v>3</v>
          </cell>
          <cell r="M42">
            <v>2700000</v>
          </cell>
          <cell r="N42">
            <v>0</v>
          </cell>
          <cell r="O42">
            <v>1050000</v>
          </cell>
          <cell r="P42"/>
          <cell r="Q42">
            <v>1650000</v>
          </cell>
          <cell r="R42">
            <v>0</v>
          </cell>
          <cell r="S42"/>
        </row>
        <row r="43">
          <cell r="B43" t="str">
            <v>HTN02</v>
          </cell>
          <cell r="C43" t="str">
            <v>Nguyễn Thị ái</v>
          </cell>
          <cell r="D43" t="str">
            <v>Nghĩa</v>
          </cell>
          <cell r="E43">
            <v>1</v>
          </cell>
          <cell r="F43" t="str">
            <v>PP thí nghiệm và Thống kê sinh học</v>
          </cell>
          <cell r="G43">
            <v>40</v>
          </cell>
          <cell r="H43">
            <v>2</v>
          </cell>
          <cell r="I43">
            <v>0</v>
          </cell>
          <cell r="J43">
            <v>0</v>
          </cell>
          <cell r="K43">
            <v>40</v>
          </cell>
          <cell r="L43">
            <v>2</v>
          </cell>
          <cell r="M43">
            <v>2100000</v>
          </cell>
          <cell r="N43">
            <v>0</v>
          </cell>
          <cell r="O43">
            <v>1050000</v>
          </cell>
          <cell r="P43"/>
          <cell r="Q43">
            <v>1050000</v>
          </cell>
          <cell r="R43">
            <v>0</v>
          </cell>
          <cell r="S43"/>
        </row>
        <row r="44">
          <cell r="B44" t="str">
            <v>HTN09</v>
          </cell>
          <cell r="C44" t="str">
            <v>Nguyễn Hồng</v>
          </cell>
          <cell r="D44" t="str">
            <v>Hạnh</v>
          </cell>
          <cell r="E44">
            <v>1</v>
          </cell>
          <cell r="F44" t="str">
            <v>PP thí nghiệm và Thống kê sinh học</v>
          </cell>
          <cell r="G44">
            <v>68</v>
          </cell>
          <cell r="H44">
            <v>4</v>
          </cell>
          <cell r="I44">
            <v>0</v>
          </cell>
          <cell r="J44">
            <v>0</v>
          </cell>
          <cell r="K44">
            <v>68</v>
          </cell>
          <cell r="L44">
            <v>4</v>
          </cell>
          <cell r="M44">
            <v>3500000</v>
          </cell>
          <cell r="N44">
            <v>0</v>
          </cell>
          <cell r="O44">
            <v>1050000</v>
          </cell>
          <cell r="P44"/>
          <cell r="Q44">
            <v>2450000</v>
          </cell>
          <cell r="R44">
            <v>0</v>
          </cell>
          <cell r="S44"/>
        </row>
        <row r="45">
          <cell r="B45" t="str">
            <v>HTN10</v>
          </cell>
          <cell r="C45" t="str">
            <v>Nguyễn Thị Ngọc</v>
          </cell>
          <cell r="D45" t="str">
            <v>Dinh</v>
          </cell>
          <cell r="E45">
            <v>1</v>
          </cell>
          <cell r="F45" t="str">
            <v>PP thí nghiệm và Thống kê sinh học</v>
          </cell>
          <cell r="G45">
            <v>46</v>
          </cell>
          <cell r="H45">
            <v>3</v>
          </cell>
          <cell r="I45">
            <v>0</v>
          </cell>
          <cell r="J45">
            <v>0</v>
          </cell>
          <cell r="K45">
            <v>46</v>
          </cell>
          <cell r="L45">
            <v>3</v>
          </cell>
          <cell r="M45">
            <v>2300000</v>
          </cell>
          <cell r="N45">
            <v>0</v>
          </cell>
          <cell r="O45">
            <v>1050000</v>
          </cell>
          <cell r="P45"/>
          <cell r="Q45">
            <v>1250000</v>
          </cell>
          <cell r="R45">
            <v>0</v>
          </cell>
          <cell r="S45"/>
        </row>
        <row r="46">
          <cell r="B46" t="str">
            <v>HTN08</v>
          </cell>
          <cell r="C46" t="str">
            <v>Đỗ Thị</v>
          </cell>
          <cell r="D46" t="str">
            <v>Hường</v>
          </cell>
          <cell r="E46">
            <v>1</v>
          </cell>
          <cell r="F46" t="str">
            <v>PP thí nghiệm và Thống kê sinh học</v>
          </cell>
          <cell r="G46">
            <v>40</v>
          </cell>
          <cell r="H46">
            <v>2</v>
          </cell>
          <cell r="I46">
            <v>0</v>
          </cell>
          <cell r="J46">
            <v>0</v>
          </cell>
          <cell r="K46">
            <v>40</v>
          </cell>
          <cell r="L46">
            <v>2</v>
          </cell>
          <cell r="M46">
            <v>2100000</v>
          </cell>
          <cell r="N46">
            <v>0</v>
          </cell>
          <cell r="O46">
            <v>2100000</v>
          </cell>
          <cell r="P46"/>
          <cell r="Q46">
            <v>0</v>
          </cell>
          <cell r="R46">
            <v>0</v>
          </cell>
          <cell r="S46"/>
        </row>
        <row r="47">
          <cell r="B47" t="str">
            <v>DTC02</v>
          </cell>
          <cell r="C47" t="str">
            <v>Vũ Thị Thu</v>
          </cell>
          <cell r="D47" t="str">
            <v>Hiền</v>
          </cell>
          <cell r="E47">
            <v>1</v>
          </cell>
          <cell r="F47" t="str">
            <v>Di truyền và chọn giống cây trồng</v>
          </cell>
          <cell r="G47">
            <v>40</v>
          </cell>
          <cell r="H47">
            <v>2</v>
          </cell>
          <cell r="I47">
            <v>0</v>
          </cell>
          <cell r="J47">
            <v>0</v>
          </cell>
          <cell r="K47">
            <v>40</v>
          </cell>
          <cell r="L47">
            <v>2</v>
          </cell>
          <cell r="M47">
            <v>2100000</v>
          </cell>
          <cell r="N47">
            <v>0</v>
          </cell>
          <cell r="O47">
            <v>1050000</v>
          </cell>
          <cell r="P47"/>
          <cell r="Q47">
            <v>1050000</v>
          </cell>
          <cell r="R47">
            <v>0</v>
          </cell>
          <cell r="S47"/>
        </row>
        <row r="48">
          <cell r="B48" t="str">
            <v>DTC05</v>
          </cell>
          <cell r="C48" t="str">
            <v>Lê Thị Tuyết</v>
          </cell>
          <cell r="D48" t="str">
            <v>Châm</v>
          </cell>
          <cell r="E48">
            <v>1</v>
          </cell>
          <cell r="F48" t="str">
            <v>Di truyền và chọn giống cây trồng</v>
          </cell>
          <cell r="G48">
            <v>148</v>
          </cell>
          <cell r="H48">
            <v>8</v>
          </cell>
          <cell r="I48">
            <v>28</v>
          </cell>
          <cell r="J48">
            <v>1</v>
          </cell>
          <cell r="K48">
            <v>120</v>
          </cell>
          <cell r="L48">
            <v>7</v>
          </cell>
          <cell r="M48">
            <v>6300000</v>
          </cell>
          <cell r="N48">
            <v>0</v>
          </cell>
          <cell r="O48">
            <v>5250000</v>
          </cell>
          <cell r="P48"/>
          <cell r="Q48">
            <v>1050000</v>
          </cell>
          <cell r="R48">
            <v>0</v>
          </cell>
          <cell r="S48"/>
        </row>
        <row r="49">
          <cell r="B49" t="str">
            <v>DTC07</v>
          </cell>
          <cell r="C49" t="str">
            <v>Nguyễn Thanh</v>
          </cell>
          <cell r="D49" t="str">
            <v>Tuấn</v>
          </cell>
          <cell r="E49">
            <v>1</v>
          </cell>
          <cell r="F49" t="str">
            <v>Di truyền và chọn giống cây trồng</v>
          </cell>
          <cell r="G49">
            <v>162</v>
          </cell>
          <cell r="H49">
            <v>9</v>
          </cell>
          <cell r="I49">
            <v>127</v>
          </cell>
          <cell r="J49">
            <v>7</v>
          </cell>
          <cell r="K49">
            <v>35</v>
          </cell>
          <cell r="L49">
            <v>2</v>
          </cell>
          <cell r="M49">
            <v>1800000</v>
          </cell>
          <cell r="N49">
            <v>0</v>
          </cell>
          <cell r="O49">
            <v>3900000</v>
          </cell>
          <cell r="P49"/>
          <cell r="Q49">
            <v>0</v>
          </cell>
          <cell r="R49">
            <v>2100000</v>
          </cell>
          <cell r="S49"/>
        </row>
        <row r="50">
          <cell r="B50" t="str">
            <v>DTC08</v>
          </cell>
          <cell r="C50" t="str">
            <v>Ngô Thị Hồng</v>
          </cell>
          <cell r="D50" t="str">
            <v>Tươi</v>
          </cell>
          <cell r="E50">
            <v>1</v>
          </cell>
          <cell r="F50" t="str">
            <v>Di truyền và chọn giống cây trồng</v>
          </cell>
          <cell r="G50">
            <v>40</v>
          </cell>
          <cell r="H50">
            <v>2</v>
          </cell>
          <cell r="I50">
            <v>40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1050000</v>
          </cell>
          <cell r="P50"/>
          <cell r="Q50">
            <v>0</v>
          </cell>
          <cell r="R50">
            <v>1050000</v>
          </cell>
          <cell r="S50"/>
        </row>
        <row r="51">
          <cell r="B51" t="str">
            <v>DTC09</v>
          </cell>
          <cell r="C51" t="str">
            <v>Vũ Thị Thúy</v>
          </cell>
          <cell r="D51" t="str">
            <v>Hằng</v>
          </cell>
          <cell r="E51">
            <v>1</v>
          </cell>
          <cell r="F51" t="str">
            <v>Di truyền và chọn giống cây trồng</v>
          </cell>
          <cell r="G51">
            <v>60</v>
          </cell>
          <cell r="H51">
            <v>3</v>
          </cell>
          <cell r="I51">
            <v>60</v>
          </cell>
          <cell r="J51">
            <v>3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1050000</v>
          </cell>
          <cell r="P51"/>
          <cell r="Q51">
            <v>0</v>
          </cell>
          <cell r="R51">
            <v>1050000</v>
          </cell>
          <cell r="S51"/>
        </row>
        <row r="52">
          <cell r="B52" t="str">
            <v>DTC10</v>
          </cell>
          <cell r="C52" t="str">
            <v>Phạm Thị</v>
          </cell>
          <cell r="D52" t="str">
            <v>Ngọc</v>
          </cell>
          <cell r="E52">
            <v>1</v>
          </cell>
          <cell r="F52" t="str">
            <v>Di truyền và chọn giống cây trồng</v>
          </cell>
          <cell r="G52">
            <v>32</v>
          </cell>
          <cell r="H52">
            <v>2</v>
          </cell>
          <cell r="I52">
            <v>32</v>
          </cell>
          <cell r="J52">
            <v>2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1050000</v>
          </cell>
          <cell r="P52"/>
          <cell r="Q52">
            <v>0</v>
          </cell>
          <cell r="R52">
            <v>1050000</v>
          </cell>
          <cell r="S52"/>
        </row>
        <row r="53">
          <cell r="B53" t="str">
            <v>DTC13</v>
          </cell>
          <cell r="C53" t="str">
            <v>Trần Văn</v>
          </cell>
          <cell r="D53" t="str">
            <v>Quang</v>
          </cell>
          <cell r="E53">
            <v>1</v>
          </cell>
          <cell r="F53" t="str">
            <v>Di truyền và chọn giống cây trồng</v>
          </cell>
          <cell r="G53">
            <v>230</v>
          </cell>
          <cell r="H53">
            <v>11</v>
          </cell>
          <cell r="I53">
            <v>145</v>
          </cell>
          <cell r="J53">
            <v>7</v>
          </cell>
          <cell r="K53">
            <v>85</v>
          </cell>
          <cell r="L53">
            <v>4</v>
          </cell>
          <cell r="M53">
            <v>4350000</v>
          </cell>
          <cell r="N53">
            <v>0</v>
          </cell>
          <cell r="O53">
            <v>6450000</v>
          </cell>
          <cell r="P53"/>
          <cell r="Q53">
            <v>0</v>
          </cell>
          <cell r="R53">
            <v>2100000</v>
          </cell>
          <cell r="S53"/>
        </row>
        <row r="54">
          <cell r="B54" t="str">
            <v>DTC14</v>
          </cell>
          <cell r="C54" t="str">
            <v>Đoàn Thu</v>
          </cell>
          <cell r="D54" t="str">
            <v>Thủy</v>
          </cell>
          <cell r="E54">
            <v>1</v>
          </cell>
          <cell r="F54" t="str">
            <v>Di truyền và chọn giống cây trồng</v>
          </cell>
          <cell r="G54">
            <v>40</v>
          </cell>
          <cell r="H54">
            <v>2</v>
          </cell>
          <cell r="I54">
            <v>0</v>
          </cell>
          <cell r="J54">
            <v>0</v>
          </cell>
          <cell r="K54">
            <v>40</v>
          </cell>
          <cell r="L54">
            <v>2</v>
          </cell>
          <cell r="M54">
            <v>2100000</v>
          </cell>
          <cell r="N54">
            <v>0</v>
          </cell>
          <cell r="O54">
            <v>1050000</v>
          </cell>
          <cell r="P54"/>
          <cell r="Q54">
            <v>1050000</v>
          </cell>
          <cell r="R54">
            <v>0</v>
          </cell>
          <cell r="S54"/>
        </row>
        <row r="55">
          <cell r="B55" t="str">
            <v>RAQ06</v>
          </cell>
          <cell r="C55" t="str">
            <v>Phạm Thị Minh</v>
          </cell>
          <cell r="D55" t="str">
            <v>Phượng</v>
          </cell>
          <cell r="E55">
            <v>1</v>
          </cell>
          <cell r="F55" t="str">
            <v>Rau Hoa Quả và Cảnh quan</v>
          </cell>
          <cell r="G55">
            <v>54</v>
          </cell>
          <cell r="H55">
            <v>3</v>
          </cell>
          <cell r="I55">
            <v>34</v>
          </cell>
          <cell r="J55">
            <v>2</v>
          </cell>
          <cell r="K55">
            <v>20</v>
          </cell>
          <cell r="L55">
            <v>1</v>
          </cell>
          <cell r="M55">
            <v>1050000</v>
          </cell>
          <cell r="N55">
            <v>0</v>
          </cell>
          <cell r="O55">
            <v>1700000</v>
          </cell>
          <cell r="P55"/>
          <cell r="Q55">
            <v>0</v>
          </cell>
          <cell r="R55">
            <v>650000</v>
          </cell>
          <cell r="S55"/>
        </row>
        <row r="56">
          <cell r="B56" t="str">
            <v>RAQ07</v>
          </cell>
          <cell r="C56" t="str">
            <v>Vũ Quỳnh</v>
          </cell>
          <cell r="D56" t="str">
            <v>Hoa</v>
          </cell>
          <cell r="E56">
            <v>1</v>
          </cell>
          <cell r="F56" t="str">
            <v>Rau Hoa Quả và Cảnh quan</v>
          </cell>
          <cell r="G56">
            <v>80</v>
          </cell>
          <cell r="H56">
            <v>4</v>
          </cell>
          <cell r="I56">
            <v>40</v>
          </cell>
          <cell r="J56">
            <v>2</v>
          </cell>
          <cell r="K56">
            <v>40</v>
          </cell>
          <cell r="L56">
            <v>2</v>
          </cell>
          <cell r="M56">
            <v>2100000</v>
          </cell>
          <cell r="N56">
            <v>0</v>
          </cell>
          <cell r="O56">
            <v>2100000</v>
          </cell>
          <cell r="P56"/>
          <cell r="Q56">
            <v>0</v>
          </cell>
          <cell r="R56">
            <v>0</v>
          </cell>
          <cell r="S56"/>
        </row>
        <row r="57">
          <cell r="B57" t="str">
            <v>RAQ08</v>
          </cell>
          <cell r="C57" t="str">
            <v>Trần Thị Minh</v>
          </cell>
          <cell r="D57" t="str">
            <v>Hằng</v>
          </cell>
          <cell r="E57">
            <v>1</v>
          </cell>
          <cell r="F57" t="str">
            <v>Rau Hoa Quả và Cảnh quan</v>
          </cell>
          <cell r="G57">
            <v>60</v>
          </cell>
          <cell r="H57">
            <v>2</v>
          </cell>
          <cell r="I57">
            <v>0</v>
          </cell>
          <cell r="J57">
            <v>0</v>
          </cell>
          <cell r="K57">
            <v>60</v>
          </cell>
          <cell r="L57">
            <v>2</v>
          </cell>
          <cell r="M57">
            <v>3150000</v>
          </cell>
          <cell r="N57">
            <v>0</v>
          </cell>
          <cell r="O57">
            <v>1050000</v>
          </cell>
          <cell r="P57"/>
          <cell r="Q57">
            <v>2100000</v>
          </cell>
          <cell r="R57">
            <v>0</v>
          </cell>
          <cell r="S57"/>
        </row>
        <row r="58">
          <cell r="B58" t="str">
            <v>RAQ10</v>
          </cell>
          <cell r="C58" t="str">
            <v>Nguyễn Anh</v>
          </cell>
          <cell r="D58" t="str">
            <v>Đức</v>
          </cell>
          <cell r="E58">
            <v>1</v>
          </cell>
          <cell r="F58" t="str">
            <v>Rau Hoa Quả và Cảnh quan</v>
          </cell>
          <cell r="G58">
            <v>60</v>
          </cell>
          <cell r="H58">
            <v>3</v>
          </cell>
          <cell r="I58">
            <v>20</v>
          </cell>
          <cell r="J58">
            <v>1</v>
          </cell>
          <cell r="K58">
            <v>40</v>
          </cell>
          <cell r="L58">
            <v>2</v>
          </cell>
          <cell r="M58">
            <v>2100000</v>
          </cell>
          <cell r="N58">
            <v>0</v>
          </cell>
          <cell r="O58">
            <v>1050000</v>
          </cell>
          <cell r="P58"/>
          <cell r="Q58">
            <v>1050000</v>
          </cell>
          <cell r="R58">
            <v>0</v>
          </cell>
          <cell r="S58"/>
        </row>
        <row r="59">
          <cell r="B59" t="str">
            <v>RAQ11</v>
          </cell>
          <cell r="C59" t="str">
            <v>Bùi Ngọc</v>
          </cell>
          <cell r="D59" t="str">
            <v>Tấn</v>
          </cell>
          <cell r="E59">
            <v>1</v>
          </cell>
          <cell r="F59" t="str">
            <v>Rau Hoa Quả và Cảnh quan</v>
          </cell>
          <cell r="G59">
            <v>40</v>
          </cell>
          <cell r="H59">
            <v>2</v>
          </cell>
          <cell r="I59">
            <v>0</v>
          </cell>
          <cell r="J59">
            <v>0</v>
          </cell>
          <cell r="K59">
            <v>40</v>
          </cell>
          <cell r="L59">
            <v>2</v>
          </cell>
          <cell r="M59">
            <v>2100000</v>
          </cell>
          <cell r="N59">
            <v>0</v>
          </cell>
          <cell r="O59">
            <v>1050000</v>
          </cell>
          <cell r="P59"/>
          <cell r="Q59">
            <v>1050000</v>
          </cell>
          <cell r="R59">
            <v>0</v>
          </cell>
          <cell r="S59"/>
        </row>
        <row r="60">
          <cell r="B60" t="str">
            <v>RAQ03</v>
          </cell>
          <cell r="C60" t="str">
            <v>Vũ Thanh</v>
          </cell>
          <cell r="D60" t="str">
            <v>Hải</v>
          </cell>
          <cell r="E60">
            <v>1</v>
          </cell>
          <cell r="F60" t="str">
            <v>Rau Hoa Quả và Cảnh quan</v>
          </cell>
          <cell r="G60">
            <v>20</v>
          </cell>
          <cell r="H60">
            <v>1</v>
          </cell>
          <cell r="I60">
            <v>0</v>
          </cell>
          <cell r="J60">
            <v>0</v>
          </cell>
          <cell r="K60">
            <v>20</v>
          </cell>
          <cell r="L60">
            <v>1</v>
          </cell>
          <cell r="M60">
            <v>1050000</v>
          </cell>
          <cell r="N60">
            <v>0</v>
          </cell>
          <cell r="O60">
            <v>1050000</v>
          </cell>
          <cell r="P60"/>
          <cell r="Q60">
            <v>0</v>
          </cell>
          <cell r="R60">
            <v>0</v>
          </cell>
          <cell r="S60"/>
        </row>
        <row r="61">
          <cell r="B61" t="str">
            <v>SLY04</v>
          </cell>
          <cell r="C61" t="str">
            <v>Trần Anh</v>
          </cell>
          <cell r="D61" t="str">
            <v>Tuấn</v>
          </cell>
          <cell r="E61">
            <v>1</v>
          </cell>
          <cell r="F61" t="str">
            <v>Sinh lý thực vật</v>
          </cell>
          <cell r="G61">
            <v>40</v>
          </cell>
          <cell r="H61">
            <v>2</v>
          </cell>
          <cell r="I61">
            <v>0</v>
          </cell>
          <cell r="J61">
            <v>0</v>
          </cell>
          <cell r="K61">
            <v>40</v>
          </cell>
          <cell r="L61">
            <v>2</v>
          </cell>
          <cell r="M61">
            <v>2100000</v>
          </cell>
          <cell r="N61">
            <v>0</v>
          </cell>
          <cell r="O61">
            <v>1050000</v>
          </cell>
          <cell r="P61"/>
          <cell r="Q61">
            <v>1050000</v>
          </cell>
          <cell r="R61">
            <v>0</v>
          </cell>
          <cell r="S61"/>
        </row>
        <row r="62">
          <cell r="B62" t="str">
            <v>SLY05</v>
          </cell>
          <cell r="C62" t="str">
            <v>Vũ Ngọc</v>
          </cell>
          <cell r="D62" t="str">
            <v>Lan</v>
          </cell>
          <cell r="E62">
            <v>1</v>
          </cell>
          <cell r="F62" t="str">
            <v>Sinh lý thực vật</v>
          </cell>
          <cell r="G62">
            <v>40</v>
          </cell>
          <cell r="H62">
            <v>2</v>
          </cell>
          <cell r="I62">
            <v>40</v>
          </cell>
          <cell r="J62">
            <v>2</v>
          </cell>
          <cell r="K62">
            <v>0</v>
          </cell>
          <cell r="L62">
            <v>0</v>
          </cell>
          <cell r="M62">
            <v>0</v>
          </cell>
          <cell r="N62">
            <v>1050000</v>
          </cell>
          <cell r="O62">
            <v>0</v>
          </cell>
          <cell r="P62"/>
          <cell r="Q62">
            <v>0</v>
          </cell>
          <cell r="R62">
            <v>1050000</v>
          </cell>
          <cell r="S62"/>
        </row>
        <row r="63">
          <cell r="B63" t="str">
            <v>SLY07</v>
          </cell>
          <cell r="C63" t="str">
            <v>Dương Huyền</v>
          </cell>
          <cell r="D63" t="str">
            <v>Trang</v>
          </cell>
          <cell r="E63">
            <v>1</v>
          </cell>
          <cell r="F63" t="str">
            <v>Sinh lý thực vật</v>
          </cell>
          <cell r="G63">
            <v>80</v>
          </cell>
          <cell r="H63">
            <v>4</v>
          </cell>
          <cell r="I63">
            <v>80</v>
          </cell>
          <cell r="J63">
            <v>4</v>
          </cell>
          <cell r="K63">
            <v>0</v>
          </cell>
          <cell r="L63">
            <v>0</v>
          </cell>
          <cell r="M63">
            <v>0</v>
          </cell>
          <cell r="N63">
            <v>3150000</v>
          </cell>
          <cell r="O63">
            <v>0</v>
          </cell>
          <cell r="P63"/>
          <cell r="Q63">
            <v>0</v>
          </cell>
          <cell r="R63">
            <v>3150000</v>
          </cell>
          <cell r="S63"/>
        </row>
        <row r="64">
          <cell r="B64" t="str">
            <v>SLY09</v>
          </cell>
          <cell r="C64" t="str">
            <v>Vũ Tiến</v>
          </cell>
          <cell r="D64" t="str">
            <v>Bình</v>
          </cell>
          <cell r="E64">
            <v>1</v>
          </cell>
          <cell r="F64" t="str">
            <v>Sinh lý thực vật</v>
          </cell>
          <cell r="G64">
            <v>60</v>
          </cell>
          <cell r="H64">
            <v>3</v>
          </cell>
          <cell r="I64">
            <v>60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2100000</v>
          </cell>
          <cell r="P64"/>
          <cell r="Q64">
            <v>0</v>
          </cell>
          <cell r="R64">
            <v>2100000</v>
          </cell>
          <cell r="S64"/>
        </row>
        <row r="65">
          <cell r="B65" t="str">
            <v>SLY06</v>
          </cell>
          <cell r="C65" t="str">
            <v>Phạm Tuấn</v>
          </cell>
          <cell r="D65" t="str">
            <v>Anh</v>
          </cell>
          <cell r="E65">
            <v>1</v>
          </cell>
          <cell r="F65" t="str">
            <v>Sinh lý thực vật</v>
          </cell>
          <cell r="G65">
            <v>20</v>
          </cell>
          <cell r="H65">
            <v>1</v>
          </cell>
          <cell r="I65">
            <v>0</v>
          </cell>
          <cell r="J65">
            <v>0</v>
          </cell>
          <cell r="K65">
            <v>20</v>
          </cell>
          <cell r="L65">
            <v>1</v>
          </cell>
          <cell r="M65">
            <v>1050000</v>
          </cell>
          <cell r="N65">
            <v>0</v>
          </cell>
          <cell r="O65">
            <v>1050000</v>
          </cell>
          <cell r="P65"/>
          <cell r="Q65">
            <v>0</v>
          </cell>
          <cell r="R65">
            <v>0</v>
          </cell>
          <cell r="S65"/>
        </row>
        <row r="66">
          <cell r="B66" t="str">
            <v>SLY08</v>
          </cell>
          <cell r="C66" t="str">
            <v>Nguyễn Thị Phương</v>
          </cell>
          <cell r="D66" t="str">
            <v>Dung</v>
          </cell>
          <cell r="E66">
            <v>1</v>
          </cell>
          <cell r="F66" t="str">
            <v>Sinh lý thực vật</v>
          </cell>
          <cell r="G66">
            <v>20</v>
          </cell>
          <cell r="H66">
            <v>1</v>
          </cell>
          <cell r="I66">
            <v>20</v>
          </cell>
          <cell r="J66">
            <v>1</v>
          </cell>
          <cell r="K66">
            <v>0</v>
          </cell>
          <cell r="L66">
            <v>0</v>
          </cell>
          <cell r="M66">
            <v>0</v>
          </cell>
          <cell r="N66">
            <v>1050000</v>
          </cell>
          <cell r="O66">
            <v>0</v>
          </cell>
          <cell r="P66"/>
          <cell r="Q66">
            <v>0</v>
          </cell>
          <cell r="R66">
            <v>1050000</v>
          </cell>
          <cell r="S66"/>
        </row>
        <row r="67">
          <cell r="B67" t="str">
            <v>TVA06</v>
          </cell>
          <cell r="C67" t="str">
            <v>Phạm Phú</v>
          </cell>
          <cell r="D67" t="str">
            <v>Long</v>
          </cell>
          <cell r="E67">
            <v>1</v>
          </cell>
          <cell r="F67" t="str">
            <v>Thực vật</v>
          </cell>
          <cell r="G67">
            <v>110</v>
          </cell>
          <cell r="H67">
            <v>7</v>
          </cell>
          <cell r="I67">
            <v>110</v>
          </cell>
          <cell r="J67">
            <v>7</v>
          </cell>
          <cell r="K67">
            <v>0</v>
          </cell>
          <cell r="L67">
            <v>0</v>
          </cell>
          <cell r="M67">
            <v>0</v>
          </cell>
          <cell r="N67">
            <v>3000000</v>
          </cell>
          <cell r="O67">
            <v>0</v>
          </cell>
          <cell r="P67"/>
          <cell r="Q67">
            <v>0</v>
          </cell>
          <cell r="R67">
            <v>3000000</v>
          </cell>
          <cell r="S67"/>
        </row>
        <row r="68">
          <cell r="B68" t="str">
            <v>TVA07</v>
          </cell>
          <cell r="C68" t="str">
            <v>Nguyễn Hữu</v>
          </cell>
          <cell r="D68" t="str">
            <v>Cường</v>
          </cell>
          <cell r="E68">
            <v>1</v>
          </cell>
          <cell r="F68" t="str">
            <v>Thực vật</v>
          </cell>
          <cell r="G68">
            <v>40</v>
          </cell>
          <cell r="H68">
            <v>2</v>
          </cell>
          <cell r="I68">
            <v>40</v>
          </cell>
          <cell r="J68">
            <v>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/>
        </row>
        <row r="69">
          <cell r="B69" t="str">
            <v>TVA08</v>
          </cell>
          <cell r="C69" t="str">
            <v>Phạm Thị Huyền</v>
          </cell>
          <cell r="D69" t="str">
            <v>Trang</v>
          </cell>
          <cell r="E69">
            <v>1</v>
          </cell>
          <cell r="F69" t="str">
            <v>Thực vật</v>
          </cell>
          <cell r="G69">
            <v>40</v>
          </cell>
          <cell r="H69">
            <v>2</v>
          </cell>
          <cell r="I69">
            <v>40</v>
          </cell>
          <cell r="J69">
            <v>2</v>
          </cell>
          <cell r="K69">
            <v>0</v>
          </cell>
          <cell r="L69">
            <v>0</v>
          </cell>
          <cell r="M69">
            <v>0</v>
          </cell>
          <cell r="N69">
            <v>846000</v>
          </cell>
          <cell r="O69">
            <v>204000</v>
          </cell>
          <cell r="P69"/>
          <cell r="Q69">
            <v>0</v>
          </cell>
          <cell r="R69">
            <v>1050000</v>
          </cell>
          <cell r="S69"/>
        </row>
        <row r="70">
          <cell r="B70" t="str">
            <v>TVA10</v>
          </cell>
          <cell r="C70" t="str">
            <v>Phùng Thị Thu</v>
          </cell>
          <cell r="D70" t="str">
            <v>Hà</v>
          </cell>
          <cell r="E70">
            <v>1</v>
          </cell>
          <cell r="F70" t="str">
            <v>Thực vật</v>
          </cell>
          <cell r="G70">
            <v>88</v>
          </cell>
          <cell r="H70">
            <v>5</v>
          </cell>
          <cell r="I70">
            <v>0</v>
          </cell>
          <cell r="J70">
            <v>0</v>
          </cell>
          <cell r="K70">
            <v>88</v>
          </cell>
          <cell r="L70">
            <v>5</v>
          </cell>
          <cell r="M70">
            <v>4350000</v>
          </cell>
          <cell r="N70">
            <v>0</v>
          </cell>
          <cell r="O70">
            <v>3750000</v>
          </cell>
          <cell r="P70"/>
          <cell r="Q70">
            <v>600000</v>
          </cell>
          <cell r="R70">
            <v>0</v>
          </cell>
          <cell r="S70"/>
        </row>
        <row r="71">
          <cell r="B71" t="str">
            <v>TVA05</v>
          </cell>
          <cell r="C71" t="str">
            <v>Trần Bình</v>
          </cell>
          <cell r="D71" t="str">
            <v>Đà</v>
          </cell>
          <cell r="E71">
            <v>1</v>
          </cell>
          <cell r="F71" t="str">
            <v>Thực vật</v>
          </cell>
          <cell r="G71">
            <v>20</v>
          </cell>
          <cell r="H71">
            <v>1</v>
          </cell>
          <cell r="I71">
            <v>20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1050000</v>
          </cell>
          <cell r="O71">
            <v>0</v>
          </cell>
          <cell r="P71"/>
          <cell r="Q71">
            <v>0</v>
          </cell>
          <cell r="R71">
            <v>1050000</v>
          </cell>
          <cell r="S71"/>
        </row>
        <row r="72">
          <cell r="B72" t="str">
            <v>CNK06</v>
          </cell>
          <cell r="C72" t="str">
            <v>Hoàng Anh</v>
          </cell>
          <cell r="D72" t="str">
            <v>Tuấn</v>
          </cell>
          <cell r="E72">
            <v>2</v>
          </cell>
          <cell r="F72" t="str">
            <v>Chăn nuôi chuyên khoa</v>
          </cell>
          <cell r="G72">
            <v>160</v>
          </cell>
          <cell r="H72">
            <v>8</v>
          </cell>
          <cell r="I72">
            <v>0</v>
          </cell>
          <cell r="J72">
            <v>0</v>
          </cell>
          <cell r="K72">
            <v>160</v>
          </cell>
          <cell r="L72">
            <v>8</v>
          </cell>
          <cell r="M72">
            <v>8400000</v>
          </cell>
          <cell r="N72">
            <v>0</v>
          </cell>
          <cell r="O72">
            <v>1050000</v>
          </cell>
          <cell r="P72"/>
          <cell r="Q72">
            <v>7350000</v>
          </cell>
          <cell r="R72">
            <v>0</v>
          </cell>
          <cell r="S72"/>
        </row>
        <row r="73">
          <cell r="B73" t="str">
            <v>CNK10</v>
          </cell>
          <cell r="C73" t="str">
            <v>Nguyễn Thị Dương</v>
          </cell>
          <cell r="D73" t="str">
            <v>Huyền</v>
          </cell>
          <cell r="E73">
            <v>2</v>
          </cell>
          <cell r="F73" t="str">
            <v>Chăn nuôi chuyên khoa</v>
          </cell>
          <cell r="G73">
            <v>140</v>
          </cell>
          <cell r="H73">
            <v>7</v>
          </cell>
          <cell r="I73">
            <v>0</v>
          </cell>
          <cell r="J73">
            <v>0</v>
          </cell>
          <cell r="K73">
            <v>140</v>
          </cell>
          <cell r="L73">
            <v>7</v>
          </cell>
          <cell r="M73">
            <v>7350000</v>
          </cell>
          <cell r="N73">
            <v>0</v>
          </cell>
          <cell r="O73">
            <v>0</v>
          </cell>
          <cell r="P73"/>
          <cell r="Q73">
            <v>7350000</v>
          </cell>
          <cell r="R73">
            <v>0</v>
          </cell>
          <cell r="S73"/>
        </row>
        <row r="74">
          <cell r="B74" t="str">
            <v>CNK11</v>
          </cell>
          <cell r="C74" t="str">
            <v>Trần</v>
          </cell>
          <cell r="D74" t="str">
            <v>Hiệp</v>
          </cell>
          <cell r="E74">
            <v>2</v>
          </cell>
          <cell r="F74" t="str">
            <v>Chăn nuôi chuyên khoa</v>
          </cell>
          <cell r="G74">
            <v>40</v>
          </cell>
          <cell r="H74">
            <v>2</v>
          </cell>
          <cell r="I74">
            <v>0</v>
          </cell>
          <cell r="J74">
            <v>0</v>
          </cell>
          <cell r="K74">
            <v>40</v>
          </cell>
          <cell r="L74">
            <v>2</v>
          </cell>
          <cell r="M74">
            <v>2100000</v>
          </cell>
          <cell r="N74">
            <v>0</v>
          </cell>
          <cell r="O74">
            <v>0</v>
          </cell>
          <cell r="P74"/>
          <cell r="Q74">
            <v>2100000</v>
          </cell>
          <cell r="R74">
            <v>0</v>
          </cell>
          <cell r="S74"/>
        </row>
        <row r="75">
          <cell r="B75" t="str">
            <v>CNK13</v>
          </cell>
          <cell r="C75" t="str">
            <v>Nguyễn Xuân</v>
          </cell>
          <cell r="D75" t="str">
            <v>Trạch</v>
          </cell>
          <cell r="E75">
            <v>2</v>
          </cell>
          <cell r="F75" t="str">
            <v>Chăn nuôi chuyên khoa</v>
          </cell>
          <cell r="G75">
            <v>60</v>
          </cell>
          <cell r="H75">
            <v>3</v>
          </cell>
          <cell r="I75">
            <v>0</v>
          </cell>
          <cell r="J75">
            <v>0</v>
          </cell>
          <cell r="K75">
            <v>60</v>
          </cell>
          <cell r="L75">
            <v>3</v>
          </cell>
          <cell r="M75">
            <v>3150000</v>
          </cell>
          <cell r="N75">
            <v>0</v>
          </cell>
          <cell r="O75">
            <v>0</v>
          </cell>
          <cell r="P75"/>
          <cell r="Q75">
            <v>3150000</v>
          </cell>
          <cell r="R75">
            <v>0</v>
          </cell>
          <cell r="S75"/>
        </row>
        <row r="76">
          <cell r="B76" t="str">
            <v>CNK16</v>
          </cell>
          <cell r="C76" t="str">
            <v>Vũ Đình</v>
          </cell>
          <cell r="D76" t="str">
            <v>Tôn</v>
          </cell>
          <cell r="E76">
            <v>2</v>
          </cell>
          <cell r="F76" t="str">
            <v>Chăn nuôi chuyên khoa</v>
          </cell>
          <cell r="G76">
            <v>260</v>
          </cell>
          <cell r="H76">
            <v>12</v>
          </cell>
          <cell r="I76">
            <v>0</v>
          </cell>
          <cell r="J76">
            <v>0</v>
          </cell>
          <cell r="K76">
            <v>260</v>
          </cell>
          <cell r="L76">
            <v>12</v>
          </cell>
          <cell r="M76">
            <v>13550000</v>
          </cell>
          <cell r="N76">
            <v>0</v>
          </cell>
          <cell r="O76">
            <v>3050000</v>
          </cell>
          <cell r="P76"/>
          <cell r="Q76">
            <v>10500000</v>
          </cell>
          <cell r="R76">
            <v>0</v>
          </cell>
          <cell r="S76"/>
        </row>
        <row r="77">
          <cell r="B77" t="str">
            <v>CNK18</v>
          </cell>
          <cell r="C77" t="str">
            <v>Hán Quang</v>
          </cell>
          <cell r="D77" t="str">
            <v>Hạnh</v>
          </cell>
          <cell r="E77">
            <v>2</v>
          </cell>
          <cell r="F77" t="str">
            <v>Chăn nuôi chuyên khoa</v>
          </cell>
          <cell r="G77">
            <v>160</v>
          </cell>
          <cell r="H77">
            <v>8</v>
          </cell>
          <cell r="I77">
            <v>0</v>
          </cell>
          <cell r="J77">
            <v>0</v>
          </cell>
          <cell r="K77">
            <v>160</v>
          </cell>
          <cell r="L77">
            <v>8</v>
          </cell>
          <cell r="M77">
            <v>8400000</v>
          </cell>
          <cell r="N77">
            <v>0</v>
          </cell>
          <cell r="O77">
            <v>1050000</v>
          </cell>
          <cell r="P77"/>
          <cell r="Q77">
            <v>7350000</v>
          </cell>
          <cell r="R77">
            <v>0</v>
          </cell>
          <cell r="S77"/>
        </row>
        <row r="78">
          <cell r="B78" t="str">
            <v>CNK22</v>
          </cell>
          <cell r="C78" t="str">
            <v>Nguyễn Thị</v>
          </cell>
          <cell r="D78" t="str">
            <v>Phương</v>
          </cell>
          <cell r="E78">
            <v>2</v>
          </cell>
          <cell r="F78" t="str">
            <v>Chăn nuôi chuyên khoa</v>
          </cell>
          <cell r="G78">
            <v>140</v>
          </cell>
          <cell r="H78">
            <v>7</v>
          </cell>
          <cell r="I78">
            <v>0</v>
          </cell>
          <cell r="J78">
            <v>0</v>
          </cell>
          <cell r="K78">
            <v>140</v>
          </cell>
          <cell r="L78">
            <v>7</v>
          </cell>
          <cell r="M78">
            <v>7350000</v>
          </cell>
          <cell r="N78">
            <v>0</v>
          </cell>
          <cell r="O78">
            <v>0</v>
          </cell>
          <cell r="P78"/>
          <cell r="Q78">
            <v>7350000</v>
          </cell>
          <cell r="R78">
            <v>0</v>
          </cell>
          <cell r="S78"/>
        </row>
        <row r="79">
          <cell r="B79" t="str">
            <v>DTG04</v>
          </cell>
          <cell r="C79" t="str">
            <v>Phan Xuân</v>
          </cell>
          <cell r="D79" t="str">
            <v>Hảo</v>
          </cell>
          <cell r="E79">
            <v>2</v>
          </cell>
          <cell r="F79" t="str">
            <v>Di truyền Giống gia súc</v>
          </cell>
          <cell r="G79">
            <v>66</v>
          </cell>
          <cell r="H79">
            <v>4</v>
          </cell>
          <cell r="I79">
            <v>0</v>
          </cell>
          <cell r="J79">
            <v>0</v>
          </cell>
          <cell r="K79">
            <v>66</v>
          </cell>
          <cell r="L79">
            <v>4</v>
          </cell>
          <cell r="M79">
            <v>3500000</v>
          </cell>
          <cell r="N79">
            <v>0</v>
          </cell>
          <cell r="O79">
            <v>1000000</v>
          </cell>
          <cell r="P79"/>
          <cell r="Q79">
            <v>2500000</v>
          </cell>
          <cell r="R79">
            <v>0</v>
          </cell>
          <cell r="S79"/>
        </row>
        <row r="80">
          <cell r="B80" t="str">
            <v>DTG05</v>
          </cell>
          <cell r="C80" t="str">
            <v>Hà Xuân</v>
          </cell>
          <cell r="D80" t="str">
            <v>Bộ</v>
          </cell>
          <cell r="E80">
            <v>2</v>
          </cell>
          <cell r="F80" t="str">
            <v>Di truyền Giống gia súc</v>
          </cell>
          <cell r="G80">
            <v>160</v>
          </cell>
          <cell r="H80">
            <v>8</v>
          </cell>
          <cell r="I80">
            <v>0</v>
          </cell>
          <cell r="J80">
            <v>0</v>
          </cell>
          <cell r="K80">
            <v>160</v>
          </cell>
          <cell r="L80">
            <v>8</v>
          </cell>
          <cell r="M80">
            <v>8400000</v>
          </cell>
          <cell r="N80">
            <v>0</v>
          </cell>
          <cell r="O80">
            <v>1050000</v>
          </cell>
          <cell r="P80"/>
          <cell r="Q80">
            <v>7350000</v>
          </cell>
          <cell r="R80">
            <v>0</v>
          </cell>
          <cell r="S80"/>
        </row>
        <row r="81">
          <cell r="B81" t="str">
            <v>DTG07</v>
          </cell>
          <cell r="C81" t="str">
            <v>Đỗ Đức</v>
          </cell>
          <cell r="D81" t="str">
            <v>Lực</v>
          </cell>
          <cell r="E81">
            <v>2</v>
          </cell>
          <cell r="F81" t="str">
            <v>Di truyền Giống gia súc</v>
          </cell>
          <cell r="G81">
            <v>226</v>
          </cell>
          <cell r="H81">
            <v>13</v>
          </cell>
          <cell r="I81">
            <v>0</v>
          </cell>
          <cell r="J81">
            <v>0</v>
          </cell>
          <cell r="K81">
            <v>226</v>
          </cell>
          <cell r="L81">
            <v>13</v>
          </cell>
          <cell r="M81">
            <v>11600000</v>
          </cell>
          <cell r="N81">
            <v>0</v>
          </cell>
          <cell r="O81">
            <v>1500000</v>
          </cell>
          <cell r="P81"/>
          <cell r="Q81">
            <v>10100000</v>
          </cell>
          <cell r="R81">
            <v>0</v>
          </cell>
          <cell r="S81"/>
        </row>
        <row r="82">
          <cell r="B82" t="str">
            <v>DTG08</v>
          </cell>
          <cell r="C82" t="str">
            <v>Nguyễn Chí</v>
          </cell>
          <cell r="D82" t="str">
            <v>Thành</v>
          </cell>
          <cell r="E82">
            <v>2</v>
          </cell>
          <cell r="F82" t="str">
            <v>Di truyền Giống gia súc</v>
          </cell>
          <cell r="G82">
            <v>200</v>
          </cell>
          <cell r="H82">
            <v>10</v>
          </cell>
          <cell r="I82">
            <v>0</v>
          </cell>
          <cell r="J82">
            <v>0</v>
          </cell>
          <cell r="K82">
            <v>200</v>
          </cell>
          <cell r="L82">
            <v>10</v>
          </cell>
          <cell r="M82">
            <v>10500000</v>
          </cell>
          <cell r="N82">
            <v>0</v>
          </cell>
          <cell r="O82">
            <v>1050000</v>
          </cell>
          <cell r="P82"/>
          <cell r="Q82">
            <v>9450000</v>
          </cell>
          <cell r="R82">
            <v>0</v>
          </cell>
          <cell r="S82"/>
        </row>
        <row r="83">
          <cell r="B83" t="str">
            <v>DTG09</v>
          </cell>
          <cell r="C83" t="str">
            <v>Nguyễn Hoàng</v>
          </cell>
          <cell r="D83" t="str">
            <v>Thịnh</v>
          </cell>
          <cell r="E83">
            <v>2</v>
          </cell>
          <cell r="F83" t="str">
            <v>Di truyền Giống gia súc</v>
          </cell>
          <cell r="G83">
            <v>276</v>
          </cell>
          <cell r="H83">
            <v>15</v>
          </cell>
          <cell r="I83">
            <v>10</v>
          </cell>
          <cell r="J83">
            <v>1</v>
          </cell>
          <cell r="K83">
            <v>266</v>
          </cell>
          <cell r="L83">
            <v>14</v>
          </cell>
          <cell r="M83">
            <v>13800000</v>
          </cell>
          <cell r="N83">
            <v>0</v>
          </cell>
          <cell r="O83">
            <v>5050000</v>
          </cell>
          <cell r="P83"/>
          <cell r="Q83">
            <v>8750000</v>
          </cell>
          <cell r="R83">
            <v>0</v>
          </cell>
          <cell r="S83"/>
        </row>
        <row r="84">
          <cell r="B84" t="str">
            <v>SHD06</v>
          </cell>
          <cell r="C84" t="str">
            <v>Dương Thu</v>
          </cell>
          <cell r="D84" t="str">
            <v>Hương</v>
          </cell>
          <cell r="E84">
            <v>2</v>
          </cell>
          <cell r="F84" t="str">
            <v>Sinh học động vật</v>
          </cell>
          <cell r="G84">
            <v>160</v>
          </cell>
          <cell r="H84">
            <v>8</v>
          </cell>
          <cell r="I84">
            <v>40</v>
          </cell>
          <cell r="J84">
            <v>2</v>
          </cell>
          <cell r="K84">
            <v>120</v>
          </cell>
          <cell r="L84">
            <v>6</v>
          </cell>
          <cell r="M84">
            <v>6300000</v>
          </cell>
          <cell r="N84">
            <v>0</v>
          </cell>
          <cell r="O84">
            <v>1050000</v>
          </cell>
          <cell r="P84"/>
          <cell r="Q84">
            <v>5250000</v>
          </cell>
          <cell r="R84">
            <v>0</v>
          </cell>
          <cell r="S84"/>
        </row>
        <row r="85">
          <cell r="B85" t="str">
            <v>SHD07</v>
          </cell>
          <cell r="C85" t="str">
            <v>Nguyễn Thị</v>
          </cell>
          <cell r="D85" t="str">
            <v>Vinh</v>
          </cell>
          <cell r="E85">
            <v>2</v>
          </cell>
          <cell r="F85" t="str">
            <v>Sinh học động vật</v>
          </cell>
          <cell r="G85">
            <v>140</v>
          </cell>
          <cell r="H85">
            <v>8</v>
          </cell>
          <cell r="I85">
            <v>20</v>
          </cell>
          <cell r="J85">
            <v>1</v>
          </cell>
          <cell r="K85">
            <v>120</v>
          </cell>
          <cell r="L85">
            <v>7</v>
          </cell>
          <cell r="M85">
            <v>6250000</v>
          </cell>
          <cell r="N85">
            <v>0</v>
          </cell>
          <cell r="O85">
            <v>500000</v>
          </cell>
          <cell r="P85"/>
          <cell r="Q85">
            <v>5750000</v>
          </cell>
          <cell r="R85">
            <v>0</v>
          </cell>
          <cell r="S85"/>
        </row>
        <row r="86">
          <cell r="B86" t="str">
            <v>SHD08</v>
          </cell>
          <cell r="C86" t="str">
            <v>Trần Bích</v>
          </cell>
          <cell r="D86" t="str">
            <v>Phương</v>
          </cell>
          <cell r="E86">
            <v>2</v>
          </cell>
          <cell r="F86" t="str">
            <v>Sinh học động vật</v>
          </cell>
          <cell r="G86">
            <v>60</v>
          </cell>
          <cell r="H86">
            <v>3</v>
          </cell>
          <cell r="I86">
            <v>0</v>
          </cell>
          <cell r="J86">
            <v>0</v>
          </cell>
          <cell r="K86">
            <v>60</v>
          </cell>
          <cell r="L86">
            <v>3</v>
          </cell>
          <cell r="M86">
            <v>3150000</v>
          </cell>
          <cell r="N86">
            <v>0</v>
          </cell>
          <cell r="O86">
            <v>0</v>
          </cell>
          <cell r="P86"/>
          <cell r="Q86">
            <v>3150000</v>
          </cell>
          <cell r="R86">
            <v>0</v>
          </cell>
          <cell r="S86"/>
        </row>
        <row r="87">
          <cell r="B87" t="str">
            <v>DTA03</v>
          </cell>
          <cell r="C87" t="str">
            <v>Lê Việt</v>
          </cell>
          <cell r="D87" t="str">
            <v>Phương</v>
          </cell>
          <cell r="E87">
            <v>2</v>
          </cell>
          <cell r="F87" t="str">
            <v>Dinh dưỡng và Thức ăn</v>
          </cell>
          <cell r="G87">
            <v>180</v>
          </cell>
          <cell r="H87">
            <v>9</v>
          </cell>
          <cell r="I87">
            <v>0</v>
          </cell>
          <cell r="J87">
            <v>0</v>
          </cell>
          <cell r="K87">
            <v>180</v>
          </cell>
          <cell r="L87">
            <v>9</v>
          </cell>
          <cell r="M87">
            <v>9450000</v>
          </cell>
          <cell r="N87">
            <v>0</v>
          </cell>
          <cell r="O87">
            <v>1050000</v>
          </cell>
          <cell r="P87"/>
          <cell r="Q87">
            <v>8400000</v>
          </cell>
          <cell r="R87">
            <v>0</v>
          </cell>
          <cell r="S87"/>
        </row>
        <row r="88">
          <cell r="B88" t="str">
            <v>DTA05</v>
          </cell>
          <cell r="C88" t="str">
            <v>Nguyễn Thị Tuyết</v>
          </cell>
          <cell r="D88" t="str">
            <v>Lê</v>
          </cell>
          <cell r="E88">
            <v>2</v>
          </cell>
          <cell r="F88" t="str">
            <v>Dinh dưỡng và Thức ăn</v>
          </cell>
          <cell r="G88">
            <v>160</v>
          </cell>
          <cell r="H88">
            <v>8</v>
          </cell>
          <cell r="I88">
            <v>0</v>
          </cell>
          <cell r="J88">
            <v>0</v>
          </cell>
          <cell r="K88">
            <v>160</v>
          </cell>
          <cell r="L88">
            <v>8</v>
          </cell>
          <cell r="M88">
            <v>8400000</v>
          </cell>
          <cell r="N88">
            <v>0</v>
          </cell>
          <cell r="O88">
            <v>0</v>
          </cell>
          <cell r="P88"/>
          <cell r="Q88">
            <v>8400000</v>
          </cell>
          <cell r="R88">
            <v>0</v>
          </cell>
          <cell r="S88"/>
        </row>
        <row r="89">
          <cell r="B89" t="str">
            <v>DTA06</v>
          </cell>
          <cell r="C89" t="str">
            <v>Đặng Thúy</v>
          </cell>
          <cell r="D89" t="str">
            <v>Nhung</v>
          </cell>
          <cell r="E89">
            <v>2</v>
          </cell>
          <cell r="F89" t="str">
            <v>Dinh dưỡng và Thức ăn</v>
          </cell>
          <cell r="G89">
            <v>200</v>
          </cell>
          <cell r="H89">
            <v>10</v>
          </cell>
          <cell r="I89">
            <v>0</v>
          </cell>
          <cell r="J89">
            <v>0</v>
          </cell>
          <cell r="K89">
            <v>200</v>
          </cell>
          <cell r="L89">
            <v>10</v>
          </cell>
          <cell r="M89">
            <v>10500000</v>
          </cell>
          <cell r="N89">
            <v>0</v>
          </cell>
          <cell r="O89">
            <v>1050000</v>
          </cell>
          <cell r="P89"/>
          <cell r="Q89">
            <v>9450000</v>
          </cell>
          <cell r="R89">
            <v>0</v>
          </cell>
          <cell r="S89"/>
        </row>
        <row r="90">
          <cell r="B90" t="str">
            <v>DTA07</v>
          </cell>
          <cell r="C90" t="str">
            <v>Bùi Quang</v>
          </cell>
          <cell r="D90" t="str">
            <v>Tuấn</v>
          </cell>
          <cell r="E90">
            <v>2</v>
          </cell>
          <cell r="F90" t="str">
            <v>Dinh dưỡng và Thức ăn</v>
          </cell>
          <cell r="G90">
            <v>210</v>
          </cell>
          <cell r="H90">
            <v>11</v>
          </cell>
          <cell r="I90">
            <v>0</v>
          </cell>
          <cell r="J90">
            <v>0</v>
          </cell>
          <cell r="K90">
            <v>210</v>
          </cell>
          <cell r="L90">
            <v>11</v>
          </cell>
          <cell r="M90">
            <v>10950000</v>
          </cell>
          <cell r="N90">
            <v>0</v>
          </cell>
          <cell r="O90">
            <v>600000</v>
          </cell>
          <cell r="P90"/>
          <cell r="Q90">
            <v>10350000</v>
          </cell>
          <cell r="R90">
            <v>0</v>
          </cell>
          <cell r="S90"/>
        </row>
        <row r="91">
          <cell r="B91" t="str">
            <v>DTA10</v>
          </cell>
          <cell r="C91" t="str">
            <v>Đào Thị Ngọc</v>
          </cell>
          <cell r="D91" t="str">
            <v>Ánh</v>
          </cell>
          <cell r="E91">
            <v>2</v>
          </cell>
          <cell r="F91" t="str">
            <v>Dinh dưỡng và Thức ăn</v>
          </cell>
          <cell r="G91">
            <v>60</v>
          </cell>
          <cell r="H91">
            <v>3</v>
          </cell>
          <cell r="I91">
            <v>0</v>
          </cell>
          <cell r="J91">
            <v>0</v>
          </cell>
          <cell r="K91">
            <v>60</v>
          </cell>
          <cell r="L91">
            <v>3</v>
          </cell>
          <cell r="M91">
            <v>3150000</v>
          </cell>
          <cell r="N91">
            <v>0</v>
          </cell>
          <cell r="O91">
            <v>0</v>
          </cell>
          <cell r="P91"/>
          <cell r="Q91">
            <v>3150000</v>
          </cell>
          <cell r="R91">
            <v>0</v>
          </cell>
          <cell r="S91"/>
        </row>
        <row r="92">
          <cell r="B92" t="str">
            <v>HSD01</v>
          </cell>
          <cell r="C92" t="str">
            <v>Đặng Thái</v>
          </cell>
          <cell r="D92" t="str">
            <v>Hải</v>
          </cell>
          <cell r="E92">
            <v>2</v>
          </cell>
          <cell r="F92" t="str">
            <v>Hoá sinh động vật</v>
          </cell>
          <cell r="G92">
            <v>200</v>
          </cell>
          <cell r="H92">
            <v>10</v>
          </cell>
          <cell r="I92">
            <v>0</v>
          </cell>
          <cell r="J92">
            <v>0</v>
          </cell>
          <cell r="K92">
            <v>200</v>
          </cell>
          <cell r="L92">
            <v>10</v>
          </cell>
          <cell r="M92">
            <v>10500000</v>
          </cell>
          <cell r="N92">
            <v>0</v>
          </cell>
          <cell r="O92">
            <v>1050000</v>
          </cell>
          <cell r="P92"/>
          <cell r="Q92">
            <v>9450000</v>
          </cell>
          <cell r="R92">
            <v>0</v>
          </cell>
          <cell r="S92"/>
        </row>
        <row r="93">
          <cell r="B93" t="str">
            <v>HSD04</v>
          </cell>
          <cell r="C93" t="str">
            <v>Bùi Huy</v>
          </cell>
          <cell r="D93" t="str">
            <v>Doanh</v>
          </cell>
          <cell r="E93">
            <v>2</v>
          </cell>
          <cell r="F93" t="str">
            <v>Hoá sinh động vật</v>
          </cell>
          <cell r="G93">
            <v>160</v>
          </cell>
          <cell r="H93">
            <v>7</v>
          </cell>
          <cell r="I93">
            <v>0</v>
          </cell>
          <cell r="J93">
            <v>0</v>
          </cell>
          <cell r="K93">
            <v>160</v>
          </cell>
          <cell r="L93">
            <v>7</v>
          </cell>
          <cell r="M93">
            <v>8300000</v>
          </cell>
          <cell r="N93">
            <v>0</v>
          </cell>
          <cell r="O93">
            <v>0</v>
          </cell>
          <cell r="P93"/>
          <cell r="Q93">
            <v>8300000</v>
          </cell>
          <cell r="R93">
            <v>0</v>
          </cell>
          <cell r="S93"/>
        </row>
        <row r="94">
          <cell r="B94" t="str">
            <v>HSD06</v>
          </cell>
          <cell r="C94" t="str">
            <v>Đinh Thị</v>
          </cell>
          <cell r="D94" t="str">
            <v>Yên</v>
          </cell>
          <cell r="E94">
            <v>2</v>
          </cell>
          <cell r="F94" t="str">
            <v>Hoá sinh động vật</v>
          </cell>
          <cell r="G94">
            <v>120</v>
          </cell>
          <cell r="H94">
            <v>6</v>
          </cell>
          <cell r="I94">
            <v>0</v>
          </cell>
          <cell r="J94">
            <v>0</v>
          </cell>
          <cell r="K94">
            <v>120</v>
          </cell>
          <cell r="L94">
            <v>6</v>
          </cell>
          <cell r="M94">
            <v>6300000</v>
          </cell>
          <cell r="N94">
            <v>0</v>
          </cell>
          <cell r="O94">
            <v>1050000</v>
          </cell>
          <cell r="P94"/>
          <cell r="Q94">
            <v>5250000</v>
          </cell>
          <cell r="R94">
            <v>0</v>
          </cell>
          <cell r="S94"/>
        </row>
        <row r="95">
          <cell r="B95" t="str">
            <v>SLD05</v>
          </cell>
          <cell r="C95" t="str">
            <v>Nguyễn Thị Phương</v>
          </cell>
          <cell r="D95" t="str">
            <v>Giang</v>
          </cell>
          <cell r="E95">
            <v>2</v>
          </cell>
          <cell r="F95" t="str">
            <v>Sinh lý - Tập tính động vật</v>
          </cell>
          <cell r="G95">
            <v>160</v>
          </cell>
          <cell r="H95">
            <v>8</v>
          </cell>
          <cell r="I95">
            <v>0</v>
          </cell>
          <cell r="J95">
            <v>0</v>
          </cell>
          <cell r="K95">
            <v>160</v>
          </cell>
          <cell r="L95">
            <v>8</v>
          </cell>
          <cell r="M95">
            <v>8400000</v>
          </cell>
          <cell r="N95">
            <v>0</v>
          </cell>
          <cell r="O95">
            <v>1050000</v>
          </cell>
          <cell r="P95"/>
          <cell r="Q95">
            <v>7350000</v>
          </cell>
          <cell r="R95">
            <v>0</v>
          </cell>
          <cell r="S95"/>
        </row>
        <row r="96">
          <cell r="B96" t="str">
            <v>SLD07</v>
          </cell>
          <cell r="C96" t="str">
            <v>Cù Thị Thiên</v>
          </cell>
          <cell r="D96" t="str">
            <v>Thu</v>
          </cell>
          <cell r="E96">
            <v>2</v>
          </cell>
          <cell r="F96" t="str">
            <v>Sinh lý - Tập tính động vật</v>
          </cell>
          <cell r="G96">
            <v>168</v>
          </cell>
          <cell r="H96">
            <v>8</v>
          </cell>
          <cell r="I96">
            <v>20</v>
          </cell>
          <cell r="J96">
            <v>1</v>
          </cell>
          <cell r="K96">
            <v>148</v>
          </cell>
          <cell r="L96">
            <v>7</v>
          </cell>
          <cell r="M96">
            <v>7700000</v>
          </cell>
          <cell r="N96">
            <v>0</v>
          </cell>
          <cell r="O96">
            <v>1400000</v>
          </cell>
          <cell r="P96"/>
          <cell r="Q96">
            <v>6300000</v>
          </cell>
          <cell r="R96">
            <v>0</v>
          </cell>
          <cell r="S96"/>
        </row>
        <row r="97">
          <cell r="B97" t="str">
            <v>SLD08</v>
          </cell>
          <cell r="C97" t="str">
            <v>Nguyễn Công</v>
          </cell>
          <cell r="D97" t="str">
            <v>Oánh</v>
          </cell>
          <cell r="E97">
            <v>2</v>
          </cell>
          <cell r="F97" t="str">
            <v>Sinh lý - Tập tính động vật</v>
          </cell>
          <cell r="G97">
            <v>182</v>
          </cell>
          <cell r="H97">
            <v>8</v>
          </cell>
          <cell r="I97">
            <v>0</v>
          </cell>
          <cell r="J97">
            <v>0</v>
          </cell>
          <cell r="K97">
            <v>182</v>
          </cell>
          <cell r="L97">
            <v>8</v>
          </cell>
          <cell r="M97">
            <v>9450000</v>
          </cell>
          <cell r="N97">
            <v>0</v>
          </cell>
          <cell r="O97">
            <v>0</v>
          </cell>
          <cell r="P97"/>
          <cell r="Q97">
            <v>9450000</v>
          </cell>
          <cell r="R97">
            <v>0</v>
          </cell>
          <cell r="S97"/>
        </row>
        <row r="98">
          <cell r="B98" t="str">
            <v>KHD03</v>
          </cell>
          <cell r="C98" t="str">
            <v>Luyện Hữu</v>
          </cell>
          <cell r="D98" t="str">
            <v>Cử</v>
          </cell>
          <cell r="E98">
            <v>3</v>
          </cell>
          <cell r="F98" t="str">
            <v>Khoa học đất và Dinh dưỡng cây trồng</v>
          </cell>
          <cell r="G98">
            <v>80</v>
          </cell>
          <cell r="H98">
            <v>3</v>
          </cell>
          <cell r="I98">
            <v>80</v>
          </cell>
          <cell r="J98">
            <v>3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2000000</v>
          </cell>
          <cell r="P98"/>
          <cell r="Q98">
            <v>0</v>
          </cell>
          <cell r="R98">
            <v>2000000</v>
          </cell>
          <cell r="S98"/>
        </row>
        <row r="99">
          <cell r="B99" t="str">
            <v>KHD05</v>
          </cell>
          <cell r="C99" t="str">
            <v>Cao Việt</v>
          </cell>
          <cell r="D99" t="str">
            <v>Hà</v>
          </cell>
          <cell r="E99">
            <v>3</v>
          </cell>
          <cell r="F99" t="str">
            <v>Khoa học đất và Dinh dưỡng cây trồng</v>
          </cell>
          <cell r="G99">
            <v>20</v>
          </cell>
          <cell r="H99">
            <v>1</v>
          </cell>
          <cell r="I99">
            <v>20</v>
          </cell>
          <cell r="J99">
            <v>1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/>
        </row>
        <row r="100">
          <cell r="B100" t="str">
            <v>NHO05</v>
          </cell>
          <cell r="C100" t="str">
            <v>Nguyễn Thành</v>
          </cell>
          <cell r="D100" t="str">
            <v>Trung</v>
          </cell>
          <cell r="E100">
            <v>3</v>
          </cell>
          <cell r="F100" t="str">
            <v>Khoa học đất và Dinh dưỡng cây trồng</v>
          </cell>
          <cell r="G100">
            <v>40</v>
          </cell>
          <cell r="H100">
            <v>2</v>
          </cell>
          <cell r="I100">
            <v>40</v>
          </cell>
          <cell r="J100">
            <v>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0</v>
          </cell>
          <cell r="S100"/>
        </row>
        <row r="101">
          <cell r="B101" t="str">
            <v>NHO07</v>
          </cell>
          <cell r="C101" t="str">
            <v>Nguyễn Thu</v>
          </cell>
          <cell r="D101" t="str">
            <v>Hà</v>
          </cell>
          <cell r="E101">
            <v>3</v>
          </cell>
          <cell r="F101" t="str">
            <v>Khoa học đất và Dinh dưỡng cây trồng</v>
          </cell>
          <cell r="G101">
            <v>20</v>
          </cell>
          <cell r="H101">
            <v>1</v>
          </cell>
          <cell r="I101">
            <v>20</v>
          </cell>
          <cell r="J101">
            <v>1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0</v>
          </cell>
          <cell r="S101"/>
        </row>
        <row r="102">
          <cell r="B102" t="str">
            <v>KHD10</v>
          </cell>
          <cell r="C102" t="str">
            <v>Phan Quốc</v>
          </cell>
          <cell r="D102" t="str">
            <v>Hưng</v>
          </cell>
          <cell r="E102">
            <v>3</v>
          </cell>
          <cell r="F102" t="str">
            <v>Khoa học đất và Dinh dưỡng cây trồng</v>
          </cell>
          <cell r="G102">
            <v>40</v>
          </cell>
          <cell r="H102">
            <v>1</v>
          </cell>
          <cell r="I102">
            <v>40</v>
          </cell>
          <cell r="J102">
            <v>1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2000000</v>
          </cell>
          <cell r="P102"/>
          <cell r="Q102">
            <v>0</v>
          </cell>
          <cell r="R102">
            <v>2000000</v>
          </cell>
          <cell r="S102"/>
        </row>
        <row r="103">
          <cell r="B103" t="str">
            <v>STN13</v>
          </cell>
          <cell r="C103" t="str">
            <v>Nguyễn Thu</v>
          </cell>
          <cell r="D103" t="str">
            <v>Thùy</v>
          </cell>
          <cell r="E103">
            <v>3</v>
          </cell>
          <cell r="F103" t="str">
            <v>Quản lý tài nguyên</v>
          </cell>
          <cell r="G103">
            <v>20</v>
          </cell>
          <cell r="H103">
            <v>1</v>
          </cell>
          <cell r="I103">
            <v>20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/>
          <cell r="Q103">
            <v>0</v>
          </cell>
          <cell r="R103">
            <v>0</v>
          </cell>
          <cell r="S103"/>
        </row>
        <row r="104">
          <cell r="B104" t="str">
            <v>STN20</v>
          </cell>
          <cell r="C104" t="str">
            <v>Nông Hữu</v>
          </cell>
          <cell r="D104" t="str">
            <v>Dương</v>
          </cell>
          <cell r="E104">
            <v>3</v>
          </cell>
          <cell r="F104" t="str">
            <v>Quản lý tài nguyên</v>
          </cell>
          <cell r="G104">
            <v>40</v>
          </cell>
          <cell r="H104">
            <v>2</v>
          </cell>
          <cell r="I104">
            <v>20</v>
          </cell>
          <cell r="J104">
            <v>1</v>
          </cell>
          <cell r="K104">
            <v>20</v>
          </cell>
          <cell r="L104">
            <v>1</v>
          </cell>
          <cell r="M104">
            <v>1050000</v>
          </cell>
          <cell r="N104">
            <v>0</v>
          </cell>
          <cell r="O104">
            <v>0</v>
          </cell>
          <cell r="P104"/>
          <cell r="Q104">
            <v>1050000</v>
          </cell>
          <cell r="R104">
            <v>0</v>
          </cell>
          <cell r="S104"/>
        </row>
        <row r="105">
          <cell r="B105" t="str">
            <v>TNN02</v>
          </cell>
          <cell r="C105" t="str">
            <v>Ngô Thanh</v>
          </cell>
          <cell r="D105" t="str">
            <v>Sơn</v>
          </cell>
          <cell r="E105">
            <v>3</v>
          </cell>
          <cell r="F105" t="str">
            <v>Quản lý tài nguyên</v>
          </cell>
          <cell r="G105">
            <v>60</v>
          </cell>
          <cell r="H105">
            <v>2</v>
          </cell>
          <cell r="I105">
            <v>60</v>
          </cell>
          <cell r="J105">
            <v>2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2000000</v>
          </cell>
          <cell r="P105"/>
          <cell r="Q105">
            <v>0</v>
          </cell>
          <cell r="R105">
            <v>2000000</v>
          </cell>
          <cell r="S105"/>
        </row>
        <row r="106">
          <cell r="B106" t="str">
            <v>TNN03</v>
          </cell>
          <cell r="C106" t="str">
            <v>Nguyễn Thị</v>
          </cell>
          <cell r="D106" t="str">
            <v>Giang</v>
          </cell>
          <cell r="E106">
            <v>3</v>
          </cell>
          <cell r="F106" t="str">
            <v>Quản lý tài nguyên</v>
          </cell>
          <cell r="G106">
            <v>20</v>
          </cell>
          <cell r="H106">
            <v>1</v>
          </cell>
          <cell r="I106">
            <v>20</v>
          </cell>
          <cell r="J106">
            <v>1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/>
        </row>
        <row r="107">
          <cell r="B107" t="str">
            <v>TNN05</v>
          </cell>
          <cell r="C107" t="str">
            <v>Ngô Thị</v>
          </cell>
          <cell r="D107" t="str">
            <v>Dung</v>
          </cell>
          <cell r="E107">
            <v>3</v>
          </cell>
          <cell r="F107" t="str">
            <v>Quản lý tài nguyên</v>
          </cell>
          <cell r="G107">
            <v>20</v>
          </cell>
          <cell r="H107">
            <v>1</v>
          </cell>
          <cell r="I107">
            <v>20</v>
          </cell>
          <cell r="J107">
            <v>1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/>
        </row>
        <row r="108">
          <cell r="B108" t="str">
            <v>TNN10</v>
          </cell>
          <cell r="C108" t="str">
            <v>Vũ Thị</v>
          </cell>
          <cell r="D108" t="str">
            <v>Xuân</v>
          </cell>
          <cell r="E108">
            <v>3</v>
          </cell>
          <cell r="F108" t="str">
            <v>Quản lý tài nguyên</v>
          </cell>
          <cell r="G108">
            <v>20</v>
          </cell>
          <cell r="H108">
            <v>1</v>
          </cell>
          <cell r="I108">
            <v>20</v>
          </cell>
          <cell r="J108">
            <v>1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/>
        </row>
        <row r="109">
          <cell r="B109" t="str">
            <v>QHD01</v>
          </cell>
          <cell r="C109" t="str">
            <v>Nguyễn Quang</v>
          </cell>
          <cell r="D109" t="str">
            <v>Học</v>
          </cell>
          <cell r="E109">
            <v>3</v>
          </cell>
          <cell r="F109" t="str">
            <v>Quy hoạch đất đai</v>
          </cell>
          <cell r="G109">
            <v>80</v>
          </cell>
          <cell r="H109">
            <v>4</v>
          </cell>
          <cell r="I109">
            <v>0</v>
          </cell>
          <cell r="J109">
            <v>0</v>
          </cell>
          <cell r="K109">
            <v>80</v>
          </cell>
          <cell r="L109">
            <v>4</v>
          </cell>
          <cell r="M109">
            <v>4200000</v>
          </cell>
          <cell r="N109">
            <v>0</v>
          </cell>
          <cell r="O109">
            <v>0</v>
          </cell>
          <cell r="P109"/>
          <cell r="Q109">
            <v>4200000</v>
          </cell>
          <cell r="R109">
            <v>0</v>
          </cell>
          <cell r="S109"/>
        </row>
        <row r="110">
          <cell r="B110" t="str">
            <v>QHD03</v>
          </cell>
          <cell r="C110" t="str">
            <v>Đỗ Văn</v>
          </cell>
          <cell r="D110" t="str">
            <v>Nhạ</v>
          </cell>
          <cell r="E110">
            <v>3</v>
          </cell>
          <cell r="F110" t="str">
            <v>Quy hoạch đất đai</v>
          </cell>
          <cell r="G110">
            <v>222.5</v>
          </cell>
          <cell r="H110">
            <v>9</v>
          </cell>
          <cell r="I110">
            <v>0</v>
          </cell>
          <cell r="J110">
            <v>0</v>
          </cell>
          <cell r="K110">
            <v>222.5</v>
          </cell>
          <cell r="L110">
            <v>9</v>
          </cell>
          <cell r="M110">
            <v>12550000</v>
          </cell>
          <cell r="N110">
            <v>0</v>
          </cell>
          <cell r="O110">
            <v>6250000</v>
          </cell>
          <cell r="P110"/>
          <cell r="Q110">
            <v>6300000</v>
          </cell>
          <cell r="R110">
            <v>0</v>
          </cell>
          <cell r="S110"/>
        </row>
        <row r="111">
          <cell r="B111" t="str">
            <v>QHD04</v>
          </cell>
          <cell r="C111" t="str">
            <v>Đỗ Thị</v>
          </cell>
          <cell r="D111" t="str">
            <v>Tám</v>
          </cell>
          <cell r="E111">
            <v>3</v>
          </cell>
          <cell r="F111" t="str">
            <v>Quy hoạch đất đai</v>
          </cell>
          <cell r="G111">
            <v>280</v>
          </cell>
          <cell r="H111">
            <v>11</v>
          </cell>
          <cell r="I111">
            <v>0</v>
          </cell>
          <cell r="J111">
            <v>0</v>
          </cell>
          <cell r="K111">
            <v>280</v>
          </cell>
          <cell r="L111">
            <v>11</v>
          </cell>
          <cell r="M111">
            <v>14200000</v>
          </cell>
          <cell r="N111">
            <v>0</v>
          </cell>
          <cell r="O111">
            <v>6000000</v>
          </cell>
          <cell r="P111"/>
          <cell r="Q111">
            <v>8200000</v>
          </cell>
          <cell r="R111">
            <v>0</v>
          </cell>
          <cell r="S111"/>
        </row>
        <row r="112">
          <cell r="B112" t="str">
            <v>QHD05</v>
          </cell>
          <cell r="C112" t="str">
            <v>Nguyễn Tuấn</v>
          </cell>
          <cell r="D112" t="str">
            <v>Anh</v>
          </cell>
          <cell r="E112">
            <v>3</v>
          </cell>
          <cell r="F112" t="str">
            <v>Quy hoạch đất đai</v>
          </cell>
          <cell r="G112">
            <v>160</v>
          </cell>
          <cell r="H112">
            <v>8</v>
          </cell>
          <cell r="I112">
            <v>60</v>
          </cell>
          <cell r="J112">
            <v>3</v>
          </cell>
          <cell r="K112">
            <v>100</v>
          </cell>
          <cell r="L112">
            <v>5</v>
          </cell>
          <cell r="M112">
            <v>5250000</v>
          </cell>
          <cell r="N112">
            <v>0</v>
          </cell>
          <cell r="O112">
            <v>0</v>
          </cell>
          <cell r="P112"/>
          <cell r="Q112">
            <v>5250000</v>
          </cell>
          <cell r="R112">
            <v>0</v>
          </cell>
          <cell r="S112"/>
        </row>
        <row r="113">
          <cell r="B113" t="str">
            <v>QHD07</v>
          </cell>
          <cell r="C113" t="str">
            <v>Nguyễn Khắc Việt</v>
          </cell>
          <cell r="D113" t="str">
            <v>Ba</v>
          </cell>
          <cell r="E113">
            <v>3</v>
          </cell>
          <cell r="F113" t="str">
            <v>Quy hoạch đất đai</v>
          </cell>
          <cell r="G113">
            <v>120</v>
          </cell>
          <cell r="H113">
            <v>6</v>
          </cell>
          <cell r="I113">
            <v>0</v>
          </cell>
          <cell r="J113">
            <v>0</v>
          </cell>
          <cell r="K113">
            <v>120</v>
          </cell>
          <cell r="L113">
            <v>6</v>
          </cell>
          <cell r="M113">
            <v>6300000</v>
          </cell>
          <cell r="N113">
            <v>0</v>
          </cell>
          <cell r="O113">
            <v>2100000</v>
          </cell>
          <cell r="P113"/>
          <cell r="Q113">
            <v>4200000</v>
          </cell>
          <cell r="R113">
            <v>0</v>
          </cell>
          <cell r="S113"/>
        </row>
        <row r="114">
          <cell r="B114" t="str">
            <v>QHD08</v>
          </cell>
          <cell r="C114" t="str">
            <v>Vũ Thị</v>
          </cell>
          <cell r="D114" t="str">
            <v>Thu</v>
          </cell>
          <cell r="E114">
            <v>3</v>
          </cell>
          <cell r="F114" t="str">
            <v>Quy hoạch đất đai</v>
          </cell>
          <cell r="G114">
            <v>220</v>
          </cell>
          <cell r="H114">
            <v>10</v>
          </cell>
          <cell r="I114">
            <v>60</v>
          </cell>
          <cell r="J114">
            <v>3</v>
          </cell>
          <cell r="K114">
            <v>160</v>
          </cell>
          <cell r="L114">
            <v>7</v>
          </cell>
          <cell r="M114">
            <v>8300000</v>
          </cell>
          <cell r="N114">
            <v>0</v>
          </cell>
          <cell r="O114">
            <v>0</v>
          </cell>
          <cell r="P114"/>
          <cell r="Q114">
            <v>8300000</v>
          </cell>
          <cell r="R114">
            <v>0</v>
          </cell>
          <cell r="S114"/>
        </row>
        <row r="115">
          <cell r="B115" t="str">
            <v>QHD06</v>
          </cell>
          <cell r="C115" t="str">
            <v>Quyền Thị Lan</v>
          </cell>
          <cell r="D115" t="str">
            <v>Phương</v>
          </cell>
          <cell r="E115">
            <v>3</v>
          </cell>
          <cell r="F115" t="str">
            <v>Quy hoạch đất đai</v>
          </cell>
          <cell r="G115">
            <v>40</v>
          </cell>
          <cell r="H115">
            <v>1</v>
          </cell>
          <cell r="I115">
            <v>0</v>
          </cell>
          <cell r="J115">
            <v>0</v>
          </cell>
          <cell r="K115">
            <v>40</v>
          </cell>
          <cell r="L115">
            <v>1</v>
          </cell>
          <cell r="M115">
            <v>2000000</v>
          </cell>
          <cell r="N115">
            <v>0</v>
          </cell>
          <cell r="O115">
            <v>2000000</v>
          </cell>
          <cell r="P115"/>
          <cell r="Q115">
            <v>0</v>
          </cell>
          <cell r="R115">
            <v>0</v>
          </cell>
          <cell r="S115"/>
        </row>
        <row r="116">
          <cell r="B116" t="str">
            <v>QDD01</v>
          </cell>
          <cell r="C116" t="str">
            <v>Nguyễn Thị Thu</v>
          </cell>
          <cell r="D116" t="str">
            <v>Hương</v>
          </cell>
          <cell r="E116">
            <v>3</v>
          </cell>
          <cell r="F116" t="str">
            <v>Quản lý đất đai</v>
          </cell>
          <cell r="G116">
            <v>100</v>
          </cell>
          <cell r="H116">
            <v>5</v>
          </cell>
          <cell r="I116">
            <v>40</v>
          </cell>
          <cell r="J116">
            <v>2</v>
          </cell>
          <cell r="K116">
            <v>60</v>
          </cell>
          <cell r="L116">
            <v>3</v>
          </cell>
          <cell r="M116">
            <v>3150000</v>
          </cell>
          <cell r="N116">
            <v>0</v>
          </cell>
          <cell r="O116">
            <v>1050000</v>
          </cell>
          <cell r="P116"/>
          <cell r="Q116">
            <v>2100000</v>
          </cell>
          <cell r="R116">
            <v>0</v>
          </cell>
          <cell r="S116"/>
        </row>
        <row r="117">
          <cell r="B117" t="str">
            <v>QDD05</v>
          </cell>
          <cell r="C117" t="str">
            <v>Đỗ Thị Đức</v>
          </cell>
          <cell r="D117" t="str">
            <v>Hạnh</v>
          </cell>
          <cell r="E117">
            <v>3</v>
          </cell>
          <cell r="F117" t="str">
            <v>Quản lý đất đai</v>
          </cell>
          <cell r="G117">
            <v>160</v>
          </cell>
          <cell r="H117">
            <v>7</v>
          </cell>
          <cell r="I117">
            <v>0</v>
          </cell>
          <cell r="J117">
            <v>0</v>
          </cell>
          <cell r="K117">
            <v>160</v>
          </cell>
          <cell r="L117">
            <v>7</v>
          </cell>
          <cell r="M117">
            <v>8250000</v>
          </cell>
          <cell r="N117">
            <v>0</v>
          </cell>
          <cell r="O117">
            <v>2000000</v>
          </cell>
          <cell r="P117"/>
          <cell r="Q117">
            <v>6250000</v>
          </cell>
          <cell r="R117">
            <v>0</v>
          </cell>
          <cell r="S117"/>
        </row>
        <row r="118">
          <cell r="B118" t="str">
            <v>QDD06</v>
          </cell>
          <cell r="C118" t="str">
            <v>Nguyễn Văn</v>
          </cell>
          <cell r="D118" t="str">
            <v>Quân</v>
          </cell>
          <cell r="E118">
            <v>3</v>
          </cell>
          <cell r="F118" t="str">
            <v>Quản lý đất đai</v>
          </cell>
          <cell r="G118">
            <v>80</v>
          </cell>
          <cell r="H118">
            <v>4</v>
          </cell>
          <cell r="I118">
            <v>0</v>
          </cell>
          <cell r="J118">
            <v>0</v>
          </cell>
          <cell r="K118">
            <v>80</v>
          </cell>
          <cell r="L118">
            <v>4</v>
          </cell>
          <cell r="M118">
            <v>4200000</v>
          </cell>
          <cell r="N118">
            <v>0</v>
          </cell>
          <cell r="O118">
            <v>0</v>
          </cell>
          <cell r="P118"/>
          <cell r="Q118">
            <v>4200000</v>
          </cell>
          <cell r="R118">
            <v>0</v>
          </cell>
          <cell r="S118"/>
        </row>
        <row r="119">
          <cell r="B119" t="str">
            <v>QDD07</v>
          </cell>
          <cell r="C119" t="str">
            <v>Bùi Lê</v>
          </cell>
          <cell r="D119" t="str">
            <v>Vinh</v>
          </cell>
          <cell r="E119">
            <v>3</v>
          </cell>
          <cell r="F119" t="str">
            <v>Quản lý đất đai</v>
          </cell>
          <cell r="G119">
            <v>200</v>
          </cell>
          <cell r="H119">
            <v>8</v>
          </cell>
          <cell r="I119">
            <v>40</v>
          </cell>
          <cell r="J119">
            <v>2</v>
          </cell>
          <cell r="K119">
            <v>160</v>
          </cell>
          <cell r="L119">
            <v>6</v>
          </cell>
          <cell r="M119">
            <v>8200000</v>
          </cell>
          <cell r="N119">
            <v>2000000</v>
          </cell>
          <cell r="O119">
            <v>0</v>
          </cell>
          <cell r="P119"/>
          <cell r="Q119">
            <v>6200000</v>
          </cell>
          <cell r="R119">
            <v>0</v>
          </cell>
          <cell r="S119"/>
        </row>
        <row r="120">
          <cell r="B120" t="str">
            <v>QDD09</v>
          </cell>
          <cell r="C120" t="str">
            <v>Phan Thị Thanh</v>
          </cell>
          <cell r="D120" t="str">
            <v>Huyền</v>
          </cell>
          <cell r="E120">
            <v>3</v>
          </cell>
          <cell r="F120" t="str">
            <v>Quản lý đất đai</v>
          </cell>
          <cell r="G120">
            <v>180</v>
          </cell>
          <cell r="H120">
            <v>7</v>
          </cell>
          <cell r="I120">
            <v>0</v>
          </cell>
          <cell r="J120">
            <v>0</v>
          </cell>
          <cell r="K120">
            <v>180</v>
          </cell>
          <cell r="L120">
            <v>7</v>
          </cell>
          <cell r="M120">
            <v>9250000</v>
          </cell>
          <cell r="N120">
            <v>0</v>
          </cell>
          <cell r="O120">
            <v>3050000</v>
          </cell>
          <cell r="P120"/>
          <cell r="Q120">
            <v>6200000</v>
          </cell>
          <cell r="R120">
            <v>0</v>
          </cell>
          <cell r="S120"/>
        </row>
        <row r="121">
          <cell r="B121" t="str">
            <v>QDD10</v>
          </cell>
          <cell r="C121" t="str">
            <v>Phạm Phương</v>
          </cell>
          <cell r="D121" t="str">
            <v>Nam</v>
          </cell>
          <cell r="E121">
            <v>3</v>
          </cell>
          <cell r="F121" t="str">
            <v>Quản lý đất đai</v>
          </cell>
          <cell r="G121">
            <v>180</v>
          </cell>
          <cell r="H121">
            <v>8</v>
          </cell>
          <cell r="I121">
            <v>0</v>
          </cell>
          <cell r="J121">
            <v>0</v>
          </cell>
          <cell r="K121">
            <v>180</v>
          </cell>
          <cell r="L121">
            <v>8</v>
          </cell>
          <cell r="M121">
            <v>9350000</v>
          </cell>
          <cell r="N121">
            <v>0</v>
          </cell>
          <cell r="O121">
            <v>3050000</v>
          </cell>
          <cell r="P121"/>
          <cell r="Q121">
            <v>6300000</v>
          </cell>
          <cell r="R121">
            <v>0</v>
          </cell>
          <cell r="S121"/>
        </row>
        <row r="122">
          <cell r="B122" t="str">
            <v>STN18</v>
          </cell>
          <cell r="C122" t="str">
            <v>Nguyễn Thị Thu</v>
          </cell>
          <cell r="D122" t="str">
            <v>Hà</v>
          </cell>
          <cell r="E122">
            <v>3</v>
          </cell>
          <cell r="F122" t="str">
            <v>Hệ thống thông tin tài nguyên môi trường</v>
          </cell>
          <cell r="G122">
            <v>132</v>
          </cell>
          <cell r="H122">
            <v>6</v>
          </cell>
          <cell r="I122">
            <v>0</v>
          </cell>
          <cell r="J122">
            <v>0</v>
          </cell>
          <cell r="K122">
            <v>132</v>
          </cell>
          <cell r="L122">
            <v>6</v>
          </cell>
          <cell r="M122">
            <v>6800000</v>
          </cell>
          <cell r="N122">
            <v>0</v>
          </cell>
          <cell r="O122">
            <v>2000000</v>
          </cell>
          <cell r="P122"/>
          <cell r="Q122">
            <v>4800000</v>
          </cell>
          <cell r="R122">
            <v>0</v>
          </cell>
          <cell r="S122"/>
        </row>
        <row r="123">
          <cell r="B123" t="str">
            <v>TTD01</v>
          </cell>
          <cell r="C123" t="str">
            <v>Trần Quốc</v>
          </cell>
          <cell r="D123" t="str">
            <v>Vinh</v>
          </cell>
          <cell r="E123">
            <v>3</v>
          </cell>
          <cell r="F123" t="str">
            <v>Hệ thống thông tin tài nguyên môi trường</v>
          </cell>
          <cell r="G123">
            <v>280</v>
          </cell>
          <cell r="H123">
            <v>10</v>
          </cell>
          <cell r="I123">
            <v>0</v>
          </cell>
          <cell r="J123">
            <v>0</v>
          </cell>
          <cell r="K123">
            <v>280</v>
          </cell>
          <cell r="L123">
            <v>10</v>
          </cell>
          <cell r="M123">
            <v>14300000</v>
          </cell>
          <cell r="N123">
            <v>0</v>
          </cell>
          <cell r="O123">
            <v>4000000</v>
          </cell>
          <cell r="P123"/>
          <cell r="Q123">
            <v>10300000</v>
          </cell>
          <cell r="R123">
            <v>0</v>
          </cell>
          <cell r="S123"/>
        </row>
        <row r="124">
          <cell r="B124" t="str">
            <v>TTD04</v>
          </cell>
          <cell r="C124" t="str">
            <v>Lê Thị</v>
          </cell>
          <cell r="D124" t="str">
            <v>Giang</v>
          </cell>
          <cell r="E124">
            <v>3</v>
          </cell>
          <cell r="F124" t="str">
            <v>Hệ thống thông tin tài nguyên môi trường</v>
          </cell>
          <cell r="G124">
            <v>312</v>
          </cell>
          <cell r="H124">
            <v>13</v>
          </cell>
          <cell r="I124">
            <v>0</v>
          </cell>
          <cell r="J124">
            <v>0</v>
          </cell>
          <cell r="K124">
            <v>312</v>
          </cell>
          <cell r="L124">
            <v>13</v>
          </cell>
          <cell r="M124">
            <v>15900000</v>
          </cell>
          <cell r="N124">
            <v>0</v>
          </cell>
          <cell r="O124">
            <v>7100000</v>
          </cell>
          <cell r="P124"/>
          <cell r="Q124">
            <v>8800000</v>
          </cell>
          <cell r="R124">
            <v>0</v>
          </cell>
          <cell r="S124"/>
        </row>
        <row r="125">
          <cell r="B125" t="str">
            <v>TTD06</v>
          </cell>
          <cell r="C125" t="str">
            <v>Phạm Văn</v>
          </cell>
          <cell r="D125" t="str">
            <v>Vân</v>
          </cell>
          <cell r="E125">
            <v>3</v>
          </cell>
          <cell r="F125" t="str">
            <v>Hệ thống thông tin tài nguyên môi trường</v>
          </cell>
          <cell r="G125">
            <v>260</v>
          </cell>
          <cell r="H125">
            <v>9</v>
          </cell>
          <cell r="I125">
            <v>0</v>
          </cell>
          <cell r="J125">
            <v>0</v>
          </cell>
          <cell r="K125">
            <v>260</v>
          </cell>
          <cell r="L125">
            <v>9</v>
          </cell>
          <cell r="M125">
            <v>13250000</v>
          </cell>
          <cell r="N125">
            <v>0</v>
          </cell>
          <cell r="O125">
            <v>8100000</v>
          </cell>
          <cell r="P125"/>
          <cell r="Q125">
            <v>5150000</v>
          </cell>
          <cell r="R125">
            <v>0</v>
          </cell>
          <cell r="S125"/>
        </row>
        <row r="126">
          <cell r="B126" t="str">
            <v>TTD07</v>
          </cell>
          <cell r="C126" t="str">
            <v>Nguyễn Đức</v>
          </cell>
          <cell r="D126" t="str">
            <v>Thuận</v>
          </cell>
          <cell r="E126">
            <v>3</v>
          </cell>
          <cell r="F126" t="str">
            <v>Hệ thống thông tin tài nguyên môi trường</v>
          </cell>
          <cell r="G126">
            <v>100</v>
          </cell>
          <cell r="H126">
            <v>5</v>
          </cell>
          <cell r="I126">
            <v>0</v>
          </cell>
          <cell r="J126">
            <v>0</v>
          </cell>
          <cell r="K126">
            <v>100</v>
          </cell>
          <cell r="L126">
            <v>5</v>
          </cell>
          <cell r="M126">
            <v>5250000</v>
          </cell>
          <cell r="N126">
            <v>0</v>
          </cell>
          <cell r="O126">
            <v>0</v>
          </cell>
          <cell r="P126"/>
          <cell r="Q126">
            <v>5250000</v>
          </cell>
          <cell r="R126">
            <v>0</v>
          </cell>
          <cell r="S126"/>
        </row>
        <row r="127">
          <cell r="B127" t="str">
            <v>TBD02</v>
          </cell>
          <cell r="C127" t="str">
            <v>Nguyễn Thị Thu</v>
          </cell>
          <cell r="D127" t="str">
            <v>Hiền</v>
          </cell>
          <cell r="E127">
            <v>3</v>
          </cell>
          <cell r="F127" t="str">
            <v>Trắc địa bản đồ</v>
          </cell>
          <cell r="G127">
            <v>140</v>
          </cell>
          <cell r="H127">
            <v>7</v>
          </cell>
          <cell r="I127">
            <v>0</v>
          </cell>
          <cell r="J127">
            <v>0</v>
          </cell>
          <cell r="K127">
            <v>140</v>
          </cell>
          <cell r="L127">
            <v>7</v>
          </cell>
          <cell r="M127">
            <v>7350000</v>
          </cell>
          <cell r="N127">
            <v>0</v>
          </cell>
          <cell r="O127">
            <v>1050000</v>
          </cell>
          <cell r="P127"/>
          <cell r="Q127">
            <v>6300000</v>
          </cell>
          <cell r="R127">
            <v>0</v>
          </cell>
          <cell r="S127"/>
        </row>
        <row r="128">
          <cell r="B128" t="str">
            <v>TBD03</v>
          </cell>
          <cell r="C128" t="str">
            <v>Trần Trọng</v>
          </cell>
          <cell r="D128" t="str">
            <v>Phương</v>
          </cell>
          <cell r="E128">
            <v>3</v>
          </cell>
          <cell r="F128" t="str">
            <v>Trắc địa bản đồ</v>
          </cell>
          <cell r="G128">
            <v>498.5</v>
          </cell>
          <cell r="H128">
            <v>19</v>
          </cell>
          <cell r="I128">
            <v>0</v>
          </cell>
          <cell r="J128">
            <v>0</v>
          </cell>
          <cell r="K128">
            <v>498.5</v>
          </cell>
          <cell r="L128">
            <v>19</v>
          </cell>
          <cell r="M128">
            <v>26350000</v>
          </cell>
          <cell r="N128">
            <v>0</v>
          </cell>
          <cell r="O128">
            <v>14900000</v>
          </cell>
          <cell r="P128"/>
          <cell r="Q128">
            <v>11450000</v>
          </cell>
          <cell r="R128">
            <v>0</v>
          </cell>
          <cell r="S128"/>
        </row>
        <row r="129">
          <cell r="B129" t="str">
            <v>TBD05</v>
          </cell>
          <cell r="C129" t="str">
            <v>Phan Văn</v>
          </cell>
          <cell r="D129" t="str">
            <v>Khuê</v>
          </cell>
          <cell r="E129">
            <v>3</v>
          </cell>
          <cell r="F129" t="str">
            <v>Trắc địa bản đồ</v>
          </cell>
          <cell r="G129">
            <v>220</v>
          </cell>
          <cell r="H129">
            <v>8</v>
          </cell>
          <cell r="I129">
            <v>0</v>
          </cell>
          <cell r="J129">
            <v>0</v>
          </cell>
          <cell r="K129">
            <v>220</v>
          </cell>
          <cell r="L129">
            <v>8</v>
          </cell>
          <cell r="M129">
            <v>11250000</v>
          </cell>
          <cell r="N129">
            <v>0</v>
          </cell>
          <cell r="O129">
            <v>6000000</v>
          </cell>
          <cell r="P129"/>
          <cell r="Q129">
            <v>5250000</v>
          </cell>
          <cell r="R129">
            <v>0</v>
          </cell>
          <cell r="S129"/>
        </row>
        <row r="130">
          <cell r="B130" t="str">
            <v>TBD07</v>
          </cell>
          <cell r="C130" t="str">
            <v>Nguyễn Đức</v>
          </cell>
          <cell r="D130" t="str">
            <v>Lộc</v>
          </cell>
          <cell r="E130">
            <v>3</v>
          </cell>
          <cell r="F130" t="str">
            <v>Trắc địa bản đồ</v>
          </cell>
          <cell r="G130">
            <v>100</v>
          </cell>
          <cell r="H130">
            <v>5</v>
          </cell>
          <cell r="I130">
            <v>40</v>
          </cell>
          <cell r="J130">
            <v>2</v>
          </cell>
          <cell r="K130">
            <v>60</v>
          </cell>
          <cell r="L130">
            <v>3</v>
          </cell>
          <cell r="M130">
            <v>3150000</v>
          </cell>
          <cell r="N130">
            <v>0</v>
          </cell>
          <cell r="O130">
            <v>0</v>
          </cell>
          <cell r="P130"/>
          <cell r="Q130">
            <v>3150000</v>
          </cell>
          <cell r="R130">
            <v>0</v>
          </cell>
          <cell r="S130"/>
        </row>
        <row r="131">
          <cell r="B131" t="str">
            <v>TBD08</v>
          </cell>
          <cell r="C131" t="str">
            <v>Nguyễn Đình</v>
          </cell>
          <cell r="D131" t="str">
            <v>Trung</v>
          </cell>
          <cell r="E131">
            <v>3</v>
          </cell>
          <cell r="F131" t="str">
            <v>Trắc địa bản đồ</v>
          </cell>
          <cell r="G131">
            <v>148</v>
          </cell>
          <cell r="H131">
            <v>7</v>
          </cell>
          <cell r="I131">
            <v>0</v>
          </cell>
          <cell r="J131">
            <v>0</v>
          </cell>
          <cell r="K131">
            <v>148</v>
          </cell>
          <cell r="L131">
            <v>7</v>
          </cell>
          <cell r="M131">
            <v>7700000</v>
          </cell>
          <cell r="N131">
            <v>0</v>
          </cell>
          <cell r="O131">
            <v>0</v>
          </cell>
          <cell r="P131"/>
          <cell r="Q131">
            <v>7700000</v>
          </cell>
          <cell r="R131">
            <v>0</v>
          </cell>
          <cell r="S131"/>
        </row>
        <row r="132">
          <cell r="B132" t="str">
            <v>HOA01</v>
          </cell>
          <cell r="C132" t="str">
            <v>Đoàn Thị Thúy</v>
          </cell>
          <cell r="D132" t="str">
            <v>Ái</v>
          </cell>
          <cell r="E132">
            <v>3</v>
          </cell>
          <cell r="F132" t="str">
            <v>Hóa học</v>
          </cell>
          <cell r="G132">
            <v>28</v>
          </cell>
          <cell r="H132">
            <v>2</v>
          </cell>
          <cell r="I132">
            <v>28</v>
          </cell>
          <cell r="J132">
            <v>2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0</v>
          </cell>
          <cell r="S132"/>
        </row>
        <row r="133">
          <cell r="B133" t="str">
            <v>HOA21</v>
          </cell>
          <cell r="C133" t="str">
            <v>Nguyễn Thị</v>
          </cell>
          <cell r="D133" t="str">
            <v>Hiển</v>
          </cell>
          <cell r="E133">
            <v>3</v>
          </cell>
          <cell r="F133" t="str">
            <v>Hóa học</v>
          </cell>
          <cell r="G133">
            <v>28</v>
          </cell>
          <cell r="H133">
            <v>2</v>
          </cell>
          <cell r="I133">
            <v>28</v>
          </cell>
          <cell r="J133">
            <v>2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/>
        </row>
        <row r="134">
          <cell r="B134" t="str">
            <v>VSV02</v>
          </cell>
          <cell r="C134" t="str">
            <v>Nguyễn Thị</v>
          </cell>
          <cell r="D134" t="str">
            <v>Minh</v>
          </cell>
          <cell r="E134">
            <v>3</v>
          </cell>
          <cell r="F134" t="str">
            <v>Vi sinh vật</v>
          </cell>
          <cell r="G134">
            <v>154</v>
          </cell>
          <cell r="H134">
            <v>11</v>
          </cell>
          <cell r="I134">
            <v>154</v>
          </cell>
          <cell r="J134">
            <v>11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0</v>
          </cell>
          <cell r="S134"/>
        </row>
        <row r="135">
          <cell r="B135" t="str">
            <v>VSV04</v>
          </cell>
          <cell r="C135" t="str">
            <v>Đinh Hồng</v>
          </cell>
          <cell r="D135" t="str">
            <v>Duyên</v>
          </cell>
          <cell r="E135">
            <v>3</v>
          </cell>
          <cell r="F135" t="str">
            <v>Vi sinh vật</v>
          </cell>
          <cell r="G135">
            <v>20</v>
          </cell>
          <cell r="H135">
            <v>2</v>
          </cell>
          <cell r="I135">
            <v>20</v>
          </cell>
          <cell r="J135">
            <v>2</v>
          </cell>
          <cell r="K135">
            <v>0</v>
          </cell>
          <cell r="L135">
            <v>0</v>
          </cell>
          <cell r="M135">
            <v>0</v>
          </cell>
          <cell r="N135">
            <v>500000</v>
          </cell>
          <cell r="O135">
            <v>0</v>
          </cell>
          <cell r="P135"/>
          <cell r="Q135">
            <v>0</v>
          </cell>
          <cell r="R135">
            <v>500000</v>
          </cell>
          <cell r="S135"/>
        </row>
        <row r="136">
          <cell r="B136" t="str">
            <v>CMT06</v>
          </cell>
          <cell r="C136" t="str">
            <v>Lý Thị Thu</v>
          </cell>
          <cell r="D136" t="str">
            <v>Hà</v>
          </cell>
          <cell r="E136">
            <v>3</v>
          </cell>
          <cell r="F136" t="str">
            <v>Công nghệ môi trường</v>
          </cell>
          <cell r="G136">
            <v>14</v>
          </cell>
          <cell r="H136">
            <v>1</v>
          </cell>
          <cell r="I136">
            <v>14</v>
          </cell>
          <cell r="J136">
            <v>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/>
        </row>
        <row r="137">
          <cell r="B137" t="str">
            <v>CMT09</v>
          </cell>
          <cell r="C137" t="str">
            <v>Nguyễn Ngọc</v>
          </cell>
          <cell r="D137" t="str">
            <v>Tú</v>
          </cell>
          <cell r="E137">
            <v>3</v>
          </cell>
          <cell r="F137" t="str">
            <v>Công nghệ môi trường</v>
          </cell>
          <cell r="G137">
            <v>20</v>
          </cell>
          <cell r="H137">
            <v>1</v>
          </cell>
          <cell r="I137">
            <v>20</v>
          </cell>
          <cell r="J137">
            <v>1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/>
        </row>
        <row r="138">
          <cell r="B138" t="str">
            <v>CMT10</v>
          </cell>
          <cell r="C138" t="str">
            <v>Nguyễn Thị Thu</v>
          </cell>
          <cell r="D138" t="str">
            <v>Hà</v>
          </cell>
          <cell r="E138">
            <v>3</v>
          </cell>
          <cell r="F138" t="str">
            <v>Công nghệ môi trường</v>
          </cell>
          <cell r="G138">
            <v>20</v>
          </cell>
          <cell r="H138">
            <v>1</v>
          </cell>
          <cell r="I138">
            <v>0</v>
          </cell>
          <cell r="J138">
            <v>0</v>
          </cell>
          <cell r="K138">
            <v>20</v>
          </cell>
          <cell r="L138">
            <v>1</v>
          </cell>
          <cell r="M138">
            <v>1050000</v>
          </cell>
          <cell r="N138">
            <v>0</v>
          </cell>
          <cell r="O138">
            <v>0</v>
          </cell>
          <cell r="P138"/>
          <cell r="Q138">
            <v>1050000</v>
          </cell>
          <cell r="R138">
            <v>0</v>
          </cell>
          <cell r="S138"/>
        </row>
        <row r="139">
          <cell r="B139" t="str">
            <v>CMT11</v>
          </cell>
          <cell r="C139" t="str">
            <v>Hồ Thị Thúy</v>
          </cell>
          <cell r="D139" t="str">
            <v>Hằng</v>
          </cell>
          <cell r="E139">
            <v>3</v>
          </cell>
          <cell r="F139" t="str">
            <v>Công nghệ môi trường</v>
          </cell>
          <cell r="G139">
            <v>20</v>
          </cell>
          <cell r="H139">
            <v>1</v>
          </cell>
          <cell r="I139">
            <v>20</v>
          </cell>
          <cell r="J139">
            <v>1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/>
          <cell r="Q139">
            <v>0</v>
          </cell>
          <cell r="R139">
            <v>0</v>
          </cell>
          <cell r="S139"/>
        </row>
        <row r="140">
          <cell r="B140" t="str">
            <v>QMT03</v>
          </cell>
          <cell r="C140" t="str">
            <v>Võ Hữu</v>
          </cell>
          <cell r="D140" t="str">
            <v>Công</v>
          </cell>
          <cell r="E140">
            <v>3</v>
          </cell>
          <cell r="F140" t="str">
            <v>Công nghệ môi trường</v>
          </cell>
          <cell r="G140">
            <v>120</v>
          </cell>
          <cell r="H140">
            <v>4</v>
          </cell>
          <cell r="I140">
            <v>0</v>
          </cell>
          <cell r="J140">
            <v>0</v>
          </cell>
          <cell r="K140">
            <v>120</v>
          </cell>
          <cell r="L140">
            <v>4</v>
          </cell>
          <cell r="M140">
            <v>6050000</v>
          </cell>
          <cell r="N140">
            <v>1500000</v>
          </cell>
          <cell r="O140">
            <v>0</v>
          </cell>
          <cell r="P140"/>
          <cell r="Q140">
            <v>4550000</v>
          </cell>
          <cell r="R140">
            <v>0</v>
          </cell>
          <cell r="S140"/>
        </row>
        <row r="141">
          <cell r="B141" t="str">
            <v>QMT02</v>
          </cell>
          <cell r="C141" t="str">
            <v>Cao Trường</v>
          </cell>
          <cell r="D141" t="str">
            <v>Sơn</v>
          </cell>
          <cell r="E141">
            <v>3</v>
          </cell>
          <cell r="F141" t="str">
            <v>Quản lý môi trường</v>
          </cell>
          <cell r="G141">
            <v>60</v>
          </cell>
          <cell r="H141">
            <v>3</v>
          </cell>
          <cell r="I141">
            <v>0</v>
          </cell>
          <cell r="J141">
            <v>0</v>
          </cell>
          <cell r="K141">
            <v>60</v>
          </cell>
          <cell r="L141">
            <v>3</v>
          </cell>
          <cell r="M141">
            <v>3050000</v>
          </cell>
          <cell r="N141">
            <v>0</v>
          </cell>
          <cell r="O141">
            <v>1000000</v>
          </cell>
          <cell r="P141"/>
          <cell r="Q141">
            <v>2050000</v>
          </cell>
          <cell r="R141">
            <v>0</v>
          </cell>
          <cell r="S141"/>
        </row>
        <row r="142">
          <cell r="B142" t="str">
            <v>CHO02</v>
          </cell>
          <cell r="C142" t="str">
            <v>Nguyễn Chung</v>
          </cell>
          <cell r="D142" t="str">
            <v>Thông</v>
          </cell>
          <cell r="E142">
            <v>4</v>
          </cell>
          <cell r="F142" t="str">
            <v>Cơ học kỹ thuật</v>
          </cell>
          <cell r="G142">
            <v>60</v>
          </cell>
          <cell r="H142">
            <v>3</v>
          </cell>
          <cell r="I142">
            <v>0</v>
          </cell>
          <cell r="J142">
            <v>0</v>
          </cell>
          <cell r="K142">
            <v>60</v>
          </cell>
          <cell r="L142">
            <v>3</v>
          </cell>
          <cell r="M142">
            <v>3150000</v>
          </cell>
          <cell r="N142">
            <v>0</v>
          </cell>
          <cell r="O142">
            <v>0</v>
          </cell>
          <cell r="P142"/>
          <cell r="Q142">
            <v>3150000</v>
          </cell>
          <cell r="R142">
            <v>0</v>
          </cell>
          <cell r="S142"/>
        </row>
        <row r="143">
          <cell r="B143" t="str">
            <v>CHO14</v>
          </cell>
          <cell r="C143" t="str">
            <v>Nguyễn Xuân</v>
          </cell>
          <cell r="D143" t="str">
            <v>Thiết</v>
          </cell>
          <cell r="E143">
            <v>4</v>
          </cell>
          <cell r="F143" t="str">
            <v>Cơ học kỹ thuật</v>
          </cell>
          <cell r="G143">
            <v>80</v>
          </cell>
          <cell r="H143">
            <v>4</v>
          </cell>
          <cell r="I143">
            <v>0</v>
          </cell>
          <cell r="J143">
            <v>0</v>
          </cell>
          <cell r="K143">
            <v>80</v>
          </cell>
          <cell r="L143">
            <v>4</v>
          </cell>
          <cell r="M143">
            <v>4100000</v>
          </cell>
          <cell r="N143">
            <v>0</v>
          </cell>
          <cell r="O143">
            <v>1000000</v>
          </cell>
          <cell r="P143"/>
          <cell r="Q143">
            <v>3100000</v>
          </cell>
          <cell r="R143">
            <v>0</v>
          </cell>
          <cell r="S143"/>
        </row>
        <row r="144">
          <cell r="B144" t="str">
            <v>CHO16</v>
          </cell>
          <cell r="C144" t="str">
            <v>Nguyễn Thị Hạnh</v>
          </cell>
          <cell r="D144" t="str">
            <v>Nguyên</v>
          </cell>
          <cell r="E144">
            <v>4</v>
          </cell>
          <cell r="F144" t="str">
            <v>Cơ học kỹ thuật</v>
          </cell>
          <cell r="G144">
            <v>40</v>
          </cell>
          <cell r="H144">
            <v>2</v>
          </cell>
          <cell r="I144">
            <v>0</v>
          </cell>
          <cell r="J144">
            <v>0</v>
          </cell>
          <cell r="K144">
            <v>40</v>
          </cell>
          <cell r="L144">
            <v>2</v>
          </cell>
          <cell r="M144">
            <v>2100000</v>
          </cell>
          <cell r="N144">
            <v>0</v>
          </cell>
          <cell r="O144">
            <v>0</v>
          </cell>
          <cell r="P144"/>
          <cell r="Q144">
            <v>2100000</v>
          </cell>
          <cell r="R144">
            <v>0</v>
          </cell>
          <cell r="S144"/>
        </row>
        <row r="145">
          <cell r="B145" t="str">
            <v>DIE06</v>
          </cell>
          <cell r="C145" t="str">
            <v>Nguyễn Đức</v>
          </cell>
          <cell r="D145" t="str">
            <v>Dương</v>
          </cell>
          <cell r="E145">
            <v>4</v>
          </cell>
          <cell r="F145" t="str">
            <v>Cơ sở kỹ thuật điện</v>
          </cell>
          <cell r="G145">
            <v>280</v>
          </cell>
          <cell r="H145">
            <v>14</v>
          </cell>
          <cell r="I145">
            <v>0</v>
          </cell>
          <cell r="J145">
            <v>0</v>
          </cell>
          <cell r="K145">
            <v>280</v>
          </cell>
          <cell r="L145">
            <v>14</v>
          </cell>
          <cell r="M145">
            <v>14700000</v>
          </cell>
          <cell r="N145">
            <v>0</v>
          </cell>
          <cell r="O145">
            <v>0</v>
          </cell>
          <cell r="P145"/>
          <cell r="Q145">
            <v>14700000</v>
          </cell>
          <cell r="R145">
            <v>0</v>
          </cell>
          <cell r="S145"/>
        </row>
        <row r="146">
          <cell r="B146" t="str">
            <v>DIE08</v>
          </cell>
          <cell r="C146" t="str">
            <v>Nguyễn Thị</v>
          </cell>
          <cell r="D146" t="str">
            <v>Hiên</v>
          </cell>
          <cell r="E146">
            <v>4</v>
          </cell>
          <cell r="F146" t="str">
            <v>Cơ sở kỹ thuật điện</v>
          </cell>
          <cell r="G146">
            <v>344</v>
          </cell>
          <cell r="H146">
            <v>19</v>
          </cell>
          <cell r="I146">
            <v>0</v>
          </cell>
          <cell r="J146">
            <v>0</v>
          </cell>
          <cell r="K146">
            <v>344</v>
          </cell>
          <cell r="L146">
            <v>19</v>
          </cell>
          <cell r="M146">
            <v>17550000</v>
          </cell>
          <cell r="N146">
            <v>0</v>
          </cell>
          <cell r="O146">
            <v>0</v>
          </cell>
          <cell r="P146"/>
          <cell r="Q146">
            <v>17550000</v>
          </cell>
          <cell r="R146">
            <v>0</v>
          </cell>
          <cell r="S146"/>
        </row>
        <row r="147">
          <cell r="B147" t="str">
            <v>DIE13</v>
          </cell>
          <cell r="C147" t="str">
            <v>Mai Thị Thanh</v>
          </cell>
          <cell r="D147" t="str">
            <v>Thủy</v>
          </cell>
          <cell r="E147">
            <v>4</v>
          </cell>
          <cell r="F147" t="str">
            <v>Cơ sở kỹ thuật điện</v>
          </cell>
          <cell r="G147">
            <v>356</v>
          </cell>
          <cell r="H147">
            <v>19</v>
          </cell>
          <cell r="I147">
            <v>0</v>
          </cell>
          <cell r="J147">
            <v>0</v>
          </cell>
          <cell r="K147">
            <v>356</v>
          </cell>
          <cell r="L147">
            <v>19</v>
          </cell>
          <cell r="M147">
            <v>18350000</v>
          </cell>
          <cell r="N147">
            <v>0</v>
          </cell>
          <cell r="O147">
            <v>2100000</v>
          </cell>
          <cell r="P147"/>
          <cell r="Q147">
            <v>16250000</v>
          </cell>
          <cell r="R147">
            <v>0</v>
          </cell>
          <cell r="S147"/>
        </row>
        <row r="148">
          <cell r="B148" t="str">
            <v>DIE15</v>
          </cell>
          <cell r="C148" t="str">
            <v>Ngô Phương</v>
          </cell>
          <cell r="D148" t="str">
            <v>Thủy</v>
          </cell>
          <cell r="E148">
            <v>4</v>
          </cell>
          <cell r="F148" t="str">
            <v>Cơ sở kỹ thuật điện</v>
          </cell>
          <cell r="G148">
            <v>380</v>
          </cell>
          <cell r="H148">
            <v>19</v>
          </cell>
          <cell r="I148">
            <v>0</v>
          </cell>
          <cell r="J148">
            <v>0</v>
          </cell>
          <cell r="K148">
            <v>380</v>
          </cell>
          <cell r="L148">
            <v>19</v>
          </cell>
          <cell r="M148">
            <v>19950000</v>
          </cell>
          <cell r="N148">
            <v>0</v>
          </cell>
          <cell r="O148">
            <v>0</v>
          </cell>
          <cell r="P148"/>
          <cell r="Q148">
            <v>19950000</v>
          </cell>
          <cell r="R148">
            <v>0</v>
          </cell>
          <cell r="S148"/>
        </row>
        <row r="149">
          <cell r="B149" t="str">
            <v>KLS12</v>
          </cell>
          <cell r="C149" t="str">
            <v>Nguyễn Ngọc</v>
          </cell>
          <cell r="D149" t="str">
            <v>Cường</v>
          </cell>
          <cell r="E149">
            <v>4</v>
          </cell>
          <cell r="F149" t="str">
            <v>Công nghệ cơ khí</v>
          </cell>
          <cell r="G149">
            <v>88</v>
          </cell>
          <cell r="H149">
            <v>5</v>
          </cell>
          <cell r="I149">
            <v>0</v>
          </cell>
          <cell r="J149">
            <v>0</v>
          </cell>
          <cell r="K149">
            <v>88</v>
          </cell>
          <cell r="L149">
            <v>5</v>
          </cell>
          <cell r="M149">
            <v>4450000</v>
          </cell>
          <cell r="N149">
            <v>0</v>
          </cell>
          <cell r="O149">
            <v>1050000</v>
          </cell>
          <cell r="P149"/>
          <cell r="Q149">
            <v>3400000</v>
          </cell>
          <cell r="R149">
            <v>0</v>
          </cell>
          <cell r="S149"/>
        </row>
        <row r="150">
          <cell r="B150" t="str">
            <v>TBI04</v>
          </cell>
          <cell r="C150" t="str">
            <v>Ngô Thị</v>
          </cell>
          <cell r="D150" t="str">
            <v>Hiền</v>
          </cell>
          <cell r="E150">
            <v>4</v>
          </cell>
          <cell r="F150" t="str">
            <v>Máy nông nghiệp và thực phẩm</v>
          </cell>
          <cell r="G150">
            <v>20</v>
          </cell>
          <cell r="H150">
            <v>1</v>
          </cell>
          <cell r="I150">
            <v>20</v>
          </cell>
          <cell r="J150">
            <v>1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1050000</v>
          </cell>
          <cell r="P150"/>
          <cell r="Q150">
            <v>0</v>
          </cell>
          <cell r="R150">
            <v>1050000</v>
          </cell>
          <cell r="S150"/>
        </row>
        <row r="151">
          <cell r="B151" t="str">
            <v>TBI05</v>
          </cell>
          <cell r="C151" t="str">
            <v>Hoàng Xuân</v>
          </cell>
          <cell r="D151" t="str">
            <v>Anh</v>
          </cell>
          <cell r="E151">
            <v>4</v>
          </cell>
          <cell r="F151" t="str">
            <v>Máy nông nghiệp và thực phẩm</v>
          </cell>
          <cell r="G151">
            <v>12</v>
          </cell>
          <cell r="H151">
            <v>2</v>
          </cell>
          <cell r="I151">
            <v>0</v>
          </cell>
          <cell r="J151">
            <v>0</v>
          </cell>
          <cell r="K151">
            <v>12</v>
          </cell>
          <cell r="L151">
            <v>2</v>
          </cell>
          <cell r="M151">
            <v>800000</v>
          </cell>
          <cell r="N151">
            <v>800000</v>
          </cell>
          <cell r="O151">
            <v>0</v>
          </cell>
          <cell r="P151"/>
          <cell r="Q151">
            <v>0</v>
          </cell>
          <cell r="R151">
            <v>0</v>
          </cell>
          <cell r="S151"/>
        </row>
        <row r="152">
          <cell r="B152" t="str">
            <v>MG690</v>
          </cell>
          <cell r="C152" t="str">
            <v>Lê Văn</v>
          </cell>
          <cell r="D152" t="str">
            <v>Dũng</v>
          </cell>
          <cell r="E152">
            <v>4</v>
          </cell>
          <cell r="F152" t="str">
            <v>Máy nông nghiệp và thực phẩm</v>
          </cell>
          <cell r="G152">
            <v>12</v>
          </cell>
          <cell r="H152">
            <v>2</v>
          </cell>
          <cell r="I152">
            <v>0</v>
          </cell>
          <cell r="J152">
            <v>0</v>
          </cell>
          <cell r="K152">
            <v>12</v>
          </cell>
          <cell r="L152">
            <v>2</v>
          </cell>
          <cell r="M152">
            <v>800000</v>
          </cell>
          <cell r="N152">
            <v>0</v>
          </cell>
          <cell r="O152">
            <v>0</v>
          </cell>
          <cell r="P152"/>
          <cell r="Q152">
            <v>800000</v>
          </cell>
          <cell r="R152">
            <v>0</v>
          </cell>
          <cell r="S152"/>
        </row>
        <row r="153">
          <cell r="B153" t="str">
            <v>DLU08</v>
          </cell>
          <cell r="C153" t="str">
            <v>Bùi Việt</v>
          </cell>
          <cell r="D153" t="str">
            <v>Đức</v>
          </cell>
          <cell r="E153">
            <v>4</v>
          </cell>
          <cell r="F153" t="str">
            <v>Động lực</v>
          </cell>
          <cell r="G153">
            <v>680</v>
          </cell>
          <cell r="H153">
            <v>37</v>
          </cell>
          <cell r="I153">
            <v>0</v>
          </cell>
          <cell r="J153">
            <v>0</v>
          </cell>
          <cell r="K153">
            <v>680</v>
          </cell>
          <cell r="L153">
            <v>37</v>
          </cell>
          <cell r="M153">
            <v>34850000</v>
          </cell>
          <cell r="N153">
            <v>0</v>
          </cell>
          <cell r="O153">
            <v>3150000</v>
          </cell>
          <cell r="P153"/>
          <cell r="Q153">
            <v>31700000</v>
          </cell>
          <cell r="R153">
            <v>0</v>
          </cell>
          <cell r="S153"/>
        </row>
        <row r="154">
          <cell r="B154" t="str">
            <v>DLU11</v>
          </cell>
          <cell r="C154" t="str">
            <v>Đặng Ngọc</v>
          </cell>
          <cell r="D154" t="str">
            <v>Danh</v>
          </cell>
          <cell r="E154">
            <v>4</v>
          </cell>
          <cell r="F154" t="str">
            <v>Động lực</v>
          </cell>
          <cell r="G154">
            <v>700</v>
          </cell>
          <cell r="H154">
            <v>38</v>
          </cell>
          <cell r="I154">
            <v>0</v>
          </cell>
          <cell r="J154">
            <v>0</v>
          </cell>
          <cell r="K154">
            <v>700</v>
          </cell>
          <cell r="L154">
            <v>38</v>
          </cell>
          <cell r="M154">
            <v>35800000</v>
          </cell>
          <cell r="N154">
            <v>0</v>
          </cell>
          <cell r="O154">
            <v>3100000</v>
          </cell>
          <cell r="P154"/>
          <cell r="Q154">
            <v>32700000</v>
          </cell>
          <cell r="R154">
            <v>0</v>
          </cell>
          <cell r="S154"/>
        </row>
        <row r="155">
          <cell r="B155" t="str">
            <v>DLU15</v>
          </cell>
          <cell r="C155" t="str">
            <v>Nguyễn Trọng</v>
          </cell>
          <cell r="D155" t="str">
            <v>Minh</v>
          </cell>
          <cell r="E155">
            <v>4</v>
          </cell>
          <cell r="F155" t="str">
            <v>Động lực</v>
          </cell>
          <cell r="G155">
            <v>460</v>
          </cell>
          <cell r="H155">
            <v>23</v>
          </cell>
          <cell r="I155">
            <v>0</v>
          </cell>
          <cell r="J155">
            <v>0</v>
          </cell>
          <cell r="K155">
            <v>460</v>
          </cell>
          <cell r="L155">
            <v>23</v>
          </cell>
          <cell r="M155">
            <v>24150000</v>
          </cell>
          <cell r="N155">
            <v>0</v>
          </cell>
          <cell r="O155">
            <v>2100000</v>
          </cell>
          <cell r="P155"/>
          <cell r="Q155">
            <v>22050000</v>
          </cell>
          <cell r="R155">
            <v>0</v>
          </cell>
          <cell r="S155"/>
        </row>
        <row r="156">
          <cell r="B156" t="str">
            <v>DLU16</v>
          </cell>
          <cell r="C156" t="str">
            <v>Đỗ Trung</v>
          </cell>
          <cell r="D156" t="str">
            <v>Thực</v>
          </cell>
          <cell r="E156">
            <v>4</v>
          </cell>
          <cell r="F156" t="str">
            <v>Động lực</v>
          </cell>
          <cell r="G156">
            <v>360</v>
          </cell>
          <cell r="H156">
            <v>18</v>
          </cell>
          <cell r="I156">
            <v>0</v>
          </cell>
          <cell r="J156">
            <v>0</v>
          </cell>
          <cell r="K156">
            <v>360</v>
          </cell>
          <cell r="L156">
            <v>18</v>
          </cell>
          <cell r="M156">
            <v>18900000</v>
          </cell>
          <cell r="N156">
            <v>0</v>
          </cell>
          <cell r="O156">
            <v>2100000</v>
          </cell>
          <cell r="P156"/>
          <cell r="Q156">
            <v>16800000</v>
          </cell>
          <cell r="R156">
            <v>0</v>
          </cell>
          <cell r="S156"/>
        </row>
        <row r="157">
          <cell r="B157" t="str">
            <v>DLU17</v>
          </cell>
          <cell r="C157" t="str">
            <v>Nông Văn</v>
          </cell>
          <cell r="D157" t="str">
            <v>Nam</v>
          </cell>
          <cell r="E157">
            <v>4</v>
          </cell>
          <cell r="F157" t="str">
            <v>Động lực</v>
          </cell>
          <cell r="G157">
            <v>60</v>
          </cell>
          <cell r="H157">
            <v>10</v>
          </cell>
          <cell r="I157">
            <v>0</v>
          </cell>
          <cell r="J157">
            <v>0</v>
          </cell>
          <cell r="K157">
            <v>60</v>
          </cell>
          <cell r="L157">
            <v>10</v>
          </cell>
          <cell r="M157">
            <v>4000000</v>
          </cell>
          <cell r="N157">
            <v>0</v>
          </cell>
          <cell r="O157">
            <v>0</v>
          </cell>
          <cell r="P157"/>
          <cell r="Q157">
            <v>4000000</v>
          </cell>
          <cell r="R157">
            <v>0</v>
          </cell>
          <cell r="S157"/>
        </row>
        <row r="158">
          <cell r="B158" t="str">
            <v>DLU18</v>
          </cell>
          <cell r="C158" t="str">
            <v>Nguyễn Mạnh</v>
          </cell>
          <cell r="D158" t="str">
            <v>Trường</v>
          </cell>
          <cell r="E158">
            <v>4</v>
          </cell>
          <cell r="F158" t="str">
            <v>Động lực</v>
          </cell>
          <cell r="G158">
            <v>480</v>
          </cell>
          <cell r="H158">
            <v>24</v>
          </cell>
          <cell r="I158">
            <v>0</v>
          </cell>
          <cell r="J158">
            <v>0</v>
          </cell>
          <cell r="K158">
            <v>480</v>
          </cell>
          <cell r="L158">
            <v>24</v>
          </cell>
          <cell r="M158">
            <v>25200000</v>
          </cell>
          <cell r="N158">
            <v>0</v>
          </cell>
          <cell r="O158">
            <v>2100000</v>
          </cell>
          <cell r="P158"/>
          <cell r="Q158">
            <v>23100000</v>
          </cell>
          <cell r="R158">
            <v>0</v>
          </cell>
          <cell r="S158"/>
        </row>
        <row r="159">
          <cell r="B159" t="str">
            <v>TDH01</v>
          </cell>
          <cell r="C159" t="str">
            <v>Ngô Trí</v>
          </cell>
          <cell r="D159" t="str">
            <v>Dương</v>
          </cell>
          <cell r="E159">
            <v>4</v>
          </cell>
          <cell r="F159" t="str">
            <v>Tự động hóa</v>
          </cell>
          <cell r="G159">
            <v>340</v>
          </cell>
          <cell r="H159">
            <v>17</v>
          </cell>
          <cell r="I159">
            <v>0</v>
          </cell>
          <cell r="J159">
            <v>0</v>
          </cell>
          <cell r="K159">
            <v>340</v>
          </cell>
          <cell r="L159">
            <v>17</v>
          </cell>
          <cell r="M159">
            <v>17850000</v>
          </cell>
          <cell r="N159">
            <v>0</v>
          </cell>
          <cell r="O159">
            <v>2100000</v>
          </cell>
          <cell r="P159"/>
          <cell r="Q159">
            <v>15750000</v>
          </cell>
          <cell r="R159">
            <v>0</v>
          </cell>
          <cell r="S159"/>
        </row>
        <row r="160">
          <cell r="B160" t="str">
            <v>TDH02</v>
          </cell>
          <cell r="C160" t="str">
            <v>Nguyễn Thái</v>
          </cell>
          <cell r="D160" t="str">
            <v>Học</v>
          </cell>
          <cell r="E160">
            <v>4</v>
          </cell>
          <cell r="F160" t="str">
            <v>Tự động hóa</v>
          </cell>
          <cell r="G160">
            <v>240</v>
          </cell>
          <cell r="H160">
            <v>12</v>
          </cell>
          <cell r="I160">
            <v>0</v>
          </cell>
          <cell r="J160">
            <v>0</v>
          </cell>
          <cell r="K160">
            <v>240</v>
          </cell>
          <cell r="L160">
            <v>12</v>
          </cell>
          <cell r="M160">
            <v>12600000</v>
          </cell>
          <cell r="N160">
            <v>0</v>
          </cell>
          <cell r="O160">
            <v>0</v>
          </cell>
          <cell r="P160"/>
          <cell r="Q160">
            <v>12600000</v>
          </cell>
          <cell r="R160">
            <v>0</v>
          </cell>
          <cell r="S160"/>
        </row>
        <row r="161">
          <cell r="B161" t="str">
            <v>TDH05</v>
          </cell>
          <cell r="C161" t="str">
            <v>Đặng Thị Thúy</v>
          </cell>
          <cell r="D161" t="str">
            <v>Huyền</v>
          </cell>
          <cell r="E161">
            <v>4</v>
          </cell>
          <cell r="F161" t="str">
            <v>Tự động hóa</v>
          </cell>
          <cell r="G161">
            <v>120</v>
          </cell>
          <cell r="H161">
            <v>6</v>
          </cell>
          <cell r="I161">
            <v>0</v>
          </cell>
          <cell r="J161">
            <v>0</v>
          </cell>
          <cell r="K161">
            <v>120</v>
          </cell>
          <cell r="L161">
            <v>6</v>
          </cell>
          <cell r="M161">
            <v>6300000</v>
          </cell>
          <cell r="N161">
            <v>0</v>
          </cell>
          <cell r="O161">
            <v>0</v>
          </cell>
          <cell r="P161"/>
          <cell r="Q161">
            <v>6300000</v>
          </cell>
          <cell r="R161">
            <v>0</v>
          </cell>
          <cell r="S161"/>
        </row>
        <row r="162">
          <cell r="B162" t="str">
            <v>HTD01</v>
          </cell>
          <cell r="C162" t="str">
            <v>Nguyễn Thị Huyền</v>
          </cell>
          <cell r="D162" t="str">
            <v>Thanh</v>
          </cell>
          <cell r="E162">
            <v>4</v>
          </cell>
          <cell r="F162" t="str">
            <v>Hệ thống điện</v>
          </cell>
          <cell r="G162">
            <v>80</v>
          </cell>
          <cell r="H162">
            <v>4</v>
          </cell>
          <cell r="I162">
            <v>0</v>
          </cell>
          <cell r="J162">
            <v>0</v>
          </cell>
          <cell r="K162">
            <v>80</v>
          </cell>
          <cell r="L162">
            <v>4</v>
          </cell>
          <cell r="M162">
            <v>4200000</v>
          </cell>
          <cell r="N162">
            <v>62000</v>
          </cell>
          <cell r="O162">
            <v>988000</v>
          </cell>
          <cell r="P162"/>
          <cell r="Q162">
            <v>3150000</v>
          </cell>
          <cell r="R162">
            <v>0</v>
          </cell>
          <cell r="S162"/>
        </row>
        <row r="163">
          <cell r="B163" t="str">
            <v>HTD02</v>
          </cell>
          <cell r="C163" t="str">
            <v>Phạm Thị Lan</v>
          </cell>
          <cell r="D163" t="str">
            <v>Hương</v>
          </cell>
          <cell r="E163">
            <v>4</v>
          </cell>
          <cell r="F163" t="str">
            <v>Hệ thống điện</v>
          </cell>
          <cell r="G163">
            <v>40</v>
          </cell>
          <cell r="H163">
            <v>2</v>
          </cell>
          <cell r="I163">
            <v>0</v>
          </cell>
          <cell r="J163">
            <v>0</v>
          </cell>
          <cell r="K163">
            <v>40</v>
          </cell>
          <cell r="L163">
            <v>2</v>
          </cell>
          <cell r="M163">
            <v>2100000</v>
          </cell>
          <cell r="N163">
            <v>0</v>
          </cell>
          <cell r="O163">
            <v>0</v>
          </cell>
          <cell r="P163"/>
          <cell r="Q163">
            <v>2100000</v>
          </cell>
          <cell r="R163">
            <v>0</v>
          </cell>
          <cell r="S163"/>
        </row>
        <row r="164">
          <cell r="B164" t="str">
            <v>HTD08</v>
          </cell>
          <cell r="C164" t="str">
            <v>Nguyễn Thị</v>
          </cell>
          <cell r="D164" t="str">
            <v>Duyên</v>
          </cell>
          <cell r="E164">
            <v>4</v>
          </cell>
          <cell r="F164" t="str">
            <v>Hệ thống điện</v>
          </cell>
          <cell r="G164">
            <v>40</v>
          </cell>
          <cell r="H164">
            <v>2</v>
          </cell>
          <cell r="I164">
            <v>0</v>
          </cell>
          <cell r="J164">
            <v>0</v>
          </cell>
          <cell r="K164">
            <v>40</v>
          </cell>
          <cell r="L164">
            <v>2</v>
          </cell>
          <cell r="M164">
            <v>2100000</v>
          </cell>
          <cell r="N164">
            <v>0</v>
          </cell>
          <cell r="O164">
            <v>0</v>
          </cell>
          <cell r="P164"/>
          <cell r="Q164">
            <v>2100000</v>
          </cell>
          <cell r="R164">
            <v>0</v>
          </cell>
          <cell r="S164"/>
        </row>
        <row r="165">
          <cell r="B165" t="str">
            <v>HTD09</v>
          </cell>
          <cell r="C165" t="str">
            <v>Nguyễn Xuân</v>
          </cell>
          <cell r="D165" t="str">
            <v>Trường</v>
          </cell>
          <cell r="E165">
            <v>4</v>
          </cell>
          <cell r="F165" t="str">
            <v>Hệ thống điện</v>
          </cell>
          <cell r="G165">
            <v>160</v>
          </cell>
          <cell r="H165">
            <v>15</v>
          </cell>
          <cell r="I165">
            <v>0</v>
          </cell>
          <cell r="J165">
            <v>0</v>
          </cell>
          <cell r="K165">
            <v>160</v>
          </cell>
          <cell r="L165">
            <v>15</v>
          </cell>
          <cell r="M165">
            <v>9250000</v>
          </cell>
          <cell r="N165">
            <v>0</v>
          </cell>
          <cell r="O165">
            <v>1050000</v>
          </cell>
          <cell r="P165"/>
          <cell r="Q165">
            <v>8200000</v>
          </cell>
          <cell r="R165">
            <v>0</v>
          </cell>
          <cell r="S165"/>
        </row>
        <row r="166">
          <cell r="B166" t="str">
            <v>HTD10</v>
          </cell>
          <cell r="C166" t="str">
            <v>Đào Xuân</v>
          </cell>
          <cell r="D166" t="str">
            <v>Tiến</v>
          </cell>
          <cell r="E166">
            <v>4</v>
          </cell>
          <cell r="F166" t="str">
            <v>Hệ thống điện</v>
          </cell>
          <cell r="G166">
            <v>40</v>
          </cell>
          <cell r="H166">
            <v>2</v>
          </cell>
          <cell r="I166">
            <v>0</v>
          </cell>
          <cell r="J166">
            <v>0</v>
          </cell>
          <cell r="K166">
            <v>40</v>
          </cell>
          <cell r="L166">
            <v>2</v>
          </cell>
          <cell r="M166">
            <v>2100000</v>
          </cell>
          <cell r="N166">
            <v>0</v>
          </cell>
          <cell r="O166">
            <v>0</v>
          </cell>
          <cell r="P166"/>
          <cell r="Q166">
            <v>2100000</v>
          </cell>
          <cell r="R166">
            <v>0</v>
          </cell>
          <cell r="S166"/>
        </row>
        <row r="167">
          <cell r="B167" t="str">
            <v>HTD12</v>
          </cell>
          <cell r="C167" t="str">
            <v>Ngô Quang</v>
          </cell>
          <cell r="D167" t="str">
            <v>Ước</v>
          </cell>
          <cell r="E167">
            <v>4</v>
          </cell>
          <cell r="F167" t="str">
            <v>Hệ thống điện</v>
          </cell>
          <cell r="G167">
            <v>60</v>
          </cell>
          <cell r="H167">
            <v>3</v>
          </cell>
          <cell r="I167">
            <v>0</v>
          </cell>
          <cell r="J167">
            <v>0</v>
          </cell>
          <cell r="K167">
            <v>60</v>
          </cell>
          <cell r="L167">
            <v>3</v>
          </cell>
          <cell r="M167">
            <v>3150000</v>
          </cell>
          <cell r="N167">
            <v>50000</v>
          </cell>
          <cell r="O167">
            <v>1000000</v>
          </cell>
          <cell r="P167"/>
          <cell r="Q167">
            <v>2100000</v>
          </cell>
          <cell r="R167">
            <v>0</v>
          </cell>
          <cell r="S167"/>
        </row>
        <row r="168">
          <cell r="B168" t="str">
            <v>KT001</v>
          </cell>
          <cell r="C168" t="str">
            <v>Nguyễn Tất</v>
          </cell>
          <cell r="D168" t="str">
            <v>Thắng</v>
          </cell>
          <cell r="E168">
            <v>5</v>
          </cell>
          <cell r="F168" t="str">
            <v>Kinh tế</v>
          </cell>
          <cell r="G168">
            <v>200</v>
          </cell>
          <cell r="H168">
            <v>10</v>
          </cell>
          <cell r="I168">
            <v>0</v>
          </cell>
          <cell r="J168">
            <v>0</v>
          </cell>
          <cell r="K168">
            <v>200</v>
          </cell>
          <cell r="L168">
            <v>10</v>
          </cell>
          <cell r="M168">
            <v>10500000</v>
          </cell>
          <cell r="N168">
            <v>0</v>
          </cell>
          <cell r="O168">
            <v>2100000</v>
          </cell>
          <cell r="P168"/>
          <cell r="Q168">
            <v>8400000</v>
          </cell>
          <cell r="R168">
            <v>0</v>
          </cell>
          <cell r="S168"/>
        </row>
        <row r="169">
          <cell r="B169" t="str">
            <v>KT005</v>
          </cell>
          <cell r="C169" t="str">
            <v>Nguyễn Thị Huyền</v>
          </cell>
          <cell r="D169" t="str">
            <v>Châm</v>
          </cell>
          <cell r="E169">
            <v>5</v>
          </cell>
          <cell r="F169" t="str">
            <v>Kinh tế</v>
          </cell>
          <cell r="G169">
            <v>180</v>
          </cell>
          <cell r="H169">
            <v>8</v>
          </cell>
          <cell r="I169">
            <v>0</v>
          </cell>
          <cell r="J169">
            <v>0</v>
          </cell>
          <cell r="K169">
            <v>180</v>
          </cell>
          <cell r="L169">
            <v>8</v>
          </cell>
          <cell r="M169">
            <v>9450000</v>
          </cell>
          <cell r="N169">
            <v>0</v>
          </cell>
          <cell r="O169">
            <v>3150000</v>
          </cell>
          <cell r="P169"/>
          <cell r="Q169">
            <v>6300000</v>
          </cell>
          <cell r="R169">
            <v>0</v>
          </cell>
          <cell r="S169"/>
        </row>
        <row r="170">
          <cell r="B170" t="str">
            <v>KT006</v>
          </cell>
          <cell r="C170" t="str">
            <v>Đoàn Bích</v>
          </cell>
          <cell r="D170" t="str">
            <v>Hạnh</v>
          </cell>
          <cell r="E170">
            <v>5</v>
          </cell>
          <cell r="F170" t="str">
            <v>Kinh tế</v>
          </cell>
          <cell r="G170">
            <v>120</v>
          </cell>
          <cell r="H170">
            <v>6</v>
          </cell>
          <cell r="I170">
            <v>0</v>
          </cell>
          <cell r="J170">
            <v>0</v>
          </cell>
          <cell r="K170">
            <v>120</v>
          </cell>
          <cell r="L170">
            <v>6</v>
          </cell>
          <cell r="M170">
            <v>6300000</v>
          </cell>
          <cell r="N170">
            <v>0</v>
          </cell>
          <cell r="O170">
            <v>2100000</v>
          </cell>
          <cell r="P170"/>
          <cell r="Q170">
            <v>4200000</v>
          </cell>
          <cell r="R170">
            <v>0</v>
          </cell>
          <cell r="S170"/>
        </row>
        <row r="171">
          <cell r="B171" t="str">
            <v>KT007</v>
          </cell>
          <cell r="C171" t="str">
            <v>Trần Đức</v>
          </cell>
          <cell r="D171" t="str">
            <v>Trí</v>
          </cell>
          <cell r="E171">
            <v>5</v>
          </cell>
          <cell r="F171" t="str">
            <v>Kinh tế</v>
          </cell>
          <cell r="G171">
            <v>200</v>
          </cell>
          <cell r="H171">
            <v>8</v>
          </cell>
          <cell r="I171">
            <v>0</v>
          </cell>
          <cell r="J171">
            <v>0</v>
          </cell>
          <cell r="K171">
            <v>200</v>
          </cell>
          <cell r="L171">
            <v>8</v>
          </cell>
          <cell r="M171">
            <v>10300000</v>
          </cell>
          <cell r="N171">
            <v>0</v>
          </cell>
          <cell r="O171">
            <v>4100000</v>
          </cell>
          <cell r="P171"/>
          <cell r="Q171">
            <v>6200000</v>
          </cell>
          <cell r="R171">
            <v>0</v>
          </cell>
          <cell r="S171"/>
        </row>
        <row r="172">
          <cell r="B172" t="str">
            <v>KT008</v>
          </cell>
          <cell r="C172" t="str">
            <v>Thái Thị</v>
          </cell>
          <cell r="D172" t="str">
            <v>Nhung</v>
          </cell>
          <cell r="E172">
            <v>5</v>
          </cell>
          <cell r="F172" t="str">
            <v>Kinh tế</v>
          </cell>
          <cell r="G172">
            <v>140</v>
          </cell>
          <cell r="H172">
            <v>7</v>
          </cell>
          <cell r="I172">
            <v>0</v>
          </cell>
          <cell r="J172">
            <v>0</v>
          </cell>
          <cell r="K172">
            <v>140</v>
          </cell>
          <cell r="L172">
            <v>7</v>
          </cell>
          <cell r="M172">
            <v>7350000</v>
          </cell>
          <cell r="N172">
            <v>0</v>
          </cell>
          <cell r="O172">
            <v>2100000</v>
          </cell>
          <cell r="P172"/>
          <cell r="Q172">
            <v>5250000</v>
          </cell>
          <cell r="R172">
            <v>0</v>
          </cell>
          <cell r="S172"/>
        </row>
        <row r="173">
          <cell r="B173" t="str">
            <v>KT009</v>
          </cell>
          <cell r="C173" t="str">
            <v>Nguyễn Thị Thu</v>
          </cell>
          <cell r="D173" t="str">
            <v>Quỳnh</v>
          </cell>
          <cell r="E173">
            <v>5</v>
          </cell>
          <cell r="F173" t="str">
            <v>Kinh tế</v>
          </cell>
          <cell r="G173">
            <v>170</v>
          </cell>
          <cell r="H173">
            <v>7</v>
          </cell>
          <cell r="I173">
            <v>0</v>
          </cell>
          <cell r="J173">
            <v>0</v>
          </cell>
          <cell r="K173">
            <v>170</v>
          </cell>
          <cell r="L173">
            <v>7</v>
          </cell>
          <cell r="M173">
            <v>8825000</v>
          </cell>
          <cell r="N173">
            <v>0</v>
          </cell>
          <cell r="O173">
            <v>4625000</v>
          </cell>
          <cell r="P173"/>
          <cell r="Q173">
            <v>4200000</v>
          </cell>
          <cell r="R173">
            <v>0</v>
          </cell>
          <cell r="S173"/>
        </row>
        <row r="174">
          <cell r="B174" t="str">
            <v>KT013</v>
          </cell>
          <cell r="C174" t="str">
            <v>Ngô Minh</v>
          </cell>
          <cell r="D174" t="str">
            <v>Hải</v>
          </cell>
          <cell r="E174">
            <v>5</v>
          </cell>
          <cell r="F174" t="str">
            <v>Kinh tế</v>
          </cell>
          <cell r="G174">
            <v>232</v>
          </cell>
          <cell r="H174">
            <v>10</v>
          </cell>
          <cell r="I174">
            <v>0</v>
          </cell>
          <cell r="J174">
            <v>0</v>
          </cell>
          <cell r="K174">
            <v>232</v>
          </cell>
          <cell r="L174">
            <v>10</v>
          </cell>
          <cell r="M174">
            <v>11950000</v>
          </cell>
          <cell r="N174">
            <v>0</v>
          </cell>
          <cell r="O174">
            <v>2100000</v>
          </cell>
          <cell r="P174"/>
          <cell r="Q174">
            <v>9850000</v>
          </cell>
          <cell r="R174">
            <v>0</v>
          </cell>
          <cell r="S174"/>
        </row>
        <row r="175">
          <cell r="B175" t="str">
            <v>KT014</v>
          </cell>
          <cell r="C175" t="str">
            <v>Trần Thị Minh</v>
          </cell>
          <cell r="D175" t="str">
            <v>Hòa</v>
          </cell>
          <cell r="E175">
            <v>5</v>
          </cell>
          <cell r="F175" t="str">
            <v>Kinh tế</v>
          </cell>
          <cell r="G175">
            <v>140</v>
          </cell>
          <cell r="H175">
            <v>6</v>
          </cell>
          <cell r="I175">
            <v>0</v>
          </cell>
          <cell r="J175">
            <v>0</v>
          </cell>
          <cell r="K175">
            <v>140</v>
          </cell>
          <cell r="L175">
            <v>6</v>
          </cell>
          <cell r="M175">
            <v>7350000</v>
          </cell>
          <cell r="N175">
            <v>3099000</v>
          </cell>
          <cell r="O175">
            <v>51000</v>
          </cell>
          <cell r="P175"/>
          <cell r="Q175">
            <v>4200000</v>
          </cell>
          <cell r="R175">
            <v>0</v>
          </cell>
          <cell r="S175"/>
        </row>
        <row r="176">
          <cell r="B176" t="str">
            <v>KT015</v>
          </cell>
          <cell r="C176" t="str">
            <v>Đồng Thanh</v>
          </cell>
          <cell r="D176" t="str">
            <v>Mai</v>
          </cell>
          <cell r="E176">
            <v>5</v>
          </cell>
          <cell r="F176" t="str">
            <v>Kinh tế</v>
          </cell>
          <cell r="G176">
            <v>140</v>
          </cell>
          <cell r="H176">
            <v>6</v>
          </cell>
          <cell r="I176">
            <v>0</v>
          </cell>
          <cell r="J176">
            <v>0</v>
          </cell>
          <cell r="K176">
            <v>140</v>
          </cell>
          <cell r="L176">
            <v>6</v>
          </cell>
          <cell r="M176">
            <v>7350000</v>
          </cell>
          <cell r="N176">
            <v>0</v>
          </cell>
          <cell r="O176">
            <v>3150000</v>
          </cell>
          <cell r="P176"/>
          <cell r="Q176">
            <v>4200000</v>
          </cell>
          <cell r="R176">
            <v>0</v>
          </cell>
          <cell r="S176"/>
        </row>
        <row r="177">
          <cell r="B177" t="str">
            <v>KT017</v>
          </cell>
          <cell r="C177" t="str">
            <v>Bùi Thị Khánh</v>
          </cell>
          <cell r="D177" t="str">
            <v>Hòa</v>
          </cell>
          <cell r="E177">
            <v>5</v>
          </cell>
          <cell r="F177" t="str">
            <v>Kinh tế</v>
          </cell>
          <cell r="G177">
            <v>140</v>
          </cell>
          <cell r="H177">
            <v>7</v>
          </cell>
          <cell r="I177">
            <v>0</v>
          </cell>
          <cell r="J177">
            <v>0</v>
          </cell>
          <cell r="K177">
            <v>140</v>
          </cell>
          <cell r="L177">
            <v>7</v>
          </cell>
          <cell r="M177">
            <v>7350000</v>
          </cell>
          <cell r="N177">
            <v>0</v>
          </cell>
          <cell r="O177">
            <v>2100000</v>
          </cell>
          <cell r="P177"/>
          <cell r="Q177">
            <v>5250000</v>
          </cell>
          <cell r="R177">
            <v>0</v>
          </cell>
          <cell r="S177"/>
        </row>
        <row r="178">
          <cell r="B178" t="str">
            <v>KT018</v>
          </cell>
          <cell r="C178" t="str">
            <v>Phan Xuân</v>
          </cell>
          <cell r="D178" t="str">
            <v>Tân</v>
          </cell>
          <cell r="E178">
            <v>5</v>
          </cell>
          <cell r="F178" t="str">
            <v>Kinh tế</v>
          </cell>
          <cell r="G178">
            <v>20</v>
          </cell>
          <cell r="H178">
            <v>1</v>
          </cell>
          <cell r="I178">
            <v>0</v>
          </cell>
          <cell r="J178">
            <v>0</v>
          </cell>
          <cell r="K178">
            <v>20</v>
          </cell>
          <cell r="L178">
            <v>1</v>
          </cell>
          <cell r="M178">
            <v>1050000</v>
          </cell>
          <cell r="N178">
            <v>0</v>
          </cell>
          <cell r="O178">
            <v>0</v>
          </cell>
          <cell r="P178"/>
          <cell r="Q178">
            <v>1050000</v>
          </cell>
          <cell r="R178">
            <v>0</v>
          </cell>
          <cell r="S178"/>
        </row>
        <row r="179">
          <cell r="B179" t="str">
            <v>PTN09</v>
          </cell>
          <cell r="C179" t="str">
            <v>Nguyễn Minh</v>
          </cell>
          <cell r="D179" t="str">
            <v>Đức</v>
          </cell>
          <cell r="E179">
            <v>5</v>
          </cell>
          <cell r="F179" t="str">
            <v>Kinh tế</v>
          </cell>
          <cell r="G179">
            <v>80</v>
          </cell>
          <cell r="H179">
            <v>2</v>
          </cell>
          <cell r="I179">
            <v>80</v>
          </cell>
          <cell r="J179">
            <v>2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2000000</v>
          </cell>
          <cell r="P179"/>
          <cell r="Q179">
            <v>0</v>
          </cell>
          <cell r="R179">
            <v>2000000</v>
          </cell>
          <cell r="S179"/>
        </row>
        <row r="180">
          <cell r="B180" t="str">
            <v>PTN01</v>
          </cell>
          <cell r="C180" t="str">
            <v>Mai Thanh</v>
          </cell>
          <cell r="D180" t="str">
            <v>Cúc</v>
          </cell>
          <cell r="E180">
            <v>5</v>
          </cell>
          <cell r="F180" t="str">
            <v>Quản lý phát triển</v>
          </cell>
          <cell r="G180">
            <v>260</v>
          </cell>
          <cell r="H180">
            <v>9</v>
          </cell>
          <cell r="I180">
            <v>0</v>
          </cell>
          <cell r="J180">
            <v>0</v>
          </cell>
          <cell r="K180">
            <v>260</v>
          </cell>
          <cell r="L180">
            <v>9</v>
          </cell>
          <cell r="M180">
            <v>13200000</v>
          </cell>
          <cell r="N180">
            <v>0</v>
          </cell>
          <cell r="O180">
            <v>8550000</v>
          </cell>
          <cell r="P180"/>
          <cell r="Q180">
            <v>4650000</v>
          </cell>
          <cell r="R180">
            <v>0</v>
          </cell>
          <cell r="S180"/>
        </row>
        <row r="181">
          <cell r="B181" t="str">
            <v>PTN03</v>
          </cell>
          <cell r="C181" t="str">
            <v>Bạch Văn</v>
          </cell>
          <cell r="D181" t="str">
            <v>Thủy</v>
          </cell>
          <cell r="E181">
            <v>5</v>
          </cell>
          <cell r="F181" t="str">
            <v>Quản lý phát triển</v>
          </cell>
          <cell r="G181">
            <v>190</v>
          </cell>
          <cell r="H181">
            <v>9</v>
          </cell>
          <cell r="I181">
            <v>0</v>
          </cell>
          <cell r="J181">
            <v>0</v>
          </cell>
          <cell r="K181">
            <v>190</v>
          </cell>
          <cell r="L181">
            <v>9</v>
          </cell>
          <cell r="M181">
            <v>9975000</v>
          </cell>
          <cell r="N181">
            <v>0</v>
          </cell>
          <cell r="O181">
            <v>3675000</v>
          </cell>
          <cell r="P181"/>
          <cell r="Q181">
            <v>6300000</v>
          </cell>
          <cell r="R181">
            <v>0</v>
          </cell>
          <cell r="S181"/>
        </row>
        <row r="182">
          <cell r="B182" t="str">
            <v>PTN06</v>
          </cell>
          <cell r="C182" t="str">
            <v>Nguyễn Thị Minh</v>
          </cell>
          <cell r="D182" t="str">
            <v>Hiền</v>
          </cell>
          <cell r="E182">
            <v>5</v>
          </cell>
          <cell r="F182" t="str">
            <v>Quản lý phát triển</v>
          </cell>
          <cell r="G182">
            <v>260</v>
          </cell>
          <cell r="H182">
            <v>11</v>
          </cell>
          <cell r="I182">
            <v>0</v>
          </cell>
          <cell r="J182">
            <v>0</v>
          </cell>
          <cell r="K182">
            <v>260</v>
          </cell>
          <cell r="L182">
            <v>11</v>
          </cell>
          <cell r="M182">
            <v>13200000</v>
          </cell>
          <cell r="N182">
            <v>0</v>
          </cell>
          <cell r="O182">
            <v>6550000</v>
          </cell>
          <cell r="P182"/>
          <cell r="Q182">
            <v>6650000</v>
          </cell>
          <cell r="R182">
            <v>0</v>
          </cell>
          <cell r="S182"/>
        </row>
        <row r="183">
          <cell r="B183" t="str">
            <v>PTN07</v>
          </cell>
          <cell r="C183" t="str">
            <v>Mai Lan</v>
          </cell>
          <cell r="D183" t="str">
            <v>Phương</v>
          </cell>
          <cell r="E183">
            <v>5</v>
          </cell>
          <cell r="F183" t="str">
            <v>Quản lý phát triển</v>
          </cell>
          <cell r="G183">
            <v>160</v>
          </cell>
          <cell r="H183">
            <v>7</v>
          </cell>
          <cell r="I183">
            <v>0</v>
          </cell>
          <cell r="J183">
            <v>0</v>
          </cell>
          <cell r="K183">
            <v>160</v>
          </cell>
          <cell r="L183">
            <v>7</v>
          </cell>
          <cell r="M183">
            <v>8150000</v>
          </cell>
          <cell r="N183">
            <v>0</v>
          </cell>
          <cell r="O183">
            <v>4500000</v>
          </cell>
          <cell r="P183"/>
          <cell r="Q183">
            <v>3650000</v>
          </cell>
          <cell r="R183">
            <v>0</v>
          </cell>
          <cell r="S183"/>
        </row>
        <row r="184">
          <cell r="B184" t="str">
            <v>PTN08</v>
          </cell>
          <cell r="C184" t="str">
            <v>Đỗ Thị Thanh</v>
          </cell>
          <cell r="D184" t="str">
            <v>Huyền</v>
          </cell>
          <cell r="E184">
            <v>5</v>
          </cell>
          <cell r="F184" t="str">
            <v>Quản lý phát triển</v>
          </cell>
          <cell r="G184">
            <v>260</v>
          </cell>
          <cell r="H184">
            <v>9</v>
          </cell>
          <cell r="I184">
            <v>0</v>
          </cell>
          <cell r="J184">
            <v>0</v>
          </cell>
          <cell r="K184">
            <v>260</v>
          </cell>
          <cell r="L184">
            <v>9</v>
          </cell>
          <cell r="M184">
            <v>13350000</v>
          </cell>
          <cell r="N184">
            <v>0</v>
          </cell>
          <cell r="O184">
            <v>8100000</v>
          </cell>
          <cell r="P184"/>
          <cell r="Q184">
            <v>5250000</v>
          </cell>
          <cell r="R184">
            <v>0</v>
          </cell>
          <cell r="S184"/>
        </row>
        <row r="185">
          <cell r="B185" t="str">
            <v>PTN10</v>
          </cell>
          <cell r="C185" t="str">
            <v>Trần Mạnh</v>
          </cell>
          <cell r="D185" t="str">
            <v>Hải</v>
          </cell>
          <cell r="E185">
            <v>5</v>
          </cell>
          <cell r="F185" t="str">
            <v>Quản lý phát triển</v>
          </cell>
          <cell r="G185">
            <v>280</v>
          </cell>
          <cell r="H185">
            <v>10</v>
          </cell>
          <cell r="I185">
            <v>0</v>
          </cell>
          <cell r="J185">
            <v>0</v>
          </cell>
          <cell r="K185">
            <v>280</v>
          </cell>
          <cell r="L185">
            <v>10</v>
          </cell>
          <cell r="M185">
            <v>14400000</v>
          </cell>
          <cell r="N185">
            <v>0</v>
          </cell>
          <cell r="O185">
            <v>9150000</v>
          </cell>
          <cell r="P185"/>
          <cell r="Q185">
            <v>5250000</v>
          </cell>
          <cell r="R185">
            <v>0</v>
          </cell>
          <cell r="S185"/>
        </row>
        <row r="186">
          <cell r="B186" t="str">
            <v>PTN11</v>
          </cell>
          <cell r="C186" t="str">
            <v>Đỗ Thị</v>
          </cell>
          <cell r="D186" t="str">
            <v>Nhài</v>
          </cell>
          <cell r="E186">
            <v>5</v>
          </cell>
          <cell r="F186" t="str">
            <v>Quản lý phát triển</v>
          </cell>
          <cell r="G186">
            <v>220</v>
          </cell>
          <cell r="H186">
            <v>11</v>
          </cell>
          <cell r="I186">
            <v>0</v>
          </cell>
          <cell r="J186">
            <v>0</v>
          </cell>
          <cell r="K186">
            <v>220</v>
          </cell>
          <cell r="L186">
            <v>11</v>
          </cell>
          <cell r="M186">
            <v>11550000</v>
          </cell>
          <cell r="N186">
            <v>0</v>
          </cell>
          <cell r="O186">
            <v>3150000</v>
          </cell>
          <cell r="P186"/>
          <cell r="Q186">
            <v>8400000</v>
          </cell>
          <cell r="R186">
            <v>0</v>
          </cell>
          <cell r="S186"/>
        </row>
        <row r="187">
          <cell r="B187" t="str">
            <v>PTN12</v>
          </cell>
          <cell r="C187" t="str">
            <v>Nguyễn Thị</v>
          </cell>
          <cell r="D187" t="str">
            <v>Phương</v>
          </cell>
          <cell r="E187">
            <v>5</v>
          </cell>
          <cell r="F187" t="str">
            <v>Quản lý phát triển</v>
          </cell>
          <cell r="G187">
            <v>240</v>
          </cell>
          <cell r="H187">
            <v>12</v>
          </cell>
          <cell r="I187">
            <v>0</v>
          </cell>
          <cell r="J187">
            <v>0</v>
          </cell>
          <cell r="K187">
            <v>240</v>
          </cell>
          <cell r="L187">
            <v>12</v>
          </cell>
          <cell r="M187">
            <v>12600000</v>
          </cell>
          <cell r="N187">
            <v>0</v>
          </cell>
          <cell r="O187">
            <v>3150000</v>
          </cell>
          <cell r="P187"/>
          <cell r="Q187">
            <v>9450000</v>
          </cell>
          <cell r="R187">
            <v>0</v>
          </cell>
          <cell r="S187"/>
        </row>
        <row r="188">
          <cell r="B188" t="str">
            <v>PTN18</v>
          </cell>
          <cell r="C188" t="str">
            <v>Quyền Đình</v>
          </cell>
          <cell r="D188" t="str">
            <v>Hà</v>
          </cell>
          <cell r="E188">
            <v>5</v>
          </cell>
          <cell r="F188" t="str">
            <v>Quản lý phát triển</v>
          </cell>
          <cell r="G188">
            <v>260</v>
          </cell>
          <cell r="H188">
            <v>11</v>
          </cell>
          <cell r="I188">
            <v>0</v>
          </cell>
          <cell r="J188">
            <v>0</v>
          </cell>
          <cell r="K188">
            <v>260</v>
          </cell>
          <cell r="L188">
            <v>11</v>
          </cell>
          <cell r="M188">
            <v>13350000</v>
          </cell>
          <cell r="N188">
            <v>0</v>
          </cell>
          <cell r="O188">
            <v>7100000</v>
          </cell>
          <cell r="P188"/>
          <cell r="Q188">
            <v>6250000</v>
          </cell>
          <cell r="R188">
            <v>0</v>
          </cell>
          <cell r="S188"/>
        </row>
        <row r="189">
          <cell r="B189" t="str">
            <v>PTN19</v>
          </cell>
          <cell r="C189" t="str">
            <v>Nguyễn Thị Thu</v>
          </cell>
          <cell r="D189" t="str">
            <v>Phương</v>
          </cell>
          <cell r="E189">
            <v>5</v>
          </cell>
          <cell r="F189" t="str">
            <v>Quản lý phát triển</v>
          </cell>
          <cell r="G189">
            <v>240</v>
          </cell>
          <cell r="H189">
            <v>8</v>
          </cell>
          <cell r="I189">
            <v>0</v>
          </cell>
          <cell r="J189">
            <v>0</v>
          </cell>
          <cell r="K189">
            <v>240</v>
          </cell>
          <cell r="L189">
            <v>8</v>
          </cell>
          <cell r="M189">
            <v>12400000</v>
          </cell>
          <cell r="N189">
            <v>0</v>
          </cell>
          <cell r="O189">
            <v>7150000</v>
          </cell>
          <cell r="P189"/>
          <cell r="Q189">
            <v>5250000</v>
          </cell>
          <cell r="R189">
            <v>0</v>
          </cell>
          <cell r="S189"/>
        </row>
        <row r="190">
          <cell r="B190" t="str">
            <v>KTM01</v>
          </cell>
          <cell r="C190" t="str">
            <v>Nguyễn Hữu</v>
          </cell>
          <cell r="D190" t="str">
            <v>Giáp</v>
          </cell>
          <cell r="E190">
            <v>5</v>
          </cell>
          <cell r="F190" t="str">
            <v>Kinh tế Tài nguyên và MT</v>
          </cell>
          <cell r="G190">
            <v>240</v>
          </cell>
          <cell r="H190">
            <v>10</v>
          </cell>
          <cell r="I190">
            <v>0</v>
          </cell>
          <cell r="J190">
            <v>0</v>
          </cell>
          <cell r="K190">
            <v>240</v>
          </cell>
          <cell r="L190">
            <v>10</v>
          </cell>
          <cell r="M190">
            <v>12400000</v>
          </cell>
          <cell r="N190">
            <v>0</v>
          </cell>
          <cell r="O190">
            <v>6100000</v>
          </cell>
          <cell r="P190"/>
          <cell r="Q190">
            <v>6300000</v>
          </cell>
          <cell r="R190">
            <v>0</v>
          </cell>
          <cell r="S190"/>
        </row>
        <row r="191">
          <cell r="B191" t="str">
            <v>KTM02</v>
          </cell>
          <cell r="C191" t="str">
            <v>Hồ Ngọc</v>
          </cell>
          <cell r="D191" t="str">
            <v>Cường</v>
          </cell>
          <cell r="E191">
            <v>5</v>
          </cell>
          <cell r="F191" t="str">
            <v>Kinh tế Tài nguyên và MT</v>
          </cell>
          <cell r="G191">
            <v>240</v>
          </cell>
          <cell r="H191">
            <v>8</v>
          </cell>
          <cell r="I191">
            <v>0</v>
          </cell>
          <cell r="J191">
            <v>0</v>
          </cell>
          <cell r="K191">
            <v>240</v>
          </cell>
          <cell r="L191">
            <v>8</v>
          </cell>
          <cell r="M191">
            <v>12350000</v>
          </cell>
          <cell r="N191">
            <v>0</v>
          </cell>
          <cell r="O191">
            <v>8150000</v>
          </cell>
          <cell r="P191"/>
          <cell r="Q191">
            <v>4200000</v>
          </cell>
          <cell r="R191">
            <v>0</v>
          </cell>
          <cell r="S191"/>
        </row>
        <row r="192">
          <cell r="B192" t="str">
            <v>KTM04</v>
          </cell>
          <cell r="C192" t="str">
            <v>Nguyễn Văn</v>
          </cell>
          <cell r="D192" t="str">
            <v>Song</v>
          </cell>
          <cell r="E192">
            <v>5</v>
          </cell>
          <cell r="F192" t="str">
            <v>Kinh tế Tài nguyên và MT</v>
          </cell>
          <cell r="G192">
            <v>240</v>
          </cell>
          <cell r="H192">
            <v>9</v>
          </cell>
          <cell r="I192">
            <v>0</v>
          </cell>
          <cell r="J192">
            <v>0</v>
          </cell>
          <cell r="K192">
            <v>240</v>
          </cell>
          <cell r="L192">
            <v>9</v>
          </cell>
          <cell r="M192">
            <v>12200000</v>
          </cell>
          <cell r="N192">
            <v>0</v>
          </cell>
          <cell r="O192">
            <v>7000000</v>
          </cell>
          <cell r="P192"/>
          <cell r="Q192">
            <v>5200000</v>
          </cell>
          <cell r="R192">
            <v>0</v>
          </cell>
          <cell r="S192"/>
        </row>
        <row r="193">
          <cell r="B193" t="str">
            <v>KTM06</v>
          </cell>
          <cell r="C193" t="str">
            <v>Nguyễn Mậu</v>
          </cell>
          <cell r="D193" t="str">
            <v>Dũng</v>
          </cell>
          <cell r="E193">
            <v>5</v>
          </cell>
          <cell r="F193" t="str">
            <v>Kinh tế Tài nguyên và MT</v>
          </cell>
          <cell r="G193">
            <v>480</v>
          </cell>
          <cell r="H193">
            <v>18</v>
          </cell>
          <cell r="I193">
            <v>0</v>
          </cell>
          <cell r="J193">
            <v>0</v>
          </cell>
          <cell r="K193">
            <v>480</v>
          </cell>
          <cell r="L193">
            <v>18</v>
          </cell>
          <cell r="M193">
            <v>24250000</v>
          </cell>
          <cell r="N193">
            <v>0</v>
          </cell>
          <cell r="O193">
            <v>13550000</v>
          </cell>
          <cell r="P193"/>
          <cell r="Q193">
            <v>10700000</v>
          </cell>
          <cell r="R193">
            <v>0</v>
          </cell>
          <cell r="S193"/>
        </row>
        <row r="194">
          <cell r="B194" t="str">
            <v>KTM07</v>
          </cell>
          <cell r="C194" t="str">
            <v>Phạm Thanh</v>
          </cell>
          <cell r="D194" t="str">
            <v>Lan</v>
          </cell>
          <cell r="E194">
            <v>5</v>
          </cell>
          <cell r="F194" t="str">
            <v>Kinh tế Tài nguyên và MT</v>
          </cell>
          <cell r="G194">
            <v>220</v>
          </cell>
          <cell r="H194">
            <v>10</v>
          </cell>
          <cell r="I194">
            <v>0</v>
          </cell>
          <cell r="J194">
            <v>0</v>
          </cell>
          <cell r="K194">
            <v>220</v>
          </cell>
          <cell r="L194">
            <v>10</v>
          </cell>
          <cell r="M194">
            <v>11300000</v>
          </cell>
          <cell r="N194">
            <v>0</v>
          </cell>
          <cell r="O194">
            <v>6600000</v>
          </cell>
          <cell r="P194"/>
          <cell r="Q194">
            <v>4700000</v>
          </cell>
          <cell r="R194">
            <v>0</v>
          </cell>
          <cell r="S194"/>
        </row>
        <row r="195">
          <cell r="B195" t="str">
            <v>KTM08</v>
          </cell>
          <cell r="C195" t="str">
            <v>Đỗ Thị</v>
          </cell>
          <cell r="D195" t="str">
            <v>Diệp</v>
          </cell>
          <cell r="E195">
            <v>5</v>
          </cell>
          <cell r="F195" t="str">
            <v>Kinh tế Tài nguyên và MT</v>
          </cell>
          <cell r="G195">
            <v>240</v>
          </cell>
          <cell r="H195">
            <v>10</v>
          </cell>
          <cell r="I195">
            <v>0</v>
          </cell>
          <cell r="J195">
            <v>0</v>
          </cell>
          <cell r="K195">
            <v>240</v>
          </cell>
          <cell r="L195">
            <v>10</v>
          </cell>
          <cell r="M195">
            <v>12350000</v>
          </cell>
          <cell r="N195">
            <v>0</v>
          </cell>
          <cell r="O195">
            <v>7650000</v>
          </cell>
          <cell r="P195"/>
          <cell r="Q195">
            <v>4700000</v>
          </cell>
          <cell r="R195">
            <v>0</v>
          </cell>
          <cell r="S195"/>
        </row>
        <row r="196">
          <cell r="B196" t="str">
            <v>KTM09</v>
          </cell>
          <cell r="C196" t="str">
            <v>Trần Thị Thu</v>
          </cell>
          <cell r="D196" t="str">
            <v>Trang</v>
          </cell>
          <cell r="E196">
            <v>5</v>
          </cell>
          <cell r="F196" t="str">
            <v>Kinh tế Tài nguyên và MT</v>
          </cell>
          <cell r="G196">
            <v>240</v>
          </cell>
          <cell r="H196">
            <v>9</v>
          </cell>
          <cell r="I196">
            <v>0</v>
          </cell>
          <cell r="J196">
            <v>0</v>
          </cell>
          <cell r="K196">
            <v>240</v>
          </cell>
          <cell r="L196">
            <v>9</v>
          </cell>
          <cell r="M196">
            <v>12300000</v>
          </cell>
          <cell r="N196">
            <v>0</v>
          </cell>
          <cell r="O196">
            <v>7050000</v>
          </cell>
          <cell r="P196"/>
          <cell r="Q196">
            <v>5250000</v>
          </cell>
          <cell r="R196">
            <v>0</v>
          </cell>
          <cell r="S196"/>
        </row>
        <row r="197">
          <cell r="B197" t="str">
            <v>KTM10</v>
          </cell>
          <cell r="C197" t="str">
            <v>Nguyễn Thị Ngọc</v>
          </cell>
          <cell r="D197" t="str">
            <v>Thương</v>
          </cell>
          <cell r="E197">
            <v>5</v>
          </cell>
          <cell r="F197" t="str">
            <v>Kinh tế Tài nguyên và MT</v>
          </cell>
          <cell r="G197">
            <v>220</v>
          </cell>
          <cell r="H197">
            <v>8</v>
          </cell>
          <cell r="I197">
            <v>0</v>
          </cell>
          <cell r="J197">
            <v>0</v>
          </cell>
          <cell r="K197">
            <v>220</v>
          </cell>
          <cell r="L197">
            <v>8</v>
          </cell>
          <cell r="M197">
            <v>11350000</v>
          </cell>
          <cell r="N197">
            <v>0</v>
          </cell>
          <cell r="O197">
            <v>5150000</v>
          </cell>
          <cell r="P197"/>
          <cell r="Q197">
            <v>6200000</v>
          </cell>
          <cell r="R197">
            <v>0</v>
          </cell>
          <cell r="S197"/>
        </row>
        <row r="198">
          <cell r="B198" t="str">
            <v>KTM11</v>
          </cell>
          <cell r="C198" t="str">
            <v>Lê Phương</v>
          </cell>
          <cell r="D198" t="str">
            <v>Nam</v>
          </cell>
          <cell r="E198">
            <v>5</v>
          </cell>
          <cell r="F198" t="str">
            <v>Kinh tế Tài nguyên và MT</v>
          </cell>
          <cell r="G198">
            <v>260</v>
          </cell>
          <cell r="H198">
            <v>11</v>
          </cell>
          <cell r="I198">
            <v>0</v>
          </cell>
          <cell r="J198">
            <v>0</v>
          </cell>
          <cell r="K198">
            <v>260</v>
          </cell>
          <cell r="L198">
            <v>11</v>
          </cell>
          <cell r="M198">
            <v>13450000</v>
          </cell>
          <cell r="N198">
            <v>0</v>
          </cell>
          <cell r="O198">
            <v>6100000</v>
          </cell>
          <cell r="P198"/>
          <cell r="Q198">
            <v>7350000</v>
          </cell>
          <cell r="R198">
            <v>0</v>
          </cell>
          <cell r="S198"/>
        </row>
        <row r="199">
          <cell r="B199" t="str">
            <v>KTM14</v>
          </cell>
          <cell r="C199" t="str">
            <v>Nguyễn Thị Hải</v>
          </cell>
          <cell r="D199" t="str">
            <v>Ninh</v>
          </cell>
          <cell r="E199">
            <v>5</v>
          </cell>
          <cell r="F199" t="str">
            <v>Kinh tế Tài nguyên và MT</v>
          </cell>
          <cell r="G199">
            <v>260</v>
          </cell>
          <cell r="H199">
            <v>13</v>
          </cell>
          <cell r="I199">
            <v>0</v>
          </cell>
          <cell r="J199">
            <v>0</v>
          </cell>
          <cell r="K199">
            <v>260</v>
          </cell>
          <cell r="L199">
            <v>13</v>
          </cell>
          <cell r="M199">
            <v>13350000</v>
          </cell>
          <cell r="N199">
            <v>0</v>
          </cell>
          <cell r="O199">
            <v>7100000</v>
          </cell>
          <cell r="P199"/>
          <cell r="Q199">
            <v>6250000</v>
          </cell>
          <cell r="R199">
            <v>0</v>
          </cell>
          <cell r="S199"/>
        </row>
        <row r="200">
          <cell r="B200" t="str">
            <v>KTM16</v>
          </cell>
          <cell r="C200" t="str">
            <v>Nguyễn Mạnh</v>
          </cell>
          <cell r="D200" t="str">
            <v>Hiếu</v>
          </cell>
          <cell r="E200">
            <v>5</v>
          </cell>
          <cell r="F200" t="str">
            <v>Kinh tế Tài nguyên và MT</v>
          </cell>
          <cell r="G200">
            <v>250</v>
          </cell>
          <cell r="H200">
            <v>11</v>
          </cell>
          <cell r="I200">
            <v>0</v>
          </cell>
          <cell r="J200">
            <v>0</v>
          </cell>
          <cell r="K200">
            <v>250</v>
          </cell>
          <cell r="L200">
            <v>11</v>
          </cell>
          <cell r="M200">
            <v>13125000</v>
          </cell>
          <cell r="N200">
            <v>0</v>
          </cell>
          <cell r="O200">
            <v>4725000</v>
          </cell>
          <cell r="P200"/>
          <cell r="Q200">
            <v>8400000</v>
          </cell>
          <cell r="R200">
            <v>0</v>
          </cell>
          <cell r="S200"/>
        </row>
        <row r="201">
          <cell r="B201" t="str">
            <v>KTL01</v>
          </cell>
          <cell r="C201" t="str">
            <v>Nguyễn Thị Thu</v>
          </cell>
          <cell r="D201" t="str">
            <v>Huyền</v>
          </cell>
          <cell r="E201">
            <v>5</v>
          </cell>
          <cell r="F201" t="str">
            <v>Quản lý kinh tế</v>
          </cell>
          <cell r="G201">
            <v>260</v>
          </cell>
          <cell r="H201">
            <v>10</v>
          </cell>
          <cell r="I201">
            <v>0</v>
          </cell>
          <cell r="J201">
            <v>0</v>
          </cell>
          <cell r="K201">
            <v>260</v>
          </cell>
          <cell r="L201">
            <v>10</v>
          </cell>
          <cell r="M201">
            <v>13450000</v>
          </cell>
          <cell r="N201">
            <v>0</v>
          </cell>
          <cell r="O201">
            <v>7150000</v>
          </cell>
          <cell r="P201"/>
          <cell r="Q201">
            <v>6300000</v>
          </cell>
          <cell r="R201">
            <v>0</v>
          </cell>
          <cell r="S201"/>
        </row>
        <row r="202">
          <cell r="B202" t="str">
            <v>KTL03</v>
          </cell>
          <cell r="C202" t="str">
            <v>Lê Thị Long</v>
          </cell>
          <cell r="D202" t="str">
            <v>Vỹ</v>
          </cell>
          <cell r="E202">
            <v>5</v>
          </cell>
          <cell r="F202" t="str">
            <v>Quản lý kinh tế</v>
          </cell>
          <cell r="G202">
            <v>180</v>
          </cell>
          <cell r="H202">
            <v>8</v>
          </cell>
          <cell r="I202">
            <v>0</v>
          </cell>
          <cell r="J202">
            <v>0</v>
          </cell>
          <cell r="K202">
            <v>180</v>
          </cell>
          <cell r="L202">
            <v>8</v>
          </cell>
          <cell r="M202">
            <v>9350000</v>
          </cell>
          <cell r="N202">
            <v>0</v>
          </cell>
          <cell r="O202">
            <v>4100000</v>
          </cell>
          <cell r="P202"/>
          <cell r="Q202">
            <v>5250000</v>
          </cell>
          <cell r="R202">
            <v>0</v>
          </cell>
          <cell r="S202"/>
        </row>
        <row r="203">
          <cell r="B203" t="str">
            <v>KTL06</v>
          </cell>
          <cell r="C203" t="str">
            <v>Giang</v>
          </cell>
          <cell r="D203" t="str">
            <v>Hương</v>
          </cell>
          <cell r="E203">
            <v>5</v>
          </cell>
          <cell r="F203" t="str">
            <v>Quản lý kinh tế</v>
          </cell>
          <cell r="G203">
            <v>140</v>
          </cell>
          <cell r="H203">
            <v>7</v>
          </cell>
          <cell r="I203">
            <v>0</v>
          </cell>
          <cell r="J203">
            <v>0</v>
          </cell>
          <cell r="K203">
            <v>140</v>
          </cell>
          <cell r="L203">
            <v>7</v>
          </cell>
          <cell r="M203">
            <v>7350000</v>
          </cell>
          <cell r="N203">
            <v>0</v>
          </cell>
          <cell r="O203">
            <v>2100000</v>
          </cell>
          <cell r="P203"/>
          <cell r="Q203">
            <v>5250000</v>
          </cell>
          <cell r="R203">
            <v>0</v>
          </cell>
          <cell r="S203"/>
        </row>
        <row r="204">
          <cell r="B204" t="str">
            <v>KTL07</v>
          </cell>
          <cell r="C204" t="str">
            <v>Nguyễn Thị Dương</v>
          </cell>
          <cell r="D204" t="str">
            <v>Nga</v>
          </cell>
          <cell r="E204">
            <v>5</v>
          </cell>
          <cell r="F204" t="str">
            <v>Quản lý kinh tế</v>
          </cell>
          <cell r="G204">
            <v>385</v>
          </cell>
          <cell r="H204">
            <v>17</v>
          </cell>
          <cell r="I204">
            <v>0</v>
          </cell>
          <cell r="J204">
            <v>0</v>
          </cell>
          <cell r="K204">
            <v>385</v>
          </cell>
          <cell r="L204">
            <v>17</v>
          </cell>
          <cell r="M204">
            <v>19575000</v>
          </cell>
          <cell r="N204">
            <v>0</v>
          </cell>
          <cell r="O204">
            <v>12375000</v>
          </cell>
          <cell r="P204"/>
          <cell r="Q204">
            <v>7200000</v>
          </cell>
          <cell r="R204">
            <v>0</v>
          </cell>
          <cell r="S204"/>
        </row>
        <row r="205">
          <cell r="B205" t="str">
            <v>KTL08</v>
          </cell>
          <cell r="C205" t="str">
            <v>Lê Khắc</v>
          </cell>
          <cell r="D205" t="str">
            <v>Bộ</v>
          </cell>
          <cell r="E205">
            <v>5</v>
          </cell>
          <cell r="F205" t="str">
            <v>Quản lý kinh tế</v>
          </cell>
          <cell r="G205">
            <v>120</v>
          </cell>
          <cell r="H205">
            <v>6</v>
          </cell>
          <cell r="I205">
            <v>60</v>
          </cell>
          <cell r="J205">
            <v>3</v>
          </cell>
          <cell r="K205">
            <v>60</v>
          </cell>
          <cell r="L205">
            <v>3</v>
          </cell>
          <cell r="M205">
            <v>3150000</v>
          </cell>
          <cell r="N205">
            <v>0</v>
          </cell>
          <cell r="O205">
            <v>1050000</v>
          </cell>
          <cell r="P205"/>
          <cell r="Q205">
            <v>2100000</v>
          </cell>
          <cell r="R205">
            <v>0</v>
          </cell>
          <cell r="S205"/>
        </row>
        <row r="206">
          <cell r="B206" t="str">
            <v>KTL09</v>
          </cell>
          <cell r="C206" t="str">
            <v>Phạm Văn</v>
          </cell>
          <cell r="D206" t="str">
            <v>Hùng</v>
          </cell>
          <cell r="E206">
            <v>5</v>
          </cell>
          <cell r="F206" t="str">
            <v>Quản lý kinh tế</v>
          </cell>
          <cell r="G206">
            <v>260</v>
          </cell>
          <cell r="H206">
            <v>9</v>
          </cell>
          <cell r="I206">
            <v>0</v>
          </cell>
          <cell r="J206">
            <v>0</v>
          </cell>
          <cell r="K206">
            <v>260</v>
          </cell>
          <cell r="L206">
            <v>9</v>
          </cell>
          <cell r="M206">
            <v>13200000</v>
          </cell>
          <cell r="N206">
            <v>0</v>
          </cell>
          <cell r="O206">
            <v>8550000</v>
          </cell>
          <cell r="P206"/>
          <cell r="Q206">
            <v>4650000</v>
          </cell>
          <cell r="R206">
            <v>0</v>
          </cell>
          <cell r="S206"/>
        </row>
        <row r="207">
          <cell r="B207" t="str">
            <v>KTL14</v>
          </cell>
          <cell r="C207" t="str">
            <v>Lê Ngọc</v>
          </cell>
          <cell r="D207" t="str">
            <v>Hướng</v>
          </cell>
          <cell r="E207">
            <v>5</v>
          </cell>
          <cell r="F207" t="str">
            <v>Quản lý kinh tế</v>
          </cell>
          <cell r="G207">
            <v>260</v>
          </cell>
          <cell r="H207">
            <v>10</v>
          </cell>
          <cell r="I207">
            <v>0</v>
          </cell>
          <cell r="J207">
            <v>0</v>
          </cell>
          <cell r="K207">
            <v>260</v>
          </cell>
          <cell r="L207">
            <v>10</v>
          </cell>
          <cell r="M207">
            <v>13350000</v>
          </cell>
          <cell r="N207">
            <v>0</v>
          </cell>
          <cell r="O207">
            <v>5150000</v>
          </cell>
          <cell r="P207"/>
          <cell r="Q207">
            <v>8200000</v>
          </cell>
          <cell r="R207">
            <v>0</v>
          </cell>
          <cell r="S207"/>
        </row>
        <row r="208">
          <cell r="B208" t="str">
            <v>KTL17</v>
          </cell>
          <cell r="C208" t="str">
            <v>Nguyễn Hữu</v>
          </cell>
          <cell r="D208" t="str">
            <v>Nhuần</v>
          </cell>
          <cell r="E208">
            <v>5</v>
          </cell>
          <cell r="F208" t="str">
            <v>Quản lý kinh tế</v>
          </cell>
          <cell r="G208">
            <v>400</v>
          </cell>
          <cell r="H208">
            <v>17</v>
          </cell>
          <cell r="I208">
            <v>0</v>
          </cell>
          <cell r="J208">
            <v>0</v>
          </cell>
          <cell r="K208">
            <v>400</v>
          </cell>
          <cell r="L208">
            <v>17</v>
          </cell>
          <cell r="M208">
            <v>20300000</v>
          </cell>
          <cell r="N208">
            <v>0</v>
          </cell>
          <cell r="O208">
            <v>12100000</v>
          </cell>
          <cell r="P208"/>
          <cell r="Q208">
            <v>8200000</v>
          </cell>
          <cell r="R208">
            <v>0</v>
          </cell>
          <cell r="S208"/>
        </row>
        <row r="209">
          <cell r="B209" t="str">
            <v>KTL19</v>
          </cell>
          <cell r="C209" t="str">
            <v>Nguyễn Thị Huyền</v>
          </cell>
          <cell r="D209" t="str">
            <v>Trang</v>
          </cell>
          <cell r="E209">
            <v>5</v>
          </cell>
          <cell r="F209" t="str">
            <v>Quản lý kinh tế</v>
          </cell>
          <cell r="G209">
            <v>160</v>
          </cell>
          <cell r="H209">
            <v>8</v>
          </cell>
          <cell r="I209">
            <v>0</v>
          </cell>
          <cell r="J209">
            <v>0</v>
          </cell>
          <cell r="K209">
            <v>160</v>
          </cell>
          <cell r="L209">
            <v>8</v>
          </cell>
          <cell r="M209">
            <v>8400000</v>
          </cell>
          <cell r="N209">
            <v>0</v>
          </cell>
          <cell r="O209">
            <v>2100000</v>
          </cell>
          <cell r="P209"/>
          <cell r="Q209">
            <v>6300000</v>
          </cell>
          <cell r="R209">
            <v>0</v>
          </cell>
          <cell r="S209"/>
        </row>
        <row r="210">
          <cell r="B210" t="str">
            <v>KTL20</v>
          </cell>
          <cell r="C210" t="str">
            <v>Trần Thế</v>
          </cell>
          <cell r="D210" t="str">
            <v>Cường</v>
          </cell>
          <cell r="E210">
            <v>5</v>
          </cell>
          <cell r="F210" t="str">
            <v>Quản lý kinh tế</v>
          </cell>
          <cell r="G210">
            <v>160</v>
          </cell>
          <cell r="H210">
            <v>7</v>
          </cell>
          <cell r="I210">
            <v>0</v>
          </cell>
          <cell r="J210">
            <v>0</v>
          </cell>
          <cell r="K210">
            <v>160</v>
          </cell>
          <cell r="L210">
            <v>7</v>
          </cell>
          <cell r="M210">
            <v>8400000</v>
          </cell>
          <cell r="N210">
            <v>0</v>
          </cell>
          <cell r="O210">
            <v>3150000</v>
          </cell>
          <cell r="P210"/>
          <cell r="Q210">
            <v>5250000</v>
          </cell>
          <cell r="R210">
            <v>0</v>
          </cell>
          <cell r="S210"/>
        </row>
        <row r="211">
          <cell r="B211" t="str">
            <v>KTL21</v>
          </cell>
          <cell r="C211" t="str">
            <v>Nguyễn Thị</v>
          </cell>
          <cell r="D211" t="str">
            <v>Lý</v>
          </cell>
          <cell r="E211">
            <v>5</v>
          </cell>
          <cell r="F211" t="str">
            <v>Quản lý kinh tế</v>
          </cell>
          <cell r="G211">
            <v>300</v>
          </cell>
          <cell r="H211">
            <v>11</v>
          </cell>
          <cell r="I211">
            <v>0</v>
          </cell>
          <cell r="J211">
            <v>0</v>
          </cell>
          <cell r="K211">
            <v>300</v>
          </cell>
          <cell r="L211">
            <v>11</v>
          </cell>
          <cell r="M211">
            <v>15350000</v>
          </cell>
          <cell r="N211">
            <v>0</v>
          </cell>
          <cell r="O211">
            <v>6100000</v>
          </cell>
          <cell r="P211"/>
          <cell r="Q211">
            <v>9250000</v>
          </cell>
          <cell r="R211">
            <v>0</v>
          </cell>
          <cell r="S211"/>
        </row>
        <row r="212">
          <cell r="B212" t="str">
            <v>KTL22</v>
          </cell>
          <cell r="C212" t="str">
            <v>Bùi Văn</v>
          </cell>
          <cell r="D212" t="str">
            <v>Quang</v>
          </cell>
          <cell r="E212">
            <v>5</v>
          </cell>
          <cell r="F212" t="str">
            <v>Quản lý kinh tế</v>
          </cell>
          <cell r="G212">
            <v>200</v>
          </cell>
          <cell r="H212">
            <v>9</v>
          </cell>
          <cell r="I212">
            <v>0</v>
          </cell>
          <cell r="J212">
            <v>0</v>
          </cell>
          <cell r="K212">
            <v>200</v>
          </cell>
          <cell r="L212">
            <v>9</v>
          </cell>
          <cell r="M212">
            <v>10400000</v>
          </cell>
          <cell r="N212">
            <v>0</v>
          </cell>
          <cell r="O212">
            <v>2100000</v>
          </cell>
          <cell r="P212"/>
          <cell r="Q212">
            <v>8300000</v>
          </cell>
          <cell r="R212">
            <v>0</v>
          </cell>
          <cell r="S212"/>
        </row>
        <row r="213">
          <cell r="B213" t="str">
            <v>KTL23</v>
          </cell>
          <cell r="C213" t="str">
            <v>Nguyễn Anh</v>
          </cell>
          <cell r="D213" t="str">
            <v>Đức</v>
          </cell>
          <cell r="E213">
            <v>5</v>
          </cell>
          <cell r="F213" t="str">
            <v>Quản lý kinh tế</v>
          </cell>
          <cell r="G213">
            <v>260</v>
          </cell>
          <cell r="H213">
            <v>9</v>
          </cell>
          <cell r="I213">
            <v>0</v>
          </cell>
          <cell r="J213">
            <v>0</v>
          </cell>
          <cell r="K213">
            <v>260</v>
          </cell>
          <cell r="L213">
            <v>9</v>
          </cell>
          <cell r="M213">
            <v>13350000</v>
          </cell>
          <cell r="N213">
            <v>0</v>
          </cell>
          <cell r="O213">
            <v>7150000</v>
          </cell>
          <cell r="P213"/>
          <cell r="Q213">
            <v>6200000</v>
          </cell>
          <cell r="R213">
            <v>0</v>
          </cell>
          <cell r="S213"/>
        </row>
        <row r="214">
          <cell r="B214" t="str">
            <v>KNN03</v>
          </cell>
          <cell r="C214" t="str">
            <v>Phạm Thị Thanh</v>
          </cell>
          <cell r="D214" t="str">
            <v>Thúy</v>
          </cell>
          <cell r="E214">
            <v>5</v>
          </cell>
          <cell r="F214" t="str">
            <v>Kinh tế nông nghiệp và Chính sách</v>
          </cell>
          <cell r="G214">
            <v>220</v>
          </cell>
          <cell r="H214">
            <v>11</v>
          </cell>
          <cell r="I214">
            <v>0</v>
          </cell>
          <cell r="J214">
            <v>0</v>
          </cell>
          <cell r="K214">
            <v>220</v>
          </cell>
          <cell r="L214">
            <v>11</v>
          </cell>
          <cell r="M214">
            <v>11550000</v>
          </cell>
          <cell r="N214">
            <v>0</v>
          </cell>
          <cell r="O214">
            <v>4200000</v>
          </cell>
          <cell r="P214"/>
          <cell r="Q214">
            <v>7350000</v>
          </cell>
          <cell r="R214">
            <v>0</v>
          </cell>
          <cell r="S214"/>
        </row>
        <row r="215">
          <cell r="B215" t="str">
            <v>KNN04</v>
          </cell>
          <cell r="C215" t="str">
            <v>Nguyễn Thanh</v>
          </cell>
          <cell r="D215" t="str">
            <v>Phong</v>
          </cell>
          <cell r="E215">
            <v>5</v>
          </cell>
          <cell r="F215" t="str">
            <v>Kinh tế nông nghiệp và Chính sách</v>
          </cell>
          <cell r="G215">
            <v>390</v>
          </cell>
          <cell r="H215">
            <v>17</v>
          </cell>
          <cell r="I215">
            <v>0</v>
          </cell>
          <cell r="J215">
            <v>0</v>
          </cell>
          <cell r="K215">
            <v>390</v>
          </cell>
          <cell r="L215">
            <v>17</v>
          </cell>
          <cell r="M215">
            <v>20100000</v>
          </cell>
          <cell r="N215">
            <v>0</v>
          </cell>
          <cell r="O215">
            <v>9750000</v>
          </cell>
          <cell r="P215"/>
          <cell r="Q215">
            <v>10350000</v>
          </cell>
          <cell r="R215">
            <v>0</v>
          </cell>
          <cell r="S215"/>
        </row>
        <row r="216">
          <cell r="B216" t="str">
            <v>KNN11</v>
          </cell>
          <cell r="C216" t="str">
            <v>Đỗ Kim</v>
          </cell>
          <cell r="D216" t="str">
            <v>Chung</v>
          </cell>
          <cell r="E216">
            <v>5</v>
          </cell>
          <cell r="F216" t="str">
            <v>Kinh tế nông nghiệp và Chính sách</v>
          </cell>
          <cell r="G216">
            <v>140</v>
          </cell>
          <cell r="H216">
            <v>3</v>
          </cell>
          <cell r="I216">
            <v>0</v>
          </cell>
          <cell r="J216">
            <v>0</v>
          </cell>
          <cell r="K216">
            <v>140</v>
          </cell>
          <cell r="L216">
            <v>3</v>
          </cell>
          <cell r="M216">
            <v>7000000</v>
          </cell>
          <cell r="N216">
            <v>0</v>
          </cell>
          <cell r="O216">
            <v>5000000</v>
          </cell>
          <cell r="P216"/>
          <cell r="Q216">
            <v>2000000</v>
          </cell>
          <cell r="R216">
            <v>0</v>
          </cell>
          <cell r="S216"/>
        </row>
        <row r="217">
          <cell r="B217" t="str">
            <v>KNN12</v>
          </cell>
          <cell r="C217" t="str">
            <v>Nguyễn Phượng</v>
          </cell>
          <cell r="D217" t="str">
            <v>Lê</v>
          </cell>
          <cell r="E217">
            <v>5</v>
          </cell>
          <cell r="F217" t="str">
            <v>Kinh tế nông nghiệp và Chính sách</v>
          </cell>
          <cell r="G217">
            <v>390</v>
          </cell>
          <cell r="H217">
            <v>14</v>
          </cell>
          <cell r="I217">
            <v>0</v>
          </cell>
          <cell r="J217">
            <v>0</v>
          </cell>
          <cell r="K217">
            <v>390</v>
          </cell>
          <cell r="L217">
            <v>14</v>
          </cell>
          <cell r="M217">
            <v>19750000</v>
          </cell>
          <cell r="N217">
            <v>0</v>
          </cell>
          <cell r="O217">
            <v>6000000</v>
          </cell>
          <cell r="P217"/>
          <cell r="Q217">
            <v>13750000</v>
          </cell>
          <cell r="R217">
            <v>0</v>
          </cell>
          <cell r="S217"/>
        </row>
        <row r="218">
          <cell r="B218" t="str">
            <v>KNN13</v>
          </cell>
          <cell r="C218" t="str">
            <v>Lưu Văn</v>
          </cell>
          <cell r="D218" t="str">
            <v>Duy</v>
          </cell>
          <cell r="E218">
            <v>5</v>
          </cell>
          <cell r="F218" t="str">
            <v>Kinh tế nông nghiệp và Chính sách</v>
          </cell>
          <cell r="G218">
            <v>400</v>
          </cell>
          <cell r="H218">
            <v>17</v>
          </cell>
          <cell r="I218">
            <v>0</v>
          </cell>
          <cell r="J218">
            <v>0</v>
          </cell>
          <cell r="K218">
            <v>400</v>
          </cell>
          <cell r="L218">
            <v>17</v>
          </cell>
          <cell r="M218">
            <v>20450000</v>
          </cell>
          <cell r="N218">
            <v>0</v>
          </cell>
          <cell r="O218">
            <v>6100000</v>
          </cell>
          <cell r="P218"/>
          <cell r="Q218">
            <v>14350000</v>
          </cell>
          <cell r="R218">
            <v>0</v>
          </cell>
          <cell r="S218"/>
        </row>
        <row r="219">
          <cell r="B219" t="str">
            <v>KNN14</v>
          </cell>
          <cell r="C219" t="str">
            <v>Lê Thị Thanh</v>
          </cell>
          <cell r="D219" t="str">
            <v>Loan</v>
          </cell>
          <cell r="E219">
            <v>5</v>
          </cell>
          <cell r="F219" t="str">
            <v>Kinh tế nông nghiệp và Chính sách</v>
          </cell>
          <cell r="G219">
            <v>370</v>
          </cell>
          <cell r="H219">
            <v>16</v>
          </cell>
          <cell r="I219">
            <v>0</v>
          </cell>
          <cell r="J219">
            <v>0</v>
          </cell>
          <cell r="K219">
            <v>370</v>
          </cell>
          <cell r="L219">
            <v>16</v>
          </cell>
          <cell r="M219">
            <v>19050000</v>
          </cell>
          <cell r="N219">
            <v>0</v>
          </cell>
          <cell r="O219">
            <v>7650000</v>
          </cell>
          <cell r="P219"/>
          <cell r="Q219">
            <v>11400000</v>
          </cell>
          <cell r="R219">
            <v>0</v>
          </cell>
          <cell r="S219"/>
        </row>
        <row r="220">
          <cell r="B220" t="str">
            <v>KNN15</v>
          </cell>
          <cell r="C220" t="str">
            <v>Nguyễn Thị</v>
          </cell>
          <cell r="D220" t="str">
            <v>Thiêm</v>
          </cell>
          <cell r="E220">
            <v>5</v>
          </cell>
          <cell r="F220" t="str">
            <v>Kinh tế nông nghiệp và Chính sách</v>
          </cell>
          <cell r="G220">
            <v>390</v>
          </cell>
          <cell r="H220">
            <v>15</v>
          </cell>
          <cell r="I220">
            <v>0</v>
          </cell>
          <cell r="J220">
            <v>0</v>
          </cell>
          <cell r="K220">
            <v>390</v>
          </cell>
          <cell r="L220">
            <v>15</v>
          </cell>
          <cell r="M220">
            <v>19900000</v>
          </cell>
          <cell r="N220">
            <v>0</v>
          </cell>
          <cell r="O220">
            <v>8600000</v>
          </cell>
          <cell r="P220"/>
          <cell r="Q220">
            <v>11300000</v>
          </cell>
          <cell r="R220">
            <v>0</v>
          </cell>
          <cell r="S220"/>
        </row>
        <row r="221">
          <cell r="B221" t="str">
            <v>KDT01</v>
          </cell>
          <cell r="C221" t="str">
            <v>Trần Đình</v>
          </cell>
          <cell r="D221" t="str">
            <v>Thao</v>
          </cell>
          <cell r="E221">
            <v>5</v>
          </cell>
          <cell r="F221" t="str">
            <v>Kế hoạch và Đầu tư</v>
          </cell>
          <cell r="G221">
            <v>170</v>
          </cell>
          <cell r="H221">
            <v>8</v>
          </cell>
          <cell r="I221">
            <v>0</v>
          </cell>
          <cell r="J221">
            <v>0</v>
          </cell>
          <cell r="K221">
            <v>170</v>
          </cell>
          <cell r="L221">
            <v>8</v>
          </cell>
          <cell r="M221">
            <v>8500000</v>
          </cell>
          <cell r="N221">
            <v>0</v>
          </cell>
          <cell r="O221">
            <v>7500000</v>
          </cell>
          <cell r="P221"/>
          <cell r="Q221">
            <v>1000000</v>
          </cell>
          <cell r="R221">
            <v>0</v>
          </cell>
          <cell r="S221"/>
        </row>
        <row r="222">
          <cell r="B222" t="str">
            <v>KDT03</v>
          </cell>
          <cell r="C222" t="str">
            <v>Đỗ Trường</v>
          </cell>
          <cell r="D222" t="str">
            <v>Lâm</v>
          </cell>
          <cell r="E222">
            <v>5</v>
          </cell>
          <cell r="F222" t="str">
            <v>Kế hoạch và Đầu tư</v>
          </cell>
          <cell r="G222">
            <v>300</v>
          </cell>
          <cell r="H222">
            <v>13</v>
          </cell>
          <cell r="I222">
            <v>0</v>
          </cell>
          <cell r="J222">
            <v>0</v>
          </cell>
          <cell r="K222">
            <v>300</v>
          </cell>
          <cell r="L222">
            <v>13</v>
          </cell>
          <cell r="M222">
            <v>15200000</v>
          </cell>
          <cell r="N222">
            <v>0</v>
          </cell>
          <cell r="O222">
            <v>8500000</v>
          </cell>
          <cell r="P222"/>
          <cell r="Q222">
            <v>6700000</v>
          </cell>
          <cell r="R222">
            <v>0</v>
          </cell>
          <cell r="S222"/>
        </row>
        <row r="223">
          <cell r="B223" t="str">
            <v>KDT06</v>
          </cell>
          <cell r="C223" t="str">
            <v>Trần Hương</v>
          </cell>
          <cell r="D223" t="str">
            <v>Giang</v>
          </cell>
          <cell r="E223">
            <v>5</v>
          </cell>
          <cell r="F223" t="str">
            <v>Kế hoạch và Đầu tư</v>
          </cell>
          <cell r="G223">
            <v>260</v>
          </cell>
          <cell r="H223">
            <v>12</v>
          </cell>
          <cell r="I223">
            <v>0</v>
          </cell>
          <cell r="J223">
            <v>0</v>
          </cell>
          <cell r="K223">
            <v>260</v>
          </cell>
          <cell r="L223">
            <v>12</v>
          </cell>
          <cell r="M223">
            <v>13650000</v>
          </cell>
          <cell r="N223">
            <v>0</v>
          </cell>
          <cell r="O223">
            <v>5250000</v>
          </cell>
          <cell r="P223"/>
          <cell r="Q223">
            <v>8400000</v>
          </cell>
          <cell r="R223">
            <v>0</v>
          </cell>
          <cell r="S223"/>
        </row>
        <row r="224">
          <cell r="B224" t="str">
            <v>KDT07</v>
          </cell>
          <cell r="C224" t="str">
            <v>Nguyễn Thị Minh</v>
          </cell>
          <cell r="D224" t="str">
            <v>Thu</v>
          </cell>
          <cell r="E224">
            <v>5</v>
          </cell>
          <cell r="F224" t="str">
            <v>Kế hoạch và Đầu tư</v>
          </cell>
          <cell r="G224">
            <v>200</v>
          </cell>
          <cell r="H224">
            <v>10</v>
          </cell>
          <cell r="I224">
            <v>0</v>
          </cell>
          <cell r="J224">
            <v>0</v>
          </cell>
          <cell r="K224">
            <v>200</v>
          </cell>
          <cell r="L224">
            <v>10</v>
          </cell>
          <cell r="M224">
            <v>10200000</v>
          </cell>
          <cell r="N224">
            <v>0</v>
          </cell>
          <cell r="O224">
            <v>5000000</v>
          </cell>
          <cell r="P224"/>
          <cell r="Q224">
            <v>5200000</v>
          </cell>
          <cell r="R224">
            <v>0</v>
          </cell>
          <cell r="S224"/>
        </row>
        <row r="225">
          <cell r="B225" t="str">
            <v>KDT08</v>
          </cell>
          <cell r="C225" t="str">
            <v>Nguyễn Tuấn</v>
          </cell>
          <cell r="D225" t="str">
            <v>Sơn</v>
          </cell>
          <cell r="E225">
            <v>5</v>
          </cell>
          <cell r="F225" t="str">
            <v>Kế hoạch và Đầu tư</v>
          </cell>
          <cell r="G225">
            <v>200</v>
          </cell>
          <cell r="H225">
            <v>7</v>
          </cell>
          <cell r="I225">
            <v>0</v>
          </cell>
          <cell r="J225">
            <v>0</v>
          </cell>
          <cell r="K225">
            <v>200</v>
          </cell>
          <cell r="L225">
            <v>7</v>
          </cell>
          <cell r="M225">
            <v>10200000</v>
          </cell>
          <cell r="N225">
            <v>0</v>
          </cell>
          <cell r="O225">
            <v>6000000</v>
          </cell>
          <cell r="P225"/>
          <cell r="Q225">
            <v>4200000</v>
          </cell>
          <cell r="R225">
            <v>0</v>
          </cell>
          <cell r="S225"/>
        </row>
        <row r="226">
          <cell r="B226" t="str">
            <v>KDT09</v>
          </cell>
          <cell r="C226" t="str">
            <v>Vũ Thị Thu</v>
          </cell>
          <cell r="D226" t="str">
            <v>Hương</v>
          </cell>
          <cell r="E226">
            <v>5</v>
          </cell>
          <cell r="F226" t="str">
            <v>Kế hoạch và Đầu tư</v>
          </cell>
          <cell r="G226">
            <v>260</v>
          </cell>
          <cell r="H226">
            <v>12</v>
          </cell>
          <cell r="I226">
            <v>0</v>
          </cell>
          <cell r="J226">
            <v>0</v>
          </cell>
          <cell r="K226">
            <v>260</v>
          </cell>
          <cell r="L226">
            <v>12</v>
          </cell>
          <cell r="M226">
            <v>13650000</v>
          </cell>
          <cell r="N226">
            <v>0</v>
          </cell>
          <cell r="O226">
            <v>5250000</v>
          </cell>
          <cell r="P226"/>
          <cell r="Q226">
            <v>8400000</v>
          </cell>
          <cell r="R226">
            <v>0</v>
          </cell>
          <cell r="S226"/>
        </row>
        <row r="227">
          <cell r="B227" t="str">
            <v>KDT10</v>
          </cell>
          <cell r="C227" t="str">
            <v>Đặng Nam</v>
          </cell>
          <cell r="D227" t="str">
            <v>Phương</v>
          </cell>
          <cell r="E227">
            <v>5</v>
          </cell>
          <cell r="F227" t="str">
            <v>Kế hoạch và Đầu tư</v>
          </cell>
          <cell r="G227">
            <v>260</v>
          </cell>
          <cell r="H227">
            <v>12</v>
          </cell>
          <cell r="I227">
            <v>0</v>
          </cell>
          <cell r="J227">
            <v>0</v>
          </cell>
          <cell r="K227">
            <v>260</v>
          </cell>
          <cell r="L227">
            <v>12</v>
          </cell>
          <cell r="M227">
            <v>13650000</v>
          </cell>
          <cell r="N227">
            <v>0</v>
          </cell>
          <cell r="O227">
            <v>5250000</v>
          </cell>
          <cell r="P227"/>
          <cell r="Q227">
            <v>8400000</v>
          </cell>
          <cell r="R227">
            <v>0</v>
          </cell>
          <cell r="S227"/>
        </row>
        <row r="228">
          <cell r="B228" t="str">
            <v>PHL02</v>
          </cell>
          <cell r="C228" t="str">
            <v>Trịnh Thị Ngọc</v>
          </cell>
          <cell r="D228" t="str">
            <v>Anh</v>
          </cell>
          <cell r="E228">
            <v>6</v>
          </cell>
          <cell r="F228" t="str">
            <v>Pháp luật</v>
          </cell>
          <cell r="G228">
            <v>88</v>
          </cell>
          <cell r="H228">
            <v>5</v>
          </cell>
          <cell r="I228">
            <v>0</v>
          </cell>
          <cell r="J228">
            <v>0</v>
          </cell>
          <cell r="K228">
            <v>88</v>
          </cell>
          <cell r="L228">
            <v>5</v>
          </cell>
          <cell r="M228">
            <v>4450000</v>
          </cell>
          <cell r="N228">
            <v>0</v>
          </cell>
          <cell r="O228">
            <v>0</v>
          </cell>
          <cell r="P228"/>
          <cell r="Q228">
            <v>4450000</v>
          </cell>
          <cell r="R228">
            <v>0</v>
          </cell>
          <cell r="S228"/>
        </row>
        <row r="229">
          <cell r="B229" t="str">
            <v>PHL03</v>
          </cell>
          <cell r="C229" t="str">
            <v>Lê Thị</v>
          </cell>
          <cell r="D229" t="str">
            <v>Yến</v>
          </cell>
          <cell r="E229">
            <v>6</v>
          </cell>
          <cell r="F229" t="str">
            <v>Pháp luật</v>
          </cell>
          <cell r="G229">
            <v>60</v>
          </cell>
          <cell r="H229">
            <v>3</v>
          </cell>
          <cell r="I229">
            <v>0</v>
          </cell>
          <cell r="J229">
            <v>0</v>
          </cell>
          <cell r="K229">
            <v>60</v>
          </cell>
          <cell r="L229">
            <v>3</v>
          </cell>
          <cell r="M229">
            <v>3150000</v>
          </cell>
          <cell r="N229">
            <v>0</v>
          </cell>
          <cell r="O229">
            <v>0</v>
          </cell>
          <cell r="P229"/>
          <cell r="Q229">
            <v>3150000</v>
          </cell>
          <cell r="R229">
            <v>0</v>
          </cell>
          <cell r="S229"/>
        </row>
        <row r="230">
          <cell r="B230" t="str">
            <v>PHL05</v>
          </cell>
          <cell r="C230" t="str">
            <v>Nguyễn Thị</v>
          </cell>
          <cell r="D230" t="str">
            <v>Ngân</v>
          </cell>
          <cell r="E230">
            <v>6</v>
          </cell>
          <cell r="F230" t="str">
            <v>Pháp luật</v>
          </cell>
          <cell r="G230">
            <v>100</v>
          </cell>
          <cell r="H230">
            <v>5</v>
          </cell>
          <cell r="I230">
            <v>0</v>
          </cell>
          <cell r="J230">
            <v>0</v>
          </cell>
          <cell r="K230">
            <v>100</v>
          </cell>
          <cell r="L230">
            <v>5</v>
          </cell>
          <cell r="M230">
            <v>5250000</v>
          </cell>
          <cell r="N230">
            <v>0</v>
          </cell>
          <cell r="O230">
            <v>0</v>
          </cell>
          <cell r="P230"/>
          <cell r="Q230">
            <v>5250000</v>
          </cell>
          <cell r="R230">
            <v>0</v>
          </cell>
          <cell r="S230"/>
        </row>
        <row r="231">
          <cell r="B231" t="str">
            <v>PHL08</v>
          </cell>
          <cell r="C231" t="str">
            <v>Nguyễn Thị Lam</v>
          </cell>
          <cell r="D231" t="str">
            <v>Thủy</v>
          </cell>
          <cell r="E231">
            <v>6</v>
          </cell>
          <cell r="F231" t="str">
            <v>Pháp luật</v>
          </cell>
          <cell r="G231">
            <v>18</v>
          </cell>
          <cell r="H231">
            <v>3</v>
          </cell>
          <cell r="I231">
            <v>0</v>
          </cell>
          <cell r="J231">
            <v>0</v>
          </cell>
          <cell r="K231">
            <v>18</v>
          </cell>
          <cell r="L231">
            <v>3</v>
          </cell>
          <cell r="M231">
            <v>1200000</v>
          </cell>
          <cell r="N231">
            <v>0</v>
          </cell>
          <cell r="O231">
            <v>0</v>
          </cell>
          <cell r="P231"/>
          <cell r="Q231">
            <v>1200000</v>
          </cell>
          <cell r="R231">
            <v>0</v>
          </cell>
          <cell r="S231"/>
        </row>
        <row r="232">
          <cell r="B232" t="str">
            <v>PHL09</v>
          </cell>
          <cell r="C232" t="str">
            <v>Đỗ Thị Kim</v>
          </cell>
          <cell r="D232" t="str">
            <v>Hương</v>
          </cell>
          <cell r="E232">
            <v>6</v>
          </cell>
          <cell r="F232" t="str">
            <v>Pháp luật</v>
          </cell>
          <cell r="G232">
            <v>128</v>
          </cell>
          <cell r="H232">
            <v>7</v>
          </cell>
          <cell r="I232">
            <v>0</v>
          </cell>
          <cell r="J232">
            <v>0</v>
          </cell>
          <cell r="K232">
            <v>128</v>
          </cell>
          <cell r="L232">
            <v>7</v>
          </cell>
          <cell r="M232">
            <v>6550000</v>
          </cell>
          <cell r="N232">
            <v>0</v>
          </cell>
          <cell r="O232">
            <v>0</v>
          </cell>
          <cell r="P232"/>
          <cell r="Q232">
            <v>6550000</v>
          </cell>
          <cell r="R232">
            <v>0</v>
          </cell>
          <cell r="S232"/>
        </row>
        <row r="233">
          <cell r="B233" t="str">
            <v>PHL11</v>
          </cell>
          <cell r="C233" t="str">
            <v>Phạm Vân</v>
          </cell>
          <cell r="D233" t="str">
            <v>Anh</v>
          </cell>
          <cell r="E233">
            <v>6</v>
          </cell>
          <cell r="F233" t="str">
            <v>Pháp luật</v>
          </cell>
          <cell r="G233">
            <v>148</v>
          </cell>
          <cell r="H233">
            <v>8</v>
          </cell>
          <cell r="I233">
            <v>0</v>
          </cell>
          <cell r="J233">
            <v>0</v>
          </cell>
          <cell r="K233">
            <v>148</v>
          </cell>
          <cell r="L233">
            <v>8</v>
          </cell>
          <cell r="M233">
            <v>7600000</v>
          </cell>
          <cell r="N233">
            <v>0</v>
          </cell>
          <cell r="O233">
            <v>1050000</v>
          </cell>
          <cell r="P233"/>
          <cell r="Q233">
            <v>6550000</v>
          </cell>
          <cell r="R233">
            <v>0</v>
          </cell>
          <cell r="S233"/>
        </row>
        <row r="234">
          <cell r="B234" t="str">
            <v>PHL12</v>
          </cell>
          <cell r="C234" t="str">
            <v>Hoàng Kiều</v>
          </cell>
          <cell r="D234" t="str">
            <v>Oanh</v>
          </cell>
          <cell r="E234">
            <v>6</v>
          </cell>
          <cell r="F234" t="str">
            <v>Pháp luật</v>
          </cell>
          <cell r="G234">
            <v>18</v>
          </cell>
          <cell r="H234">
            <v>3</v>
          </cell>
          <cell r="I234">
            <v>0</v>
          </cell>
          <cell r="J234">
            <v>0</v>
          </cell>
          <cell r="K234">
            <v>18</v>
          </cell>
          <cell r="L234">
            <v>3</v>
          </cell>
          <cell r="M234">
            <v>1200000</v>
          </cell>
          <cell r="N234">
            <v>0</v>
          </cell>
          <cell r="O234">
            <v>0</v>
          </cell>
          <cell r="P234"/>
          <cell r="Q234">
            <v>1200000</v>
          </cell>
          <cell r="R234">
            <v>0</v>
          </cell>
          <cell r="S234"/>
        </row>
        <row r="235">
          <cell r="B235" t="str">
            <v>PHL06</v>
          </cell>
          <cell r="C235" t="str">
            <v>Vũ Văn</v>
          </cell>
          <cell r="D235" t="str">
            <v>Tuấn</v>
          </cell>
          <cell r="E235">
            <v>6</v>
          </cell>
          <cell r="F235" t="str">
            <v>Pháp luật</v>
          </cell>
          <cell r="G235">
            <v>20</v>
          </cell>
          <cell r="H235">
            <v>1</v>
          </cell>
          <cell r="I235">
            <v>0</v>
          </cell>
          <cell r="J235">
            <v>0</v>
          </cell>
          <cell r="K235">
            <v>20</v>
          </cell>
          <cell r="L235">
            <v>1</v>
          </cell>
          <cell r="M235">
            <v>1050000</v>
          </cell>
          <cell r="N235">
            <v>0</v>
          </cell>
          <cell r="O235">
            <v>1050000</v>
          </cell>
          <cell r="P235"/>
          <cell r="Q235">
            <v>0</v>
          </cell>
          <cell r="R235">
            <v>0</v>
          </cell>
          <cell r="S235"/>
        </row>
        <row r="236">
          <cell r="B236" t="str">
            <v>XHH01</v>
          </cell>
          <cell r="C236" t="str">
            <v>Ngô Trung</v>
          </cell>
          <cell r="D236" t="str">
            <v>Thành</v>
          </cell>
          <cell r="E236">
            <v>6</v>
          </cell>
          <cell r="F236" t="str">
            <v>Xã hội học</v>
          </cell>
          <cell r="G236">
            <v>140</v>
          </cell>
          <cell r="H236">
            <v>7</v>
          </cell>
          <cell r="I236">
            <v>60</v>
          </cell>
          <cell r="J236">
            <v>3</v>
          </cell>
          <cell r="K236">
            <v>80</v>
          </cell>
          <cell r="L236">
            <v>4</v>
          </cell>
          <cell r="M236">
            <v>4200000</v>
          </cell>
          <cell r="N236">
            <v>0</v>
          </cell>
          <cell r="O236">
            <v>0</v>
          </cell>
          <cell r="P236"/>
          <cell r="Q236">
            <v>4200000</v>
          </cell>
          <cell r="R236">
            <v>0</v>
          </cell>
          <cell r="S236"/>
        </row>
        <row r="237">
          <cell r="B237" t="str">
            <v>XHH02</v>
          </cell>
          <cell r="C237" t="str">
            <v>Nguyễn Thị</v>
          </cell>
          <cell r="D237" t="str">
            <v>Diễn</v>
          </cell>
          <cell r="E237">
            <v>6</v>
          </cell>
          <cell r="F237" t="str">
            <v>Xã hội học</v>
          </cell>
          <cell r="G237">
            <v>60</v>
          </cell>
          <cell r="H237">
            <v>3</v>
          </cell>
          <cell r="I237">
            <v>60</v>
          </cell>
          <cell r="J237">
            <v>3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1050000</v>
          </cell>
          <cell r="P237"/>
          <cell r="Q237">
            <v>0</v>
          </cell>
          <cell r="R237">
            <v>1050000</v>
          </cell>
          <cell r="S237"/>
        </row>
        <row r="238">
          <cell r="B238" t="str">
            <v>XHH03</v>
          </cell>
          <cell r="C238" t="str">
            <v>Nguyễn Thị Thu</v>
          </cell>
          <cell r="D238" t="str">
            <v>Hà</v>
          </cell>
          <cell r="E238">
            <v>6</v>
          </cell>
          <cell r="F238" t="str">
            <v>Xã hội học</v>
          </cell>
          <cell r="G238">
            <v>160</v>
          </cell>
          <cell r="H238">
            <v>8</v>
          </cell>
          <cell r="I238">
            <v>20</v>
          </cell>
          <cell r="J238">
            <v>1</v>
          </cell>
          <cell r="K238">
            <v>140</v>
          </cell>
          <cell r="L238">
            <v>7</v>
          </cell>
          <cell r="M238">
            <v>7350000</v>
          </cell>
          <cell r="N238">
            <v>0</v>
          </cell>
          <cell r="O238">
            <v>1050000</v>
          </cell>
          <cell r="P238"/>
          <cell r="Q238">
            <v>6300000</v>
          </cell>
          <cell r="R238">
            <v>0</v>
          </cell>
          <cell r="S238"/>
        </row>
        <row r="239">
          <cell r="B239" t="str">
            <v>PPG01</v>
          </cell>
          <cell r="C239" t="str">
            <v>Nguyễn Công</v>
          </cell>
          <cell r="D239" t="str">
            <v>Ước</v>
          </cell>
          <cell r="E239">
            <v>7</v>
          </cell>
          <cell r="F239" t="str">
            <v>Sư phạm công nghệ</v>
          </cell>
          <cell r="G239">
            <v>20</v>
          </cell>
          <cell r="H239">
            <v>1</v>
          </cell>
          <cell r="I239">
            <v>20</v>
          </cell>
          <cell r="J239">
            <v>1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/>
          <cell r="Q239">
            <v>0</v>
          </cell>
          <cell r="R239">
            <v>0</v>
          </cell>
          <cell r="S239"/>
        </row>
        <row r="240">
          <cell r="B240" t="str">
            <v>PPG03</v>
          </cell>
          <cell r="C240" t="str">
            <v>Nguyễn Tất</v>
          </cell>
          <cell r="D240" t="str">
            <v>Thắng</v>
          </cell>
          <cell r="E240">
            <v>7</v>
          </cell>
          <cell r="F240" t="str">
            <v>Sư phạm công nghệ</v>
          </cell>
          <cell r="G240">
            <v>34</v>
          </cell>
          <cell r="H240">
            <v>2</v>
          </cell>
          <cell r="I240">
            <v>0</v>
          </cell>
          <cell r="J240">
            <v>0</v>
          </cell>
          <cell r="K240">
            <v>34</v>
          </cell>
          <cell r="L240">
            <v>2</v>
          </cell>
          <cell r="M240">
            <v>1700000</v>
          </cell>
          <cell r="N240">
            <v>0</v>
          </cell>
          <cell r="O240">
            <v>0</v>
          </cell>
          <cell r="P240"/>
          <cell r="Q240">
            <v>1700000</v>
          </cell>
          <cell r="R240">
            <v>0</v>
          </cell>
          <cell r="S240"/>
        </row>
        <row r="241">
          <cell r="B241" t="str">
            <v>PPG06</v>
          </cell>
          <cell r="C241" t="str">
            <v>Lê Thị Kim</v>
          </cell>
          <cell r="D241" t="str">
            <v>Thư</v>
          </cell>
          <cell r="E241">
            <v>7</v>
          </cell>
          <cell r="F241" t="str">
            <v>Sư phạm công nghệ</v>
          </cell>
          <cell r="G241">
            <v>20</v>
          </cell>
          <cell r="H241">
            <v>1</v>
          </cell>
          <cell r="I241">
            <v>0</v>
          </cell>
          <cell r="J241">
            <v>0</v>
          </cell>
          <cell r="K241">
            <v>20</v>
          </cell>
          <cell r="L241">
            <v>1</v>
          </cell>
          <cell r="M241">
            <v>1050000</v>
          </cell>
          <cell r="N241">
            <v>0</v>
          </cell>
          <cell r="O241">
            <v>0</v>
          </cell>
          <cell r="P241"/>
          <cell r="Q241">
            <v>1050000</v>
          </cell>
          <cell r="R241">
            <v>0</v>
          </cell>
          <cell r="S241"/>
        </row>
        <row r="242">
          <cell r="B242" t="str">
            <v>ACB04</v>
          </cell>
          <cell r="C242" t="str">
            <v>Vũ Khánh</v>
          </cell>
          <cell r="D242" t="str">
            <v>Linh</v>
          </cell>
          <cell r="E242">
            <v>7</v>
          </cell>
          <cell r="F242" t="str">
            <v>Tiếng Anh cơ bản</v>
          </cell>
          <cell r="G242">
            <v>40</v>
          </cell>
          <cell r="H242">
            <v>2</v>
          </cell>
          <cell r="I242">
            <v>0</v>
          </cell>
          <cell r="J242">
            <v>0</v>
          </cell>
          <cell r="K242">
            <v>40</v>
          </cell>
          <cell r="L242">
            <v>2</v>
          </cell>
          <cell r="M242">
            <v>2100000</v>
          </cell>
          <cell r="N242">
            <v>0</v>
          </cell>
          <cell r="O242">
            <v>0</v>
          </cell>
          <cell r="P242"/>
          <cell r="Q242">
            <v>2100000</v>
          </cell>
          <cell r="R242">
            <v>0</v>
          </cell>
          <cell r="S242"/>
        </row>
        <row r="243">
          <cell r="B243" t="str">
            <v>NN006</v>
          </cell>
          <cell r="C243" t="str">
            <v>Nguyễn Thị Minh</v>
          </cell>
          <cell r="D243" t="str">
            <v>Tâm</v>
          </cell>
          <cell r="E243">
            <v>7</v>
          </cell>
          <cell r="F243" t="str">
            <v>Tiếng Anh cơ bản</v>
          </cell>
          <cell r="G243">
            <v>40</v>
          </cell>
          <cell r="H243">
            <v>2</v>
          </cell>
          <cell r="I243">
            <v>0</v>
          </cell>
          <cell r="J243">
            <v>0</v>
          </cell>
          <cell r="K243">
            <v>40</v>
          </cell>
          <cell r="L243">
            <v>2</v>
          </cell>
          <cell r="M243">
            <v>2100000</v>
          </cell>
          <cell r="N243">
            <v>0</v>
          </cell>
          <cell r="O243">
            <v>0</v>
          </cell>
          <cell r="P243"/>
          <cell r="Q243">
            <v>2100000</v>
          </cell>
          <cell r="R243">
            <v>0</v>
          </cell>
          <cell r="S243"/>
        </row>
        <row r="244">
          <cell r="B244" t="str">
            <v>NN011</v>
          </cell>
          <cell r="C244" t="str">
            <v>Nguyễn Thị Thúy</v>
          </cell>
          <cell r="D244" t="str">
            <v>Lan</v>
          </cell>
          <cell r="E244">
            <v>7</v>
          </cell>
          <cell r="F244" t="str">
            <v>Tiếng Anh cơ bản</v>
          </cell>
          <cell r="G244">
            <v>40</v>
          </cell>
          <cell r="H244">
            <v>2</v>
          </cell>
          <cell r="I244">
            <v>0</v>
          </cell>
          <cell r="J244">
            <v>0</v>
          </cell>
          <cell r="K244">
            <v>40</v>
          </cell>
          <cell r="L244">
            <v>2</v>
          </cell>
          <cell r="M244">
            <v>2100000</v>
          </cell>
          <cell r="N244">
            <v>0</v>
          </cell>
          <cell r="O244">
            <v>0</v>
          </cell>
          <cell r="P244"/>
          <cell r="Q244">
            <v>2100000</v>
          </cell>
          <cell r="R244">
            <v>0</v>
          </cell>
          <cell r="S244"/>
        </row>
        <row r="245">
          <cell r="B245" t="str">
            <v>NN015</v>
          </cell>
          <cell r="C245" t="str">
            <v>Phạm Hương</v>
          </cell>
          <cell r="D245" t="str">
            <v>Lan</v>
          </cell>
          <cell r="E245">
            <v>7</v>
          </cell>
          <cell r="F245" t="str">
            <v>Tiếng Anh cơ bản</v>
          </cell>
          <cell r="G245">
            <v>60</v>
          </cell>
          <cell r="H245">
            <v>3</v>
          </cell>
          <cell r="I245">
            <v>0</v>
          </cell>
          <cell r="J245">
            <v>0</v>
          </cell>
          <cell r="K245">
            <v>60</v>
          </cell>
          <cell r="L245">
            <v>3</v>
          </cell>
          <cell r="M245">
            <v>3150000</v>
          </cell>
          <cell r="N245">
            <v>0</v>
          </cell>
          <cell r="O245">
            <v>0</v>
          </cell>
          <cell r="P245"/>
          <cell r="Q245">
            <v>3150000</v>
          </cell>
          <cell r="R245">
            <v>0</v>
          </cell>
          <cell r="S245"/>
        </row>
        <row r="246">
          <cell r="B246" t="str">
            <v>NN022</v>
          </cell>
          <cell r="C246" t="str">
            <v>Phạm Thị</v>
          </cell>
          <cell r="D246" t="str">
            <v>Hạnh</v>
          </cell>
          <cell r="E246">
            <v>7</v>
          </cell>
          <cell r="F246" t="str">
            <v>Tiếng Anh cơ bản</v>
          </cell>
          <cell r="G246">
            <v>40</v>
          </cell>
          <cell r="H246">
            <v>2</v>
          </cell>
          <cell r="I246">
            <v>0</v>
          </cell>
          <cell r="J246">
            <v>0</v>
          </cell>
          <cell r="K246">
            <v>40</v>
          </cell>
          <cell r="L246">
            <v>2</v>
          </cell>
          <cell r="M246">
            <v>2100000</v>
          </cell>
          <cell r="N246">
            <v>0</v>
          </cell>
          <cell r="O246">
            <v>1050000</v>
          </cell>
          <cell r="P246"/>
          <cell r="Q246">
            <v>1050000</v>
          </cell>
          <cell r="R246">
            <v>0</v>
          </cell>
          <cell r="S246"/>
        </row>
        <row r="247">
          <cell r="B247" t="str">
            <v>NN027</v>
          </cell>
          <cell r="C247" t="str">
            <v>Nguyễn Thị</v>
          </cell>
          <cell r="D247" t="str">
            <v>Hường</v>
          </cell>
          <cell r="E247">
            <v>7</v>
          </cell>
          <cell r="F247" t="str">
            <v>Tiếng Anh cơ bản</v>
          </cell>
          <cell r="G247">
            <v>80</v>
          </cell>
          <cell r="H247">
            <v>4</v>
          </cell>
          <cell r="I247">
            <v>0</v>
          </cell>
          <cell r="J247">
            <v>0</v>
          </cell>
          <cell r="K247">
            <v>80</v>
          </cell>
          <cell r="L247">
            <v>4</v>
          </cell>
          <cell r="M247">
            <v>4200000</v>
          </cell>
          <cell r="N247">
            <v>0</v>
          </cell>
          <cell r="O247">
            <v>1050000</v>
          </cell>
          <cell r="P247"/>
          <cell r="Q247">
            <v>3150000</v>
          </cell>
          <cell r="R247">
            <v>0</v>
          </cell>
          <cell r="S247"/>
        </row>
        <row r="248">
          <cell r="B248" t="str">
            <v>NN028</v>
          </cell>
          <cell r="C248" t="str">
            <v>Nguyễn Thị Ngọc</v>
          </cell>
          <cell r="D248" t="str">
            <v>Thu</v>
          </cell>
          <cell r="E248">
            <v>7</v>
          </cell>
          <cell r="F248" t="str">
            <v>Tiếng Anh cơ bản</v>
          </cell>
          <cell r="G248">
            <v>160</v>
          </cell>
          <cell r="H248">
            <v>8</v>
          </cell>
          <cell r="I248">
            <v>0</v>
          </cell>
          <cell r="J248">
            <v>0</v>
          </cell>
          <cell r="K248">
            <v>160</v>
          </cell>
          <cell r="L248">
            <v>8</v>
          </cell>
          <cell r="M248">
            <v>8400000</v>
          </cell>
          <cell r="N248">
            <v>0</v>
          </cell>
          <cell r="O248">
            <v>1050000</v>
          </cell>
          <cell r="P248"/>
          <cell r="Q248">
            <v>7350000</v>
          </cell>
          <cell r="R248">
            <v>0</v>
          </cell>
          <cell r="S248"/>
        </row>
        <row r="249">
          <cell r="B249" t="str">
            <v>ACN04</v>
          </cell>
          <cell r="C249" t="str">
            <v>Bùi Trung</v>
          </cell>
          <cell r="D249" t="str">
            <v>Kiên</v>
          </cell>
          <cell r="E249">
            <v>7</v>
          </cell>
          <cell r="F249" t="str">
            <v>Tiếng Anh chuyên nghiệp</v>
          </cell>
          <cell r="G249">
            <v>140</v>
          </cell>
          <cell r="H249">
            <v>7</v>
          </cell>
          <cell r="I249">
            <v>0</v>
          </cell>
          <cell r="J249">
            <v>0</v>
          </cell>
          <cell r="K249">
            <v>140</v>
          </cell>
          <cell r="L249">
            <v>7</v>
          </cell>
          <cell r="M249">
            <v>7350000</v>
          </cell>
          <cell r="N249">
            <v>0</v>
          </cell>
          <cell r="O249">
            <v>0</v>
          </cell>
          <cell r="P249"/>
          <cell r="Q249">
            <v>7350000</v>
          </cell>
          <cell r="R249">
            <v>0</v>
          </cell>
          <cell r="S249"/>
        </row>
        <row r="250">
          <cell r="B250" t="str">
            <v>NN003</v>
          </cell>
          <cell r="C250" t="str">
            <v>Hà Thị</v>
          </cell>
          <cell r="D250" t="str">
            <v>Lan</v>
          </cell>
          <cell r="E250">
            <v>7</v>
          </cell>
          <cell r="F250" t="str">
            <v>Tiếng Anh chuyên nghiệp</v>
          </cell>
          <cell r="G250">
            <v>120</v>
          </cell>
          <cell r="H250">
            <v>6</v>
          </cell>
          <cell r="I250">
            <v>0</v>
          </cell>
          <cell r="J250">
            <v>0</v>
          </cell>
          <cell r="K250">
            <v>120</v>
          </cell>
          <cell r="L250">
            <v>6</v>
          </cell>
          <cell r="M250">
            <v>6300000</v>
          </cell>
          <cell r="N250">
            <v>0</v>
          </cell>
          <cell r="O250">
            <v>0</v>
          </cell>
          <cell r="P250"/>
          <cell r="Q250">
            <v>6300000</v>
          </cell>
          <cell r="R250">
            <v>0</v>
          </cell>
          <cell r="S250"/>
        </row>
        <row r="251">
          <cell r="B251" t="str">
            <v>NN005</v>
          </cell>
          <cell r="C251" t="str">
            <v>Nguyễn Thị Kim</v>
          </cell>
          <cell r="D251" t="str">
            <v>Quế</v>
          </cell>
          <cell r="E251">
            <v>7</v>
          </cell>
          <cell r="F251" t="str">
            <v>Tiếng Anh chuyên nghiệp</v>
          </cell>
          <cell r="G251">
            <v>168</v>
          </cell>
          <cell r="H251">
            <v>12</v>
          </cell>
          <cell r="I251">
            <v>0</v>
          </cell>
          <cell r="J251">
            <v>0</v>
          </cell>
          <cell r="K251">
            <v>168</v>
          </cell>
          <cell r="L251">
            <v>12</v>
          </cell>
          <cell r="M251">
            <v>7800000</v>
          </cell>
          <cell r="N251">
            <v>0</v>
          </cell>
          <cell r="O251">
            <v>0</v>
          </cell>
          <cell r="P251"/>
          <cell r="Q251">
            <v>7800000</v>
          </cell>
          <cell r="R251">
            <v>0</v>
          </cell>
          <cell r="S251"/>
        </row>
        <row r="252">
          <cell r="B252" t="str">
            <v>NN009</v>
          </cell>
          <cell r="C252" t="str">
            <v>Trần Thị Tuyết</v>
          </cell>
          <cell r="D252" t="str">
            <v>Mai</v>
          </cell>
          <cell r="E252">
            <v>7</v>
          </cell>
          <cell r="F252" t="str">
            <v>Tiếng Anh chuyên nghiệp</v>
          </cell>
          <cell r="G252">
            <v>174</v>
          </cell>
          <cell r="H252">
            <v>9</v>
          </cell>
          <cell r="I252">
            <v>0</v>
          </cell>
          <cell r="J252">
            <v>0</v>
          </cell>
          <cell r="K252">
            <v>174</v>
          </cell>
          <cell r="L252">
            <v>9</v>
          </cell>
          <cell r="M252">
            <v>9050000</v>
          </cell>
          <cell r="N252">
            <v>0</v>
          </cell>
          <cell r="O252">
            <v>0</v>
          </cell>
          <cell r="P252"/>
          <cell r="Q252">
            <v>9050000</v>
          </cell>
          <cell r="R252">
            <v>0</v>
          </cell>
          <cell r="S252"/>
        </row>
        <row r="253">
          <cell r="B253" t="str">
            <v>NN010</v>
          </cell>
          <cell r="C253" t="str">
            <v>Trần Thu</v>
          </cell>
          <cell r="D253" t="str">
            <v>Trang</v>
          </cell>
          <cell r="E253">
            <v>7</v>
          </cell>
          <cell r="F253" t="str">
            <v>Tiếng Anh chuyên nghiệp</v>
          </cell>
          <cell r="G253">
            <v>140</v>
          </cell>
          <cell r="H253">
            <v>7</v>
          </cell>
          <cell r="I253">
            <v>0</v>
          </cell>
          <cell r="J253">
            <v>0</v>
          </cell>
          <cell r="K253">
            <v>140</v>
          </cell>
          <cell r="L253">
            <v>7</v>
          </cell>
          <cell r="M253">
            <v>7350000</v>
          </cell>
          <cell r="N253">
            <v>0</v>
          </cell>
          <cell r="O253">
            <v>0</v>
          </cell>
          <cell r="P253"/>
          <cell r="Q253">
            <v>7350000</v>
          </cell>
          <cell r="R253">
            <v>0</v>
          </cell>
          <cell r="S253"/>
        </row>
        <row r="254">
          <cell r="B254" t="str">
            <v>NN012</v>
          </cell>
          <cell r="C254" t="str">
            <v>Trần Thanh</v>
          </cell>
          <cell r="D254" t="str">
            <v>Phương</v>
          </cell>
          <cell r="E254">
            <v>7</v>
          </cell>
          <cell r="F254" t="str">
            <v>Tiếng Anh chuyên nghiệp</v>
          </cell>
          <cell r="G254">
            <v>160</v>
          </cell>
          <cell r="H254">
            <v>8</v>
          </cell>
          <cell r="I254">
            <v>0</v>
          </cell>
          <cell r="J254">
            <v>0</v>
          </cell>
          <cell r="K254">
            <v>160</v>
          </cell>
          <cell r="L254">
            <v>8</v>
          </cell>
          <cell r="M254">
            <v>8400000</v>
          </cell>
          <cell r="N254">
            <v>0</v>
          </cell>
          <cell r="O254">
            <v>0</v>
          </cell>
          <cell r="P254"/>
          <cell r="Q254">
            <v>8400000</v>
          </cell>
          <cell r="R254">
            <v>0</v>
          </cell>
          <cell r="S254"/>
        </row>
        <row r="255">
          <cell r="B255" t="str">
            <v>NN014</v>
          </cell>
          <cell r="C255" t="str">
            <v>Bùi Thị</v>
          </cell>
          <cell r="D255" t="str">
            <v>Là</v>
          </cell>
          <cell r="E255">
            <v>7</v>
          </cell>
          <cell r="F255" t="str">
            <v>Tiếng Anh chuyên nghiệp</v>
          </cell>
          <cell r="G255">
            <v>220</v>
          </cell>
          <cell r="H255">
            <v>11</v>
          </cell>
          <cell r="I255">
            <v>0</v>
          </cell>
          <cell r="J255">
            <v>0</v>
          </cell>
          <cell r="K255">
            <v>220</v>
          </cell>
          <cell r="L255">
            <v>11</v>
          </cell>
          <cell r="M255">
            <v>11550000</v>
          </cell>
          <cell r="N255">
            <v>0</v>
          </cell>
          <cell r="O255">
            <v>0</v>
          </cell>
          <cell r="P255"/>
          <cell r="Q255">
            <v>11550000</v>
          </cell>
          <cell r="R255">
            <v>0</v>
          </cell>
          <cell r="S255"/>
        </row>
        <row r="256">
          <cell r="B256" t="str">
            <v>NN018</v>
          </cell>
          <cell r="C256" t="str">
            <v>Nguyễn Thị Lan</v>
          </cell>
          <cell r="D256" t="str">
            <v>Anh</v>
          </cell>
          <cell r="E256">
            <v>7</v>
          </cell>
          <cell r="F256" t="str">
            <v>Tiếng Anh chuyên nghiệp</v>
          </cell>
          <cell r="G256">
            <v>200</v>
          </cell>
          <cell r="H256">
            <v>10</v>
          </cell>
          <cell r="I256">
            <v>0</v>
          </cell>
          <cell r="J256">
            <v>0</v>
          </cell>
          <cell r="K256">
            <v>200</v>
          </cell>
          <cell r="L256">
            <v>10</v>
          </cell>
          <cell r="M256">
            <v>10500000</v>
          </cell>
          <cell r="N256">
            <v>0</v>
          </cell>
          <cell r="O256">
            <v>2100000</v>
          </cell>
          <cell r="P256"/>
          <cell r="Q256">
            <v>8400000</v>
          </cell>
          <cell r="R256">
            <v>0</v>
          </cell>
          <cell r="S256"/>
        </row>
        <row r="257">
          <cell r="B257" t="str">
            <v>NN024</v>
          </cell>
          <cell r="C257" t="str">
            <v>Lê Thị Hồng</v>
          </cell>
          <cell r="D257" t="str">
            <v>Lam</v>
          </cell>
          <cell r="E257">
            <v>7</v>
          </cell>
          <cell r="F257" t="str">
            <v>Tiếng Anh chuyên nghiệp</v>
          </cell>
          <cell r="G257">
            <v>72</v>
          </cell>
          <cell r="H257">
            <v>12</v>
          </cell>
          <cell r="I257">
            <v>0</v>
          </cell>
          <cell r="J257">
            <v>0</v>
          </cell>
          <cell r="K257">
            <v>72</v>
          </cell>
          <cell r="L257">
            <v>12</v>
          </cell>
          <cell r="M257">
            <v>4800000</v>
          </cell>
          <cell r="N257">
            <v>0</v>
          </cell>
          <cell r="O257">
            <v>0</v>
          </cell>
          <cell r="P257"/>
          <cell r="Q257">
            <v>4800000</v>
          </cell>
          <cell r="R257">
            <v>0</v>
          </cell>
          <cell r="S257"/>
        </row>
        <row r="258">
          <cell r="B258" t="str">
            <v>NN025</v>
          </cell>
          <cell r="C258" t="str">
            <v>Trần Thị</v>
          </cell>
          <cell r="D258" t="str">
            <v>Hải</v>
          </cell>
          <cell r="E258">
            <v>7</v>
          </cell>
          <cell r="F258" t="str">
            <v>Tiếng Anh chuyên nghiệp</v>
          </cell>
          <cell r="G258">
            <v>280</v>
          </cell>
          <cell r="H258">
            <v>14</v>
          </cell>
          <cell r="I258">
            <v>0</v>
          </cell>
          <cell r="J258">
            <v>0</v>
          </cell>
          <cell r="K258">
            <v>280</v>
          </cell>
          <cell r="L258">
            <v>14</v>
          </cell>
          <cell r="M258">
            <v>14700000</v>
          </cell>
          <cell r="N258">
            <v>0</v>
          </cell>
          <cell r="O258">
            <v>2100000</v>
          </cell>
          <cell r="P258"/>
          <cell r="Q258">
            <v>12600000</v>
          </cell>
          <cell r="R258">
            <v>0</v>
          </cell>
          <cell r="S258"/>
        </row>
        <row r="259">
          <cell r="B259" t="str">
            <v>NN029</v>
          </cell>
          <cell r="C259" t="str">
            <v>Nguyễn Thị Thu</v>
          </cell>
          <cell r="D259" t="str">
            <v>Thủy</v>
          </cell>
          <cell r="E259">
            <v>7</v>
          </cell>
          <cell r="F259" t="str">
            <v>Tiếng Anh chuyên nghiệp</v>
          </cell>
          <cell r="G259">
            <v>144</v>
          </cell>
          <cell r="H259">
            <v>9</v>
          </cell>
          <cell r="I259">
            <v>18</v>
          </cell>
          <cell r="J259">
            <v>2</v>
          </cell>
          <cell r="K259">
            <v>126</v>
          </cell>
          <cell r="L259">
            <v>7</v>
          </cell>
          <cell r="M259">
            <v>6700000</v>
          </cell>
          <cell r="N259">
            <v>0</v>
          </cell>
          <cell r="O259">
            <v>2100000</v>
          </cell>
          <cell r="P259"/>
          <cell r="Q259">
            <v>4600000</v>
          </cell>
          <cell r="R259">
            <v>0</v>
          </cell>
          <cell r="S259"/>
        </row>
        <row r="260">
          <cell r="B260" t="str">
            <v>KNN08</v>
          </cell>
          <cell r="C260" t="str">
            <v>Đặng Xuân</v>
          </cell>
          <cell r="D260" t="str">
            <v>Phi</v>
          </cell>
          <cell r="E260">
            <v>7</v>
          </cell>
          <cell r="F260" t="str">
            <v>Quản trị khách sạn và Nhà hàng</v>
          </cell>
          <cell r="G260">
            <v>120</v>
          </cell>
          <cell r="H260">
            <v>6</v>
          </cell>
          <cell r="I260">
            <v>20</v>
          </cell>
          <cell r="J260">
            <v>1</v>
          </cell>
          <cell r="K260">
            <v>100</v>
          </cell>
          <cell r="L260">
            <v>5</v>
          </cell>
          <cell r="M260">
            <v>5250000</v>
          </cell>
          <cell r="N260">
            <v>0</v>
          </cell>
          <cell r="O260">
            <v>0</v>
          </cell>
          <cell r="P260"/>
          <cell r="Q260">
            <v>5250000</v>
          </cell>
          <cell r="R260">
            <v>0</v>
          </cell>
          <cell r="S260"/>
        </row>
        <row r="261">
          <cell r="B261" t="str">
            <v>QKS03</v>
          </cell>
          <cell r="C261" t="str">
            <v>Mai Thị</v>
          </cell>
          <cell r="D261" t="str">
            <v>Phượng</v>
          </cell>
          <cell r="E261">
            <v>7</v>
          </cell>
          <cell r="F261" t="str">
            <v>Quản trị khách sạn và Nhà hàng</v>
          </cell>
          <cell r="G261">
            <v>120</v>
          </cell>
          <cell r="H261">
            <v>6</v>
          </cell>
          <cell r="I261">
            <v>120</v>
          </cell>
          <cell r="J261">
            <v>6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/>
          <cell r="Q261">
            <v>0</v>
          </cell>
          <cell r="R261">
            <v>0</v>
          </cell>
          <cell r="S261"/>
        </row>
        <row r="262">
          <cell r="B262" t="str">
            <v>TCH10</v>
          </cell>
          <cell r="C262" t="str">
            <v>Hoàng Sĩ</v>
          </cell>
          <cell r="D262" t="str">
            <v>Thính</v>
          </cell>
          <cell r="E262">
            <v>7</v>
          </cell>
          <cell r="F262" t="str">
            <v>Quản trị khách sạn và Nhà hàng</v>
          </cell>
          <cell r="G262">
            <v>320</v>
          </cell>
          <cell r="H262">
            <v>16</v>
          </cell>
          <cell r="I262">
            <v>0</v>
          </cell>
          <cell r="J262">
            <v>0</v>
          </cell>
          <cell r="K262">
            <v>320</v>
          </cell>
          <cell r="L262">
            <v>16</v>
          </cell>
          <cell r="M262">
            <v>16800000</v>
          </cell>
          <cell r="N262">
            <v>0</v>
          </cell>
          <cell r="O262">
            <v>3150000</v>
          </cell>
          <cell r="P262"/>
          <cell r="Q262">
            <v>13650000</v>
          </cell>
          <cell r="R262">
            <v>0</v>
          </cell>
          <cell r="S262"/>
        </row>
        <row r="263">
          <cell r="B263" t="str">
            <v>KDT05</v>
          </cell>
          <cell r="C263" t="str">
            <v>Hồ Ngọc</v>
          </cell>
          <cell r="D263" t="str">
            <v>Ninh</v>
          </cell>
          <cell r="E263">
            <v>7</v>
          </cell>
          <cell r="F263" t="str">
            <v>Quản lý du lịch và Lữ hành</v>
          </cell>
          <cell r="G263">
            <v>240</v>
          </cell>
          <cell r="H263">
            <v>10</v>
          </cell>
          <cell r="I263">
            <v>160</v>
          </cell>
          <cell r="J263">
            <v>8</v>
          </cell>
          <cell r="K263">
            <v>80</v>
          </cell>
          <cell r="L263">
            <v>2</v>
          </cell>
          <cell r="M263">
            <v>4000000</v>
          </cell>
          <cell r="N263">
            <v>0</v>
          </cell>
          <cell r="O263">
            <v>5000000</v>
          </cell>
          <cell r="P263"/>
          <cell r="Q263">
            <v>0</v>
          </cell>
          <cell r="R263">
            <v>1000000</v>
          </cell>
          <cell r="S263"/>
        </row>
        <row r="264">
          <cell r="B264" t="str">
            <v>MKT10</v>
          </cell>
          <cell r="C264" t="str">
            <v>Nguyễn Thị Trang</v>
          </cell>
          <cell r="D264" t="str">
            <v>Nhung</v>
          </cell>
          <cell r="E264">
            <v>7</v>
          </cell>
          <cell r="F264" t="str">
            <v>Quản lý du lịch và Lữ hành</v>
          </cell>
          <cell r="G264">
            <v>80</v>
          </cell>
          <cell r="H264">
            <v>4</v>
          </cell>
          <cell r="I264">
            <v>0</v>
          </cell>
          <cell r="J264">
            <v>0</v>
          </cell>
          <cell r="K264">
            <v>80</v>
          </cell>
          <cell r="L264">
            <v>4</v>
          </cell>
          <cell r="M264">
            <v>4200000</v>
          </cell>
          <cell r="N264">
            <v>0</v>
          </cell>
          <cell r="O264">
            <v>0</v>
          </cell>
          <cell r="P264"/>
          <cell r="Q264">
            <v>4200000</v>
          </cell>
          <cell r="R264">
            <v>0</v>
          </cell>
          <cell r="S264"/>
        </row>
        <row r="265">
          <cell r="B265" t="str">
            <v>MKT11</v>
          </cell>
          <cell r="C265" t="str">
            <v>Nguyễn Hùng</v>
          </cell>
          <cell r="D265" t="str">
            <v>Anh</v>
          </cell>
          <cell r="E265">
            <v>7</v>
          </cell>
          <cell r="F265" t="str">
            <v>Quản lý du lịch và Lữ hành</v>
          </cell>
          <cell r="G265">
            <v>200</v>
          </cell>
          <cell r="H265">
            <v>11</v>
          </cell>
          <cell r="I265">
            <v>40</v>
          </cell>
          <cell r="J265">
            <v>2</v>
          </cell>
          <cell r="K265">
            <v>160</v>
          </cell>
          <cell r="L265">
            <v>9</v>
          </cell>
          <cell r="M265">
            <v>8350000</v>
          </cell>
          <cell r="N265">
            <v>0</v>
          </cell>
          <cell r="O265">
            <v>500000</v>
          </cell>
          <cell r="P265"/>
          <cell r="Q265">
            <v>7850000</v>
          </cell>
          <cell r="R265">
            <v>0</v>
          </cell>
          <cell r="S265"/>
        </row>
        <row r="266">
          <cell r="B266" t="str">
            <v>QDL04</v>
          </cell>
          <cell r="C266" t="str">
            <v>Nguyễn Thị Mai</v>
          </cell>
          <cell r="D266" t="str">
            <v>Trang</v>
          </cell>
          <cell r="E266">
            <v>7</v>
          </cell>
          <cell r="F266" t="str">
            <v>Quản lý du lịch và Lữ hành</v>
          </cell>
          <cell r="G266">
            <v>140</v>
          </cell>
          <cell r="H266">
            <v>7</v>
          </cell>
          <cell r="I266">
            <v>100</v>
          </cell>
          <cell r="J266">
            <v>5</v>
          </cell>
          <cell r="K266">
            <v>40</v>
          </cell>
          <cell r="L266">
            <v>2</v>
          </cell>
          <cell r="M266">
            <v>2100000</v>
          </cell>
          <cell r="N266">
            <v>0</v>
          </cell>
          <cell r="O266">
            <v>0</v>
          </cell>
          <cell r="P266"/>
          <cell r="Q266">
            <v>2100000</v>
          </cell>
          <cell r="R266">
            <v>0</v>
          </cell>
          <cell r="S266"/>
        </row>
        <row r="267">
          <cell r="B267" t="str">
            <v>QDL05</v>
          </cell>
          <cell r="C267" t="str">
            <v>Nguyễn Xuân</v>
          </cell>
          <cell r="D267" t="str">
            <v>Hải</v>
          </cell>
          <cell r="E267">
            <v>7</v>
          </cell>
          <cell r="F267" t="str">
            <v>Quản lý du lịch và Lữ hành</v>
          </cell>
          <cell r="G267">
            <v>60</v>
          </cell>
          <cell r="H267">
            <v>3</v>
          </cell>
          <cell r="I267">
            <v>40</v>
          </cell>
          <cell r="J267">
            <v>2</v>
          </cell>
          <cell r="K267">
            <v>20</v>
          </cell>
          <cell r="L267">
            <v>1</v>
          </cell>
          <cell r="M267">
            <v>1050000</v>
          </cell>
          <cell r="N267">
            <v>0</v>
          </cell>
          <cell r="O267">
            <v>0</v>
          </cell>
          <cell r="P267"/>
          <cell r="Q267">
            <v>1050000</v>
          </cell>
          <cell r="R267">
            <v>0</v>
          </cell>
          <cell r="S267"/>
        </row>
        <row r="268">
          <cell r="B268" t="str">
            <v>QKT03</v>
          </cell>
          <cell r="C268" t="str">
            <v>Bùi Thị</v>
          </cell>
          <cell r="D268" t="str">
            <v>Nga</v>
          </cell>
          <cell r="E268">
            <v>7</v>
          </cell>
          <cell r="F268" t="str">
            <v>Quản lý du lịch và Lữ hành</v>
          </cell>
          <cell r="G268">
            <v>360</v>
          </cell>
          <cell r="H268">
            <v>16</v>
          </cell>
          <cell r="I268">
            <v>0</v>
          </cell>
          <cell r="J268">
            <v>0</v>
          </cell>
          <cell r="K268">
            <v>360</v>
          </cell>
          <cell r="L268">
            <v>16</v>
          </cell>
          <cell r="M268">
            <v>18600000</v>
          </cell>
          <cell r="N268">
            <v>0</v>
          </cell>
          <cell r="O268">
            <v>3000000</v>
          </cell>
          <cell r="P268"/>
          <cell r="Q268">
            <v>15600000</v>
          </cell>
          <cell r="R268">
            <v>0</v>
          </cell>
          <cell r="S268"/>
        </row>
        <row r="269">
          <cell r="B269" t="str">
            <v>HOA25</v>
          </cell>
          <cell r="C269" t="str">
            <v>Vũ Thị</v>
          </cell>
          <cell r="D269" t="str">
            <v>Huyền</v>
          </cell>
          <cell r="E269">
            <v>8</v>
          </cell>
          <cell r="F269" t="str">
            <v>HS-CN sinh học thực phẩm</v>
          </cell>
          <cell r="G269">
            <v>238</v>
          </cell>
          <cell r="H269">
            <v>14</v>
          </cell>
          <cell r="I269">
            <v>40</v>
          </cell>
          <cell r="J269">
            <v>2</v>
          </cell>
          <cell r="K269">
            <v>198</v>
          </cell>
          <cell r="L269">
            <v>12</v>
          </cell>
          <cell r="M269">
            <v>10650000</v>
          </cell>
          <cell r="N269">
            <v>0</v>
          </cell>
          <cell r="O269">
            <v>2500000</v>
          </cell>
          <cell r="P269"/>
          <cell r="Q269">
            <v>8150000</v>
          </cell>
          <cell r="R269">
            <v>0</v>
          </cell>
          <cell r="S269"/>
        </row>
        <row r="270">
          <cell r="B270" t="str">
            <v>HSC05</v>
          </cell>
          <cell r="C270" t="str">
            <v>Nguyễn Hoàng</v>
          </cell>
          <cell r="D270" t="str">
            <v>Anh</v>
          </cell>
          <cell r="E270">
            <v>8</v>
          </cell>
          <cell r="F270" t="str">
            <v>HS-CN sinh học thực phẩm</v>
          </cell>
          <cell r="G270">
            <v>176</v>
          </cell>
          <cell r="H270">
            <v>14</v>
          </cell>
          <cell r="I270">
            <v>0</v>
          </cell>
          <cell r="J270">
            <v>0</v>
          </cell>
          <cell r="K270">
            <v>176</v>
          </cell>
          <cell r="L270">
            <v>14</v>
          </cell>
          <cell r="M270">
            <v>9850000</v>
          </cell>
          <cell r="N270">
            <v>0</v>
          </cell>
          <cell r="O270">
            <v>3500000</v>
          </cell>
          <cell r="P270"/>
          <cell r="Q270">
            <v>6350000</v>
          </cell>
          <cell r="R270">
            <v>0</v>
          </cell>
          <cell r="S270"/>
        </row>
        <row r="271">
          <cell r="B271" t="str">
            <v>HSC06</v>
          </cell>
          <cell r="C271" t="str">
            <v>Lại Thị Ngọc</v>
          </cell>
          <cell r="D271" t="str">
            <v>Hà</v>
          </cell>
          <cell r="E271">
            <v>8</v>
          </cell>
          <cell r="F271" t="str">
            <v>HS-CN sinh học thực phẩm</v>
          </cell>
          <cell r="G271">
            <v>328</v>
          </cell>
          <cell r="H271">
            <v>16</v>
          </cell>
          <cell r="I271">
            <v>20</v>
          </cell>
          <cell r="J271">
            <v>1</v>
          </cell>
          <cell r="K271">
            <v>308</v>
          </cell>
          <cell r="L271">
            <v>15</v>
          </cell>
          <cell r="M271">
            <v>16100000</v>
          </cell>
          <cell r="N271">
            <v>0</v>
          </cell>
          <cell r="O271">
            <v>3500000</v>
          </cell>
          <cell r="P271"/>
          <cell r="Q271">
            <v>12600000</v>
          </cell>
          <cell r="R271">
            <v>0</v>
          </cell>
          <cell r="S271"/>
        </row>
        <row r="272">
          <cell r="B272" t="str">
            <v>HSC11</v>
          </cell>
          <cell r="C272" t="str">
            <v>Hoàng Hải</v>
          </cell>
          <cell r="D272" t="str">
            <v>Hà</v>
          </cell>
          <cell r="E272">
            <v>8</v>
          </cell>
          <cell r="F272" t="str">
            <v>HS-CN sinh học thực phẩm</v>
          </cell>
          <cell r="G272">
            <v>320</v>
          </cell>
          <cell r="H272">
            <v>16</v>
          </cell>
          <cell r="I272">
            <v>0</v>
          </cell>
          <cell r="J272">
            <v>0</v>
          </cell>
          <cell r="K272">
            <v>320</v>
          </cell>
          <cell r="L272">
            <v>16</v>
          </cell>
          <cell r="M272">
            <v>16800000</v>
          </cell>
          <cell r="N272">
            <v>0</v>
          </cell>
          <cell r="O272">
            <v>4200000</v>
          </cell>
          <cell r="P272"/>
          <cell r="Q272">
            <v>12600000</v>
          </cell>
          <cell r="R272">
            <v>0</v>
          </cell>
          <cell r="S272"/>
        </row>
        <row r="273">
          <cell r="B273" t="str">
            <v>HSC13</v>
          </cell>
          <cell r="C273" t="str">
            <v>Lã Văn</v>
          </cell>
          <cell r="D273" t="str">
            <v>Hiền</v>
          </cell>
          <cell r="E273">
            <v>8</v>
          </cell>
          <cell r="F273" t="str">
            <v>HS-CN sinh học thực phẩm</v>
          </cell>
          <cell r="G273">
            <v>6</v>
          </cell>
          <cell r="H273">
            <v>1</v>
          </cell>
          <cell r="I273">
            <v>0</v>
          </cell>
          <cell r="J273">
            <v>0</v>
          </cell>
          <cell r="K273">
            <v>6</v>
          </cell>
          <cell r="L273">
            <v>1</v>
          </cell>
          <cell r="M273">
            <v>400000</v>
          </cell>
          <cell r="N273">
            <v>0</v>
          </cell>
          <cell r="O273">
            <v>400000</v>
          </cell>
          <cell r="P273"/>
          <cell r="Q273">
            <v>0</v>
          </cell>
          <cell r="R273">
            <v>0</v>
          </cell>
          <cell r="S273"/>
        </row>
        <row r="274">
          <cell r="B274" t="str">
            <v>CNC05</v>
          </cell>
          <cell r="C274" t="str">
            <v>Giang Trung</v>
          </cell>
          <cell r="D274" t="str">
            <v>Khoa</v>
          </cell>
          <cell r="E274">
            <v>8</v>
          </cell>
          <cell r="F274" t="str">
            <v>Công nghệ chế biến</v>
          </cell>
          <cell r="G274">
            <v>120</v>
          </cell>
          <cell r="H274">
            <v>6</v>
          </cell>
          <cell r="I274">
            <v>0</v>
          </cell>
          <cell r="J274">
            <v>0</v>
          </cell>
          <cell r="K274">
            <v>120</v>
          </cell>
          <cell r="L274">
            <v>6</v>
          </cell>
          <cell r="M274">
            <v>6300000</v>
          </cell>
          <cell r="N274">
            <v>0</v>
          </cell>
          <cell r="O274">
            <v>0</v>
          </cell>
          <cell r="P274"/>
          <cell r="Q274">
            <v>6300000</v>
          </cell>
          <cell r="R274">
            <v>0</v>
          </cell>
          <cell r="S274"/>
        </row>
        <row r="275">
          <cell r="B275" t="str">
            <v>CNC09</v>
          </cell>
          <cell r="C275" t="str">
            <v>Trần Thị</v>
          </cell>
          <cell r="D275" t="str">
            <v>Định</v>
          </cell>
          <cell r="E275">
            <v>8</v>
          </cell>
          <cell r="F275" t="str">
            <v>Công nghệ chế biến</v>
          </cell>
          <cell r="G275">
            <v>340</v>
          </cell>
          <cell r="H275">
            <v>16</v>
          </cell>
          <cell r="I275">
            <v>160</v>
          </cell>
          <cell r="J275">
            <v>8</v>
          </cell>
          <cell r="K275">
            <v>180</v>
          </cell>
          <cell r="L275">
            <v>8</v>
          </cell>
          <cell r="M275">
            <v>9350000</v>
          </cell>
          <cell r="N275">
            <v>0</v>
          </cell>
          <cell r="O275">
            <v>6200000</v>
          </cell>
          <cell r="P275"/>
          <cell r="Q275">
            <v>3150000</v>
          </cell>
          <cell r="R275">
            <v>0</v>
          </cell>
          <cell r="S275"/>
        </row>
        <row r="276">
          <cell r="B276" t="str">
            <v>CNC10</v>
          </cell>
          <cell r="C276" t="str">
            <v>Trần Thị Thu</v>
          </cell>
          <cell r="D276" t="str">
            <v>Hằng</v>
          </cell>
          <cell r="E276">
            <v>8</v>
          </cell>
          <cell r="F276" t="str">
            <v>Công nghệ chế biến</v>
          </cell>
          <cell r="G276">
            <v>222</v>
          </cell>
          <cell r="H276">
            <v>12</v>
          </cell>
          <cell r="I276">
            <v>0</v>
          </cell>
          <cell r="J276">
            <v>0</v>
          </cell>
          <cell r="K276">
            <v>222</v>
          </cell>
          <cell r="L276">
            <v>12</v>
          </cell>
          <cell r="M276">
            <v>11400000</v>
          </cell>
          <cell r="N276">
            <v>0</v>
          </cell>
          <cell r="O276">
            <v>0</v>
          </cell>
          <cell r="P276"/>
          <cell r="Q276">
            <v>11400000</v>
          </cell>
          <cell r="R276">
            <v>0</v>
          </cell>
          <cell r="S276"/>
        </row>
        <row r="277">
          <cell r="B277" t="str">
            <v>CNC12</v>
          </cell>
          <cell r="C277" t="str">
            <v>Đinh Thị</v>
          </cell>
          <cell r="D277" t="str">
            <v>Hiền</v>
          </cell>
          <cell r="E277">
            <v>8</v>
          </cell>
          <cell r="F277" t="str">
            <v>Công nghệ chế biến</v>
          </cell>
          <cell r="G277">
            <v>264</v>
          </cell>
          <cell r="H277">
            <v>16</v>
          </cell>
          <cell r="I277">
            <v>0</v>
          </cell>
          <cell r="J277">
            <v>0</v>
          </cell>
          <cell r="K277">
            <v>264</v>
          </cell>
          <cell r="L277">
            <v>16</v>
          </cell>
          <cell r="M277">
            <v>14200000</v>
          </cell>
          <cell r="N277">
            <v>0</v>
          </cell>
          <cell r="O277">
            <v>1600000</v>
          </cell>
          <cell r="P277"/>
          <cell r="Q277">
            <v>12600000</v>
          </cell>
          <cell r="R277">
            <v>0</v>
          </cell>
          <cell r="S277"/>
        </row>
        <row r="278">
          <cell r="B278" t="str">
            <v>CNC14</v>
          </cell>
          <cell r="C278" t="str">
            <v>Vũ Thị</v>
          </cell>
          <cell r="D278" t="str">
            <v>Hạnh</v>
          </cell>
          <cell r="E278">
            <v>8</v>
          </cell>
          <cell r="F278" t="str">
            <v>Công nghệ chế biến</v>
          </cell>
          <cell r="G278">
            <v>360</v>
          </cell>
          <cell r="H278">
            <v>21</v>
          </cell>
          <cell r="I278">
            <v>0</v>
          </cell>
          <cell r="J278">
            <v>0</v>
          </cell>
          <cell r="K278">
            <v>360</v>
          </cell>
          <cell r="L278">
            <v>21</v>
          </cell>
          <cell r="M278">
            <v>18900000</v>
          </cell>
          <cell r="N278">
            <v>0</v>
          </cell>
          <cell r="O278">
            <v>6300000</v>
          </cell>
          <cell r="P278"/>
          <cell r="Q278">
            <v>12600000</v>
          </cell>
          <cell r="R278">
            <v>0</v>
          </cell>
          <cell r="S278"/>
        </row>
        <row r="279">
          <cell r="B279" t="str">
            <v>CNC15</v>
          </cell>
          <cell r="C279" t="str">
            <v>Thân Thị</v>
          </cell>
          <cell r="D279" t="str">
            <v>Hương</v>
          </cell>
          <cell r="E279">
            <v>8</v>
          </cell>
          <cell r="F279" t="str">
            <v>Công nghệ chế biến</v>
          </cell>
          <cell r="G279">
            <v>254</v>
          </cell>
          <cell r="H279">
            <v>16</v>
          </cell>
          <cell r="I279">
            <v>40</v>
          </cell>
          <cell r="J279">
            <v>2</v>
          </cell>
          <cell r="K279">
            <v>214</v>
          </cell>
          <cell r="L279">
            <v>14</v>
          </cell>
          <cell r="M279">
            <v>11150000</v>
          </cell>
          <cell r="N279">
            <v>0</v>
          </cell>
          <cell r="O279">
            <v>1700000</v>
          </cell>
          <cell r="P279"/>
          <cell r="Q279">
            <v>9450000</v>
          </cell>
          <cell r="R279">
            <v>0</v>
          </cell>
          <cell r="S279"/>
        </row>
        <row r="280">
          <cell r="B280" t="str">
            <v>CNS02</v>
          </cell>
          <cell r="C280" t="str">
            <v>Vũ Thị Kim</v>
          </cell>
          <cell r="D280" t="str">
            <v>Oanh</v>
          </cell>
          <cell r="E280">
            <v>8</v>
          </cell>
          <cell r="F280" t="str">
            <v>Công nghệ Sau thu hoạch</v>
          </cell>
          <cell r="G280">
            <v>272</v>
          </cell>
          <cell r="H280">
            <v>15</v>
          </cell>
          <cell r="I280">
            <v>0</v>
          </cell>
          <cell r="J280">
            <v>0</v>
          </cell>
          <cell r="K280">
            <v>272</v>
          </cell>
          <cell r="L280">
            <v>15</v>
          </cell>
          <cell r="M280">
            <v>14450000</v>
          </cell>
          <cell r="N280">
            <v>0</v>
          </cell>
          <cell r="O280">
            <v>4200000</v>
          </cell>
          <cell r="P280"/>
          <cell r="Q280">
            <v>10250000</v>
          </cell>
          <cell r="R280">
            <v>0</v>
          </cell>
          <cell r="S280"/>
        </row>
        <row r="281">
          <cell r="B281" t="str">
            <v>CNS03</v>
          </cell>
          <cell r="C281" t="str">
            <v>Nguyễn Thị Bích</v>
          </cell>
          <cell r="D281" t="str">
            <v>Thủy</v>
          </cell>
          <cell r="E281">
            <v>8</v>
          </cell>
          <cell r="F281" t="str">
            <v>Công nghệ Sau thu hoạch</v>
          </cell>
          <cell r="G281">
            <v>298</v>
          </cell>
          <cell r="H281">
            <v>17</v>
          </cell>
          <cell r="I281">
            <v>0</v>
          </cell>
          <cell r="J281">
            <v>0</v>
          </cell>
          <cell r="K281">
            <v>298</v>
          </cell>
          <cell r="L281">
            <v>17</v>
          </cell>
          <cell r="M281">
            <v>15700000</v>
          </cell>
          <cell r="N281">
            <v>0</v>
          </cell>
          <cell r="O281">
            <v>4200000</v>
          </cell>
          <cell r="P281"/>
          <cell r="Q281">
            <v>11500000</v>
          </cell>
          <cell r="R281">
            <v>0</v>
          </cell>
          <cell r="S281"/>
        </row>
        <row r="282">
          <cell r="B282" t="str">
            <v>CNS04</v>
          </cell>
          <cell r="C282" t="str">
            <v>Nguyễn Thị</v>
          </cell>
          <cell r="D282" t="str">
            <v>Hạnh</v>
          </cell>
          <cell r="E282">
            <v>8</v>
          </cell>
          <cell r="F282" t="str">
            <v>Công nghệ sau thu hoạch</v>
          </cell>
          <cell r="G282">
            <v>258</v>
          </cell>
          <cell r="H282">
            <v>15</v>
          </cell>
          <cell r="I282">
            <v>0</v>
          </cell>
          <cell r="J282">
            <v>0</v>
          </cell>
          <cell r="K282">
            <v>258</v>
          </cell>
          <cell r="L282">
            <v>15</v>
          </cell>
          <cell r="M282">
            <v>13600000</v>
          </cell>
          <cell r="N282">
            <v>0</v>
          </cell>
          <cell r="O282">
            <v>2700000</v>
          </cell>
          <cell r="P282"/>
          <cell r="Q282">
            <v>10900000</v>
          </cell>
          <cell r="R282">
            <v>0</v>
          </cell>
          <cell r="S282"/>
        </row>
        <row r="283">
          <cell r="B283" t="str">
            <v>CNS07</v>
          </cell>
          <cell r="C283" t="str">
            <v>Nguyễn Trọng</v>
          </cell>
          <cell r="D283" t="str">
            <v>Thăng</v>
          </cell>
          <cell r="E283">
            <v>8</v>
          </cell>
          <cell r="F283" t="str">
            <v>Công nghệ Sau thu hoạch</v>
          </cell>
          <cell r="G283">
            <v>360</v>
          </cell>
          <cell r="H283">
            <v>18</v>
          </cell>
          <cell r="I283">
            <v>0</v>
          </cell>
          <cell r="J283">
            <v>0</v>
          </cell>
          <cell r="K283">
            <v>360</v>
          </cell>
          <cell r="L283">
            <v>18</v>
          </cell>
          <cell r="M283">
            <v>18900000</v>
          </cell>
          <cell r="N283">
            <v>0</v>
          </cell>
          <cell r="O283">
            <v>4200000</v>
          </cell>
          <cell r="P283"/>
          <cell r="Q283">
            <v>14700000</v>
          </cell>
          <cell r="R283">
            <v>0</v>
          </cell>
          <cell r="S283"/>
        </row>
        <row r="284">
          <cell r="B284" t="str">
            <v>CNS08</v>
          </cell>
          <cell r="C284" t="str">
            <v>Hoàng Thị Minh</v>
          </cell>
          <cell r="D284" t="str">
            <v>Nguyệt</v>
          </cell>
          <cell r="E284">
            <v>8</v>
          </cell>
          <cell r="F284" t="str">
            <v>Công nghệ sau thu hoạch</v>
          </cell>
          <cell r="G284">
            <v>268</v>
          </cell>
          <cell r="H284">
            <v>14</v>
          </cell>
          <cell r="I284">
            <v>0</v>
          </cell>
          <cell r="J284">
            <v>0</v>
          </cell>
          <cell r="K284">
            <v>268</v>
          </cell>
          <cell r="L284">
            <v>14</v>
          </cell>
          <cell r="M284">
            <v>13900000</v>
          </cell>
          <cell r="N284">
            <v>0</v>
          </cell>
          <cell r="O284">
            <v>1300000</v>
          </cell>
          <cell r="P284"/>
          <cell r="Q284">
            <v>12600000</v>
          </cell>
          <cell r="R284">
            <v>0</v>
          </cell>
          <cell r="S284"/>
        </row>
        <row r="285">
          <cell r="B285" t="str">
            <v>TPD01</v>
          </cell>
          <cell r="C285" t="str">
            <v>Trần Thị Lan</v>
          </cell>
          <cell r="D285" t="str">
            <v>Hương</v>
          </cell>
          <cell r="E285">
            <v>8</v>
          </cell>
          <cell r="F285" t="str">
            <v>Thực phẩm và Dinh dưỡng</v>
          </cell>
          <cell r="G285">
            <v>340</v>
          </cell>
          <cell r="H285">
            <v>17</v>
          </cell>
          <cell r="I285">
            <v>80</v>
          </cell>
          <cell r="J285">
            <v>4</v>
          </cell>
          <cell r="K285">
            <v>260</v>
          </cell>
          <cell r="L285">
            <v>13</v>
          </cell>
          <cell r="M285">
            <v>13650000</v>
          </cell>
          <cell r="N285">
            <v>0</v>
          </cell>
          <cell r="O285">
            <v>3150000</v>
          </cell>
          <cell r="P285"/>
          <cell r="Q285">
            <v>10500000</v>
          </cell>
          <cell r="R285">
            <v>0</v>
          </cell>
          <cell r="S285"/>
        </row>
        <row r="286">
          <cell r="B286" t="str">
            <v>TPD02</v>
          </cell>
          <cell r="C286" t="str">
            <v>Trần Thị</v>
          </cell>
          <cell r="D286" t="str">
            <v>Nhung</v>
          </cell>
          <cell r="E286">
            <v>8</v>
          </cell>
          <cell r="F286" t="str">
            <v>Thực phẩm và Dinh dưỡng</v>
          </cell>
          <cell r="G286">
            <v>252</v>
          </cell>
          <cell r="H286">
            <v>14</v>
          </cell>
          <cell r="I286">
            <v>0</v>
          </cell>
          <cell r="J286">
            <v>0</v>
          </cell>
          <cell r="K286">
            <v>252</v>
          </cell>
          <cell r="L286">
            <v>14</v>
          </cell>
          <cell r="M286">
            <v>13400000</v>
          </cell>
          <cell r="N286">
            <v>0</v>
          </cell>
          <cell r="O286">
            <v>0</v>
          </cell>
          <cell r="P286"/>
          <cell r="Q286">
            <v>13400000</v>
          </cell>
          <cell r="R286">
            <v>0</v>
          </cell>
          <cell r="S286"/>
        </row>
        <row r="287">
          <cell r="B287" t="str">
            <v>TPD05</v>
          </cell>
          <cell r="C287" t="str">
            <v>Lê Mỹ</v>
          </cell>
          <cell r="D287" t="str">
            <v>Hạnh</v>
          </cell>
          <cell r="E287">
            <v>8</v>
          </cell>
          <cell r="F287" t="str">
            <v>Thực phẩm và Dinh dưỡng</v>
          </cell>
          <cell r="G287">
            <v>300</v>
          </cell>
          <cell r="H287">
            <v>15</v>
          </cell>
          <cell r="I287">
            <v>20</v>
          </cell>
          <cell r="J287">
            <v>1</v>
          </cell>
          <cell r="K287">
            <v>280</v>
          </cell>
          <cell r="L287">
            <v>14</v>
          </cell>
          <cell r="M287">
            <v>14700000</v>
          </cell>
          <cell r="N287">
            <v>0</v>
          </cell>
          <cell r="O287">
            <v>3150000</v>
          </cell>
          <cell r="P287"/>
          <cell r="Q287">
            <v>11550000</v>
          </cell>
          <cell r="R287">
            <v>0</v>
          </cell>
          <cell r="S287"/>
        </row>
        <row r="288">
          <cell r="B288" t="str">
            <v>TPD06</v>
          </cell>
          <cell r="C288" t="str">
            <v>Nguyễn Thị Hoàng</v>
          </cell>
          <cell r="D288" t="str">
            <v>Lan</v>
          </cell>
          <cell r="E288">
            <v>8</v>
          </cell>
          <cell r="F288" t="str">
            <v>Thực phẩm và Dinh dưỡng</v>
          </cell>
          <cell r="G288">
            <v>280</v>
          </cell>
          <cell r="H288">
            <v>13</v>
          </cell>
          <cell r="I288">
            <v>40</v>
          </cell>
          <cell r="J288">
            <v>2</v>
          </cell>
          <cell r="K288">
            <v>240</v>
          </cell>
          <cell r="L288">
            <v>11</v>
          </cell>
          <cell r="M288">
            <v>12500000</v>
          </cell>
          <cell r="N288">
            <v>0</v>
          </cell>
          <cell r="O288">
            <v>2100000</v>
          </cell>
          <cell r="P288"/>
          <cell r="Q288">
            <v>10400000</v>
          </cell>
          <cell r="R288">
            <v>0</v>
          </cell>
          <cell r="S288"/>
        </row>
        <row r="289">
          <cell r="B289" t="str">
            <v>TPD09</v>
          </cell>
          <cell r="C289" t="str">
            <v>Phạm Quang</v>
          </cell>
          <cell r="D289" t="str">
            <v>Cảnh</v>
          </cell>
          <cell r="E289">
            <v>8</v>
          </cell>
          <cell r="F289" t="str">
            <v>Thực phẩm và Dinh dưỡng</v>
          </cell>
          <cell r="G289">
            <v>202</v>
          </cell>
          <cell r="H289">
            <v>12</v>
          </cell>
          <cell r="I289">
            <v>40</v>
          </cell>
          <cell r="J289">
            <v>2</v>
          </cell>
          <cell r="K289">
            <v>162</v>
          </cell>
          <cell r="L289">
            <v>10</v>
          </cell>
          <cell r="M289">
            <v>8250000</v>
          </cell>
          <cell r="N289">
            <v>0</v>
          </cell>
          <cell r="O289">
            <v>1050000</v>
          </cell>
          <cell r="P289"/>
          <cell r="Q289">
            <v>7200000</v>
          </cell>
          <cell r="R289">
            <v>0</v>
          </cell>
          <cell r="S289"/>
        </row>
        <row r="290">
          <cell r="B290" t="str">
            <v>TPD10</v>
          </cell>
          <cell r="C290" t="str">
            <v>Ngô Duy</v>
          </cell>
          <cell r="D290" t="str">
            <v>Sạ</v>
          </cell>
          <cell r="E290">
            <v>8</v>
          </cell>
          <cell r="F290" t="str">
            <v>Thực phẩm và Dinh dưỡng</v>
          </cell>
          <cell r="G290">
            <v>280</v>
          </cell>
          <cell r="H290">
            <v>14</v>
          </cell>
          <cell r="I290">
            <v>20</v>
          </cell>
          <cell r="J290">
            <v>1</v>
          </cell>
          <cell r="K290">
            <v>260</v>
          </cell>
          <cell r="L290">
            <v>13</v>
          </cell>
          <cell r="M290">
            <v>13650000</v>
          </cell>
          <cell r="N290">
            <v>0</v>
          </cell>
          <cell r="O290">
            <v>2100000</v>
          </cell>
          <cell r="P290"/>
          <cell r="Q290">
            <v>11550000</v>
          </cell>
          <cell r="R290">
            <v>0</v>
          </cell>
          <cell r="S290"/>
        </row>
        <row r="291">
          <cell r="B291" t="str">
            <v>CNC11</v>
          </cell>
          <cell r="C291" t="str">
            <v>Vũ Quỳnh</v>
          </cell>
          <cell r="D291" t="str">
            <v>Hương</v>
          </cell>
          <cell r="E291">
            <v>8</v>
          </cell>
          <cell r="F291" t="str">
            <v>Quản lý chất lượng và An toàn thực phẩm</v>
          </cell>
          <cell r="G291">
            <v>326</v>
          </cell>
          <cell r="H291">
            <v>18</v>
          </cell>
          <cell r="I291">
            <v>0</v>
          </cell>
          <cell r="J291">
            <v>0</v>
          </cell>
          <cell r="K291">
            <v>326</v>
          </cell>
          <cell r="L291">
            <v>18</v>
          </cell>
          <cell r="M291">
            <v>17300000</v>
          </cell>
          <cell r="N291">
            <v>0</v>
          </cell>
          <cell r="O291">
            <v>8750000</v>
          </cell>
          <cell r="P291"/>
          <cell r="Q291">
            <v>8550000</v>
          </cell>
          <cell r="R291">
            <v>0</v>
          </cell>
          <cell r="S291"/>
        </row>
        <row r="292">
          <cell r="B292" t="str">
            <v>QTP01</v>
          </cell>
          <cell r="C292" t="str">
            <v>Nguyễn Thị Thanh</v>
          </cell>
          <cell r="D292" t="str">
            <v>Thủy</v>
          </cell>
          <cell r="E292">
            <v>8</v>
          </cell>
          <cell r="F292" t="str">
            <v>Quản lý chất lượng và An toàn thực phẩm</v>
          </cell>
          <cell r="G292">
            <v>206</v>
          </cell>
          <cell r="H292">
            <v>19</v>
          </cell>
          <cell r="I292">
            <v>0</v>
          </cell>
          <cell r="J292">
            <v>0</v>
          </cell>
          <cell r="K292">
            <v>206</v>
          </cell>
          <cell r="L292">
            <v>19</v>
          </cell>
          <cell r="M292">
            <v>11350000</v>
          </cell>
          <cell r="N292">
            <v>0</v>
          </cell>
          <cell r="O292">
            <v>2600000</v>
          </cell>
          <cell r="P292"/>
          <cell r="Q292">
            <v>8750000</v>
          </cell>
          <cell r="R292">
            <v>0</v>
          </cell>
          <cell r="S292"/>
        </row>
        <row r="293">
          <cell r="B293" t="str">
            <v>QTP02</v>
          </cell>
          <cell r="C293" t="str">
            <v>Lê Minh</v>
          </cell>
          <cell r="D293" t="str">
            <v>Nguyệt</v>
          </cell>
          <cell r="E293">
            <v>8</v>
          </cell>
          <cell r="F293" t="str">
            <v>Quản lý chất lượng và An toàn thực phẩm</v>
          </cell>
          <cell r="G293">
            <v>86</v>
          </cell>
          <cell r="H293">
            <v>12</v>
          </cell>
          <cell r="I293">
            <v>0</v>
          </cell>
          <cell r="J293">
            <v>0</v>
          </cell>
          <cell r="K293">
            <v>86</v>
          </cell>
          <cell r="L293">
            <v>12</v>
          </cell>
          <cell r="M293">
            <v>5450000</v>
          </cell>
          <cell r="N293">
            <v>0</v>
          </cell>
          <cell r="O293">
            <v>1050000</v>
          </cell>
          <cell r="P293"/>
          <cell r="Q293">
            <v>4400000</v>
          </cell>
          <cell r="R293">
            <v>0</v>
          </cell>
          <cell r="S293"/>
        </row>
        <row r="294">
          <cell r="B294" t="str">
            <v>QTP03</v>
          </cell>
          <cell r="C294" t="str">
            <v>Phan Thị Phương</v>
          </cell>
          <cell r="D294" t="str">
            <v>Thảo</v>
          </cell>
          <cell r="E294">
            <v>8</v>
          </cell>
          <cell r="F294" t="str">
            <v>Quản lý chất lượng và An toàn thực phẩm</v>
          </cell>
          <cell r="G294">
            <v>144</v>
          </cell>
          <cell r="H294">
            <v>12</v>
          </cell>
          <cell r="I294">
            <v>0</v>
          </cell>
          <cell r="J294">
            <v>0</v>
          </cell>
          <cell r="K294">
            <v>144</v>
          </cell>
          <cell r="L294">
            <v>12</v>
          </cell>
          <cell r="M294">
            <v>7900000</v>
          </cell>
          <cell r="N294">
            <v>0</v>
          </cell>
          <cell r="O294">
            <v>0</v>
          </cell>
          <cell r="P294"/>
          <cell r="Q294">
            <v>7900000</v>
          </cell>
          <cell r="R294">
            <v>0</v>
          </cell>
          <cell r="S294"/>
        </row>
        <row r="295">
          <cell r="B295" t="str">
            <v>QTP05</v>
          </cell>
          <cell r="C295" t="str">
            <v>Nguyễn Vĩnh</v>
          </cell>
          <cell r="D295" t="str">
            <v>Hoàng</v>
          </cell>
          <cell r="E295">
            <v>8</v>
          </cell>
          <cell r="F295" t="str">
            <v>Quản lý chất lượng và An toàn thực phẩm</v>
          </cell>
          <cell r="G295">
            <v>300</v>
          </cell>
          <cell r="H295">
            <v>15</v>
          </cell>
          <cell r="I295">
            <v>0</v>
          </cell>
          <cell r="J295">
            <v>0</v>
          </cell>
          <cell r="K295">
            <v>300</v>
          </cell>
          <cell r="L295">
            <v>15</v>
          </cell>
          <cell r="M295">
            <v>15750000</v>
          </cell>
          <cell r="N295">
            <v>0</v>
          </cell>
          <cell r="O295">
            <v>2100000</v>
          </cell>
          <cell r="P295"/>
          <cell r="Q295">
            <v>13650000</v>
          </cell>
          <cell r="R295">
            <v>0</v>
          </cell>
          <cell r="S295"/>
        </row>
        <row r="296">
          <cell r="B296" t="str">
            <v>QTP06</v>
          </cell>
          <cell r="C296" t="str">
            <v>Hoàng Viết</v>
          </cell>
          <cell r="D296" t="str">
            <v>Giang</v>
          </cell>
          <cell r="E296">
            <v>8</v>
          </cell>
          <cell r="F296" t="str">
            <v>Quản lý chất lượng và An toàn thực phẩm</v>
          </cell>
          <cell r="G296">
            <v>154</v>
          </cell>
          <cell r="H296">
            <v>14</v>
          </cell>
          <cell r="I296">
            <v>0</v>
          </cell>
          <cell r="J296">
            <v>0</v>
          </cell>
          <cell r="K296">
            <v>154</v>
          </cell>
          <cell r="L296">
            <v>14</v>
          </cell>
          <cell r="M296">
            <v>8000000</v>
          </cell>
          <cell r="N296">
            <v>0</v>
          </cell>
          <cell r="O296">
            <v>1300000</v>
          </cell>
          <cell r="P296"/>
          <cell r="Q296">
            <v>6700000</v>
          </cell>
          <cell r="R296">
            <v>0</v>
          </cell>
          <cell r="S296"/>
        </row>
        <row r="297">
          <cell r="B297" t="str">
            <v>QTP07</v>
          </cell>
          <cell r="C297" t="str">
            <v>Lê Thiên</v>
          </cell>
          <cell r="D297" t="str">
            <v>Kim</v>
          </cell>
          <cell r="E297">
            <v>8</v>
          </cell>
          <cell r="F297" t="str">
            <v>Quản lý chất lượng và An toàn thực phẩm</v>
          </cell>
          <cell r="G297">
            <v>152</v>
          </cell>
          <cell r="H297">
            <v>9</v>
          </cell>
          <cell r="I297">
            <v>80</v>
          </cell>
          <cell r="J297">
            <v>4</v>
          </cell>
          <cell r="K297">
            <v>72</v>
          </cell>
          <cell r="L297">
            <v>5</v>
          </cell>
          <cell r="M297">
            <v>3950000</v>
          </cell>
          <cell r="N297">
            <v>0</v>
          </cell>
          <cell r="O297">
            <v>3150000</v>
          </cell>
          <cell r="P297"/>
          <cell r="Q297">
            <v>800000</v>
          </cell>
          <cell r="R297">
            <v>0</v>
          </cell>
          <cell r="S297"/>
        </row>
        <row r="298">
          <cell r="B298" t="str">
            <v>KST03</v>
          </cell>
          <cell r="C298" t="str">
            <v>Nguyễn Văn</v>
          </cell>
          <cell r="D298" t="str">
            <v>Phương</v>
          </cell>
          <cell r="E298">
            <v>9</v>
          </cell>
          <cell r="F298" t="str">
            <v>Ký sinh trùng</v>
          </cell>
          <cell r="G298">
            <v>140</v>
          </cell>
          <cell r="H298">
            <v>7</v>
          </cell>
          <cell r="I298">
            <v>0</v>
          </cell>
          <cell r="J298">
            <v>0</v>
          </cell>
          <cell r="K298">
            <v>140</v>
          </cell>
          <cell r="L298">
            <v>7</v>
          </cell>
          <cell r="M298">
            <v>7350000</v>
          </cell>
          <cell r="N298">
            <v>0</v>
          </cell>
          <cell r="O298">
            <v>3150000</v>
          </cell>
          <cell r="P298"/>
          <cell r="Q298">
            <v>4200000</v>
          </cell>
          <cell r="R298">
            <v>0</v>
          </cell>
          <cell r="S298"/>
        </row>
        <row r="299">
          <cell r="B299" t="str">
            <v>KST07</v>
          </cell>
          <cell r="C299" t="str">
            <v>Dương Đức</v>
          </cell>
          <cell r="D299" t="str">
            <v>Hiếu</v>
          </cell>
          <cell r="E299">
            <v>9</v>
          </cell>
          <cell r="F299" t="str">
            <v>Ký sinh trùng</v>
          </cell>
          <cell r="G299">
            <v>240</v>
          </cell>
          <cell r="H299">
            <v>11</v>
          </cell>
          <cell r="I299">
            <v>0</v>
          </cell>
          <cell r="J299">
            <v>0</v>
          </cell>
          <cell r="K299">
            <v>240</v>
          </cell>
          <cell r="L299">
            <v>11</v>
          </cell>
          <cell r="M299">
            <v>12500000</v>
          </cell>
          <cell r="N299">
            <v>0</v>
          </cell>
          <cell r="O299">
            <v>6200000</v>
          </cell>
          <cell r="P299"/>
          <cell r="Q299">
            <v>6300000</v>
          </cell>
          <cell r="R299">
            <v>0</v>
          </cell>
          <cell r="S299"/>
        </row>
        <row r="300">
          <cell r="B300" t="str">
            <v>KST11</v>
          </cell>
          <cell r="C300" t="str">
            <v>Nguyễn Thị Hoàng</v>
          </cell>
          <cell r="D300" t="str">
            <v>Yến</v>
          </cell>
          <cell r="E300">
            <v>9</v>
          </cell>
          <cell r="F300" t="str">
            <v>Ký sinh trùng</v>
          </cell>
          <cell r="G300">
            <v>212</v>
          </cell>
          <cell r="H300">
            <v>11</v>
          </cell>
          <cell r="I300">
            <v>0</v>
          </cell>
          <cell r="J300">
            <v>0</v>
          </cell>
          <cell r="K300">
            <v>212</v>
          </cell>
          <cell r="L300">
            <v>11</v>
          </cell>
          <cell r="M300">
            <v>11100000</v>
          </cell>
          <cell r="N300">
            <v>0</v>
          </cell>
          <cell r="O300">
            <v>5250000</v>
          </cell>
          <cell r="P300"/>
          <cell r="Q300">
            <v>5850000</v>
          </cell>
          <cell r="R300">
            <v>0</v>
          </cell>
          <cell r="S300"/>
        </row>
        <row r="301">
          <cell r="B301" t="str">
            <v>KST12</v>
          </cell>
          <cell r="C301" t="str">
            <v>Nguyễn Thị Hồng</v>
          </cell>
          <cell r="D301" t="str">
            <v>Chiên</v>
          </cell>
          <cell r="E301">
            <v>9</v>
          </cell>
          <cell r="F301" t="str">
            <v>Ký sinh trùng</v>
          </cell>
          <cell r="G301">
            <v>260</v>
          </cell>
          <cell r="H301">
            <v>11</v>
          </cell>
          <cell r="I301">
            <v>0</v>
          </cell>
          <cell r="J301">
            <v>0</v>
          </cell>
          <cell r="K301">
            <v>260</v>
          </cell>
          <cell r="L301">
            <v>11</v>
          </cell>
          <cell r="M301">
            <v>13500000</v>
          </cell>
          <cell r="N301">
            <v>0</v>
          </cell>
          <cell r="O301">
            <v>8250000</v>
          </cell>
          <cell r="P301"/>
          <cell r="Q301">
            <v>5250000</v>
          </cell>
          <cell r="R301">
            <v>0</v>
          </cell>
          <cell r="S301"/>
        </row>
        <row r="302">
          <cell r="B302" t="str">
            <v>KST14</v>
          </cell>
          <cell r="C302" t="str">
            <v>Bùi Khánh</v>
          </cell>
          <cell r="D302" t="str">
            <v>Linh</v>
          </cell>
          <cell r="E302">
            <v>9</v>
          </cell>
          <cell r="F302" t="str">
            <v>Ký sinh trùng</v>
          </cell>
          <cell r="G302">
            <v>240</v>
          </cell>
          <cell r="H302">
            <v>12</v>
          </cell>
          <cell r="I302">
            <v>200</v>
          </cell>
          <cell r="J302">
            <v>10</v>
          </cell>
          <cell r="K302">
            <v>40</v>
          </cell>
          <cell r="L302">
            <v>2</v>
          </cell>
          <cell r="M302">
            <v>2100000</v>
          </cell>
          <cell r="N302">
            <v>0</v>
          </cell>
          <cell r="O302">
            <v>7350000</v>
          </cell>
          <cell r="P302"/>
          <cell r="Q302">
            <v>0</v>
          </cell>
          <cell r="R302">
            <v>5250000</v>
          </cell>
          <cell r="S302"/>
        </row>
        <row r="303">
          <cell r="B303" t="str">
            <v>NCH02</v>
          </cell>
          <cell r="C303" t="str">
            <v>Đàm Văn</v>
          </cell>
          <cell r="D303" t="str">
            <v>Phải</v>
          </cell>
          <cell r="E303">
            <v>9</v>
          </cell>
          <cell r="F303" t="str">
            <v>Nội - Chẩn - Dược lý</v>
          </cell>
          <cell r="G303">
            <v>200</v>
          </cell>
          <cell r="H303">
            <v>9</v>
          </cell>
          <cell r="I303">
            <v>0</v>
          </cell>
          <cell r="J303">
            <v>0</v>
          </cell>
          <cell r="K303">
            <v>200</v>
          </cell>
          <cell r="L303">
            <v>9</v>
          </cell>
          <cell r="M303">
            <v>10400000</v>
          </cell>
          <cell r="N303">
            <v>0</v>
          </cell>
          <cell r="O303">
            <v>5150000</v>
          </cell>
          <cell r="P303"/>
          <cell r="Q303">
            <v>5250000</v>
          </cell>
          <cell r="R303">
            <v>0</v>
          </cell>
          <cell r="S303"/>
        </row>
        <row r="304">
          <cell r="B304" t="str">
            <v>NCH06</v>
          </cell>
          <cell r="C304" t="str">
            <v>Phạm Thị Lan</v>
          </cell>
          <cell r="D304" t="str">
            <v>Hương</v>
          </cell>
          <cell r="E304">
            <v>9</v>
          </cell>
          <cell r="F304" t="str">
            <v>Nội - Chẩn - Dược lý</v>
          </cell>
          <cell r="G304">
            <v>280</v>
          </cell>
          <cell r="H304">
            <v>14</v>
          </cell>
          <cell r="I304">
            <v>0</v>
          </cell>
          <cell r="J304">
            <v>0</v>
          </cell>
          <cell r="K304">
            <v>280</v>
          </cell>
          <cell r="L304">
            <v>14</v>
          </cell>
          <cell r="M304">
            <v>14700000</v>
          </cell>
          <cell r="N304">
            <v>0</v>
          </cell>
          <cell r="O304">
            <v>5250000</v>
          </cell>
          <cell r="P304"/>
          <cell r="Q304">
            <v>9450000</v>
          </cell>
          <cell r="R304">
            <v>0</v>
          </cell>
          <cell r="S304"/>
        </row>
        <row r="305">
          <cell r="B305" t="str">
            <v>NCH07</v>
          </cell>
          <cell r="C305" t="str">
            <v>Nguyễn Thị Thanh</v>
          </cell>
          <cell r="D305" t="str">
            <v>Hà</v>
          </cell>
          <cell r="E305">
            <v>9</v>
          </cell>
          <cell r="F305" t="str">
            <v>Nội - Chẩn - Dược lý</v>
          </cell>
          <cell r="G305">
            <v>312</v>
          </cell>
          <cell r="H305">
            <v>17</v>
          </cell>
          <cell r="I305">
            <v>0</v>
          </cell>
          <cell r="J305">
            <v>0</v>
          </cell>
          <cell r="K305">
            <v>312</v>
          </cell>
          <cell r="L305">
            <v>17</v>
          </cell>
          <cell r="M305">
            <v>16650000</v>
          </cell>
          <cell r="N305">
            <v>0</v>
          </cell>
          <cell r="O305">
            <v>6050000</v>
          </cell>
          <cell r="P305"/>
          <cell r="Q305">
            <v>10600000</v>
          </cell>
          <cell r="R305">
            <v>0</v>
          </cell>
          <cell r="S305"/>
        </row>
        <row r="306">
          <cell r="B306" t="str">
            <v>NCH09</v>
          </cell>
          <cell r="C306" t="str">
            <v>Nguyễn Mạnh</v>
          </cell>
          <cell r="D306" t="str">
            <v>Tường</v>
          </cell>
          <cell r="E306">
            <v>9</v>
          </cell>
          <cell r="F306" t="str">
            <v>Nội - Chẩn - Dược lý</v>
          </cell>
          <cell r="G306">
            <v>348</v>
          </cell>
          <cell r="H306">
            <v>17</v>
          </cell>
          <cell r="I306">
            <v>0</v>
          </cell>
          <cell r="J306">
            <v>0</v>
          </cell>
          <cell r="K306">
            <v>348</v>
          </cell>
          <cell r="L306">
            <v>17</v>
          </cell>
          <cell r="M306">
            <v>18200000</v>
          </cell>
          <cell r="N306">
            <v>0</v>
          </cell>
          <cell r="O306">
            <v>6300000</v>
          </cell>
          <cell r="P306"/>
          <cell r="Q306">
            <v>11900000</v>
          </cell>
          <cell r="R306">
            <v>0</v>
          </cell>
          <cell r="S306"/>
        </row>
        <row r="307">
          <cell r="B307" t="str">
            <v>NCH10</v>
          </cell>
          <cell r="C307" t="str">
            <v>Nguyễn Thành</v>
          </cell>
          <cell r="D307" t="str">
            <v>Trung</v>
          </cell>
          <cell r="E307">
            <v>9</v>
          </cell>
          <cell r="F307" t="str">
            <v>Nội - Chẩn - Dược lý</v>
          </cell>
          <cell r="G307">
            <v>344</v>
          </cell>
          <cell r="H307">
            <v>18</v>
          </cell>
          <cell r="I307">
            <v>0</v>
          </cell>
          <cell r="J307">
            <v>0</v>
          </cell>
          <cell r="K307">
            <v>344</v>
          </cell>
          <cell r="L307">
            <v>18</v>
          </cell>
          <cell r="M307">
            <v>18000000</v>
          </cell>
          <cell r="N307">
            <v>0</v>
          </cell>
          <cell r="O307">
            <v>6300000</v>
          </cell>
          <cell r="P307"/>
          <cell r="Q307">
            <v>11700000</v>
          </cell>
          <cell r="R307">
            <v>0</v>
          </cell>
          <cell r="S307"/>
        </row>
        <row r="308">
          <cell r="B308" t="str">
            <v>NGS02</v>
          </cell>
          <cell r="C308" t="str">
            <v>Nguyễn Đức</v>
          </cell>
          <cell r="D308" t="str">
            <v>Trường</v>
          </cell>
          <cell r="E308">
            <v>9</v>
          </cell>
          <cell r="F308" t="str">
            <v>Ngoại sản</v>
          </cell>
          <cell r="G308">
            <v>180</v>
          </cell>
          <cell r="H308">
            <v>9</v>
          </cell>
          <cell r="I308">
            <v>0</v>
          </cell>
          <cell r="J308">
            <v>0</v>
          </cell>
          <cell r="K308">
            <v>180</v>
          </cell>
          <cell r="L308">
            <v>9</v>
          </cell>
          <cell r="M308">
            <v>9450000</v>
          </cell>
          <cell r="N308">
            <v>0</v>
          </cell>
          <cell r="O308">
            <v>3150000</v>
          </cell>
          <cell r="P308"/>
          <cell r="Q308">
            <v>6300000</v>
          </cell>
          <cell r="R308">
            <v>0</v>
          </cell>
          <cell r="S308"/>
        </row>
        <row r="309">
          <cell r="B309" t="str">
            <v>NGS04</v>
          </cell>
          <cell r="C309" t="str">
            <v>Nguyễn Hoài</v>
          </cell>
          <cell r="D309" t="str">
            <v>Nam</v>
          </cell>
          <cell r="E309">
            <v>9</v>
          </cell>
          <cell r="F309" t="str">
            <v>Ngoại sản</v>
          </cell>
          <cell r="G309">
            <v>320</v>
          </cell>
          <cell r="H309">
            <v>16</v>
          </cell>
          <cell r="I309">
            <v>0</v>
          </cell>
          <cell r="J309">
            <v>0</v>
          </cell>
          <cell r="K309">
            <v>320</v>
          </cell>
          <cell r="L309">
            <v>16</v>
          </cell>
          <cell r="M309">
            <v>16550000</v>
          </cell>
          <cell r="N309">
            <v>0</v>
          </cell>
          <cell r="O309">
            <v>7500000</v>
          </cell>
          <cell r="P309"/>
          <cell r="Q309">
            <v>9050000</v>
          </cell>
          <cell r="R309">
            <v>0</v>
          </cell>
          <cell r="S309"/>
        </row>
        <row r="310">
          <cell r="B310" t="str">
            <v>NGS10</v>
          </cell>
          <cell r="C310" t="str">
            <v>Sử Thanh</v>
          </cell>
          <cell r="D310" t="str">
            <v>Long</v>
          </cell>
          <cell r="E310">
            <v>9</v>
          </cell>
          <cell r="F310" t="str">
            <v>Ngoại sản</v>
          </cell>
          <cell r="G310">
            <v>280</v>
          </cell>
          <cell r="H310">
            <v>13</v>
          </cell>
          <cell r="I310">
            <v>0</v>
          </cell>
          <cell r="J310">
            <v>0</v>
          </cell>
          <cell r="K310">
            <v>280</v>
          </cell>
          <cell r="L310">
            <v>13</v>
          </cell>
          <cell r="M310">
            <v>14500000</v>
          </cell>
          <cell r="N310">
            <v>0</v>
          </cell>
          <cell r="O310">
            <v>7250000</v>
          </cell>
          <cell r="P310"/>
          <cell r="Q310">
            <v>7250000</v>
          </cell>
          <cell r="R310">
            <v>0</v>
          </cell>
          <cell r="S310"/>
        </row>
        <row r="311">
          <cell r="B311" t="str">
            <v>NGS11</v>
          </cell>
          <cell r="C311" t="str">
            <v>Đỗ Thị Kim</v>
          </cell>
          <cell r="D311" t="str">
            <v>Lành</v>
          </cell>
          <cell r="E311">
            <v>9</v>
          </cell>
          <cell r="F311" t="str">
            <v>Ngoại sản</v>
          </cell>
          <cell r="G311">
            <v>310</v>
          </cell>
          <cell r="H311">
            <v>17</v>
          </cell>
          <cell r="I311">
            <v>0</v>
          </cell>
          <cell r="J311">
            <v>0</v>
          </cell>
          <cell r="K311">
            <v>310</v>
          </cell>
          <cell r="L311">
            <v>17</v>
          </cell>
          <cell r="M311">
            <v>16100000</v>
          </cell>
          <cell r="N311">
            <v>0</v>
          </cell>
          <cell r="O311">
            <v>7800000</v>
          </cell>
          <cell r="P311"/>
          <cell r="Q311">
            <v>8300000</v>
          </cell>
          <cell r="R311">
            <v>0</v>
          </cell>
          <cell r="S311"/>
        </row>
        <row r="312">
          <cell r="B312" t="str">
            <v>NGS13</v>
          </cell>
          <cell r="C312" t="str">
            <v>Bùi Văn</v>
          </cell>
          <cell r="D312" t="str">
            <v>Dũng</v>
          </cell>
          <cell r="E312">
            <v>9</v>
          </cell>
          <cell r="F312" t="str">
            <v>Ngoại sản</v>
          </cell>
          <cell r="G312">
            <v>180</v>
          </cell>
          <cell r="H312">
            <v>9</v>
          </cell>
          <cell r="I312">
            <v>0</v>
          </cell>
          <cell r="J312">
            <v>0</v>
          </cell>
          <cell r="K312">
            <v>180</v>
          </cell>
          <cell r="L312">
            <v>9</v>
          </cell>
          <cell r="M312">
            <v>9450000</v>
          </cell>
          <cell r="N312">
            <v>0</v>
          </cell>
          <cell r="O312">
            <v>5250000</v>
          </cell>
          <cell r="P312"/>
          <cell r="Q312">
            <v>4200000</v>
          </cell>
          <cell r="R312">
            <v>0</v>
          </cell>
          <cell r="S312"/>
        </row>
        <row r="313">
          <cell r="B313" t="str">
            <v>NGS15</v>
          </cell>
          <cell r="C313" t="str">
            <v>Ngô Thành</v>
          </cell>
          <cell r="D313" t="str">
            <v>Trung</v>
          </cell>
          <cell r="E313">
            <v>9</v>
          </cell>
          <cell r="F313" t="str">
            <v>Ngoại sản</v>
          </cell>
          <cell r="G313">
            <v>120</v>
          </cell>
          <cell r="H313">
            <v>6</v>
          </cell>
          <cell r="I313">
            <v>120</v>
          </cell>
          <cell r="J313">
            <v>6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3150000</v>
          </cell>
          <cell r="P313"/>
          <cell r="Q313">
            <v>0</v>
          </cell>
          <cell r="R313">
            <v>3150000</v>
          </cell>
          <cell r="S313"/>
        </row>
        <row r="314">
          <cell r="B314" t="str">
            <v>NGS16</v>
          </cell>
          <cell r="C314" t="str">
            <v>Nguyễn Văn</v>
          </cell>
          <cell r="D314" t="str">
            <v>Thành</v>
          </cell>
          <cell r="E314">
            <v>9</v>
          </cell>
          <cell r="F314" t="str">
            <v>Ngoại sản</v>
          </cell>
          <cell r="G314">
            <v>100</v>
          </cell>
          <cell r="H314">
            <v>5</v>
          </cell>
          <cell r="I314">
            <v>20</v>
          </cell>
          <cell r="J314">
            <v>1</v>
          </cell>
          <cell r="K314">
            <v>80</v>
          </cell>
          <cell r="L314">
            <v>4</v>
          </cell>
          <cell r="M314">
            <v>4200000</v>
          </cell>
          <cell r="N314">
            <v>0</v>
          </cell>
          <cell r="O314">
            <v>0</v>
          </cell>
          <cell r="P314"/>
          <cell r="Q314">
            <v>4200000</v>
          </cell>
          <cell r="R314">
            <v>0</v>
          </cell>
          <cell r="S314"/>
        </row>
        <row r="315">
          <cell r="B315" t="str">
            <v>GTC01</v>
          </cell>
          <cell r="C315" t="str">
            <v>Trần Thị Đức</v>
          </cell>
          <cell r="D315" t="str">
            <v>Tám</v>
          </cell>
          <cell r="E315">
            <v>9</v>
          </cell>
          <cell r="F315" t="str">
            <v>Tổ chức - Giải phẫu - Phôi thai</v>
          </cell>
          <cell r="G315">
            <v>220</v>
          </cell>
          <cell r="H315">
            <v>11</v>
          </cell>
          <cell r="I315">
            <v>0</v>
          </cell>
          <cell r="J315">
            <v>0</v>
          </cell>
          <cell r="K315">
            <v>220</v>
          </cell>
          <cell r="L315">
            <v>11</v>
          </cell>
          <cell r="M315">
            <v>11550000</v>
          </cell>
          <cell r="N315">
            <v>0</v>
          </cell>
          <cell r="O315">
            <v>5250000</v>
          </cell>
          <cell r="P315"/>
          <cell r="Q315">
            <v>6300000</v>
          </cell>
          <cell r="R315">
            <v>0</v>
          </cell>
          <cell r="S315"/>
        </row>
        <row r="316">
          <cell r="B316" t="str">
            <v>GTC02</v>
          </cell>
          <cell r="C316" t="str">
            <v>Nguyễn Bá</v>
          </cell>
          <cell r="D316" t="str">
            <v>Tiếp</v>
          </cell>
          <cell r="E316">
            <v>9</v>
          </cell>
          <cell r="F316" t="str">
            <v>Tổ chức - Giải phẫu - Phôi thai</v>
          </cell>
          <cell r="G316">
            <v>220</v>
          </cell>
          <cell r="H316">
            <v>11</v>
          </cell>
          <cell r="I316">
            <v>80</v>
          </cell>
          <cell r="J316">
            <v>4</v>
          </cell>
          <cell r="K316">
            <v>140</v>
          </cell>
          <cell r="L316">
            <v>7</v>
          </cell>
          <cell r="M316">
            <v>7350000</v>
          </cell>
          <cell r="N316">
            <v>0</v>
          </cell>
          <cell r="O316">
            <v>5250000</v>
          </cell>
          <cell r="P316"/>
          <cell r="Q316">
            <v>2100000</v>
          </cell>
          <cell r="R316">
            <v>0</v>
          </cell>
          <cell r="S316"/>
        </row>
        <row r="317">
          <cell r="B317" t="str">
            <v>GTC03</v>
          </cell>
          <cell r="C317" t="str">
            <v>Hoàng Minh</v>
          </cell>
          <cell r="D317" t="str">
            <v>Sơn</v>
          </cell>
          <cell r="E317">
            <v>9</v>
          </cell>
          <cell r="F317" t="str">
            <v>Tổ chức - Giải phẫu - Phôi thai</v>
          </cell>
          <cell r="G317">
            <v>220</v>
          </cell>
          <cell r="H317">
            <v>11</v>
          </cell>
          <cell r="I317">
            <v>0</v>
          </cell>
          <cell r="J317">
            <v>0</v>
          </cell>
          <cell r="K317">
            <v>220</v>
          </cell>
          <cell r="L317">
            <v>11</v>
          </cell>
          <cell r="M317">
            <v>11550000</v>
          </cell>
          <cell r="N317">
            <v>0</v>
          </cell>
          <cell r="O317">
            <v>5250000</v>
          </cell>
          <cell r="P317"/>
          <cell r="Q317">
            <v>6300000</v>
          </cell>
          <cell r="R317">
            <v>0</v>
          </cell>
          <cell r="S317"/>
        </row>
        <row r="318">
          <cell r="B318" t="str">
            <v>GTC08</v>
          </cell>
          <cell r="C318" t="str">
            <v>Trịnh Đình</v>
          </cell>
          <cell r="D318" t="str">
            <v>Thâu</v>
          </cell>
          <cell r="E318">
            <v>9</v>
          </cell>
          <cell r="F318" t="str">
            <v>Tổ chức - Giải phẫu - Phôi thai</v>
          </cell>
          <cell r="G318">
            <v>240</v>
          </cell>
          <cell r="H318">
            <v>12</v>
          </cell>
          <cell r="I318">
            <v>80</v>
          </cell>
          <cell r="J318">
            <v>4</v>
          </cell>
          <cell r="K318">
            <v>160</v>
          </cell>
          <cell r="L318">
            <v>8</v>
          </cell>
          <cell r="M318">
            <v>8400000</v>
          </cell>
          <cell r="N318">
            <v>0</v>
          </cell>
          <cell r="O318">
            <v>6300000</v>
          </cell>
          <cell r="P318"/>
          <cell r="Q318">
            <v>2100000</v>
          </cell>
          <cell r="R318">
            <v>0</v>
          </cell>
          <cell r="S318"/>
        </row>
        <row r="319">
          <cell r="B319" t="str">
            <v>GTC09</v>
          </cell>
          <cell r="C319" t="str">
            <v>Lại Thị Lan</v>
          </cell>
          <cell r="D319" t="str">
            <v>Hương</v>
          </cell>
          <cell r="E319">
            <v>9</v>
          </cell>
          <cell r="F319" t="str">
            <v>Tổ chức - Giải phẫu - Phôi thai</v>
          </cell>
          <cell r="G319">
            <v>268</v>
          </cell>
          <cell r="H319">
            <v>13</v>
          </cell>
          <cell r="I319">
            <v>0</v>
          </cell>
          <cell r="J319">
            <v>0</v>
          </cell>
          <cell r="K319">
            <v>268</v>
          </cell>
          <cell r="L319">
            <v>13</v>
          </cell>
          <cell r="M319">
            <v>14000000</v>
          </cell>
          <cell r="N319">
            <v>0</v>
          </cell>
          <cell r="O319">
            <v>6650000</v>
          </cell>
          <cell r="P319"/>
          <cell r="Q319">
            <v>7350000</v>
          </cell>
          <cell r="R319">
            <v>0</v>
          </cell>
          <cell r="S319"/>
        </row>
        <row r="320">
          <cell r="B320" t="str">
            <v>GTC10</v>
          </cell>
          <cell r="C320" t="str">
            <v>Lê Ngọc</v>
          </cell>
          <cell r="D320" t="str">
            <v>Ninh</v>
          </cell>
          <cell r="E320">
            <v>9</v>
          </cell>
          <cell r="F320" t="str">
            <v>Tổ chức - Giải phẫu - Phôi thai</v>
          </cell>
          <cell r="G320">
            <v>200</v>
          </cell>
          <cell r="H320">
            <v>10</v>
          </cell>
          <cell r="I320">
            <v>20</v>
          </cell>
          <cell r="J320">
            <v>1</v>
          </cell>
          <cell r="K320">
            <v>180</v>
          </cell>
          <cell r="L320">
            <v>9</v>
          </cell>
          <cell r="M320">
            <v>9450000</v>
          </cell>
          <cell r="N320">
            <v>0</v>
          </cell>
          <cell r="O320">
            <v>4200000</v>
          </cell>
          <cell r="P320"/>
          <cell r="Q320">
            <v>5250000</v>
          </cell>
          <cell r="R320">
            <v>0</v>
          </cell>
          <cell r="S320"/>
        </row>
        <row r="321">
          <cell r="B321" t="str">
            <v>GTC11</v>
          </cell>
          <cell r="C321" t="str">
            <v>Phạm Hồng</v>
          </cell>
          <cell r="D321" t="str">
            <v>Trang</v>
          </cell>
          <cell r="E321">
            <v>9</v>
          </cell>
          <cell r="F321" t="str">
            <v>Tổ chức - Giải phẫu - Phôi thai</v>
          </cell>
          <cell r="G321">
            <v>200</v>
          </cell>
          <cell r="H321">
            <v>10</v>
          </cell>
          <cell r="I321">
            <v>0</v>
          </cell>
          <cell r="J321">
            <v>0</v>
          </cell>
          <cell r="K321">
            <v>200</v>
          </cell>
          <cell r="L321">
            <v>10</v>
          </cell>
          <cell r="M321">
            <v>10500000</v>
          </cell>
          <cell r="N321">
            <v>0</v>
          </cell>
          <cell r="O321">
            <v>5250000</v>
          </cell>
          <cell r="P321"/>
          <cell r="Q321">
            <v>5250000</v>
          </cell>
          <cell r="R321">
            <v>0</v>
          </cell>
          <cell r="S321"/>
        </row>
        <row r="322">
          <cell r="B322" t="str">
            <v>GTC12</v>
          </cell>
          <cell r="C322" t="str">
            <v>Vũ Đức</v>
          </cell>
          <cell r="D322" t="str">
            <v>Hạnh</v>
          </cell>
          <cell r="E322">
            <v>9</v>
          </cell>
          <cell r="F322" t="str">
            <v>Tổ chức - Giải phẫu - Phôi thai</v>
          </cell>
          <cell r="G322">
            <v>140</v>
          </cell>
          <cell r="H322">
            <v>7</v>
          </cell>
          <cell r="I322">
            <v>0</v>
          </cell>
          <cell r="J322">
            <v>0</v>
          </cell>
          <cell r="K322">
            <v>140</v>
          </cell>
          <cell r="L322">
            <v>7</v>
          </cell>
          <cell r="M322">
            <v>7350000</v>
          </cell>
          <cell r="N322">
            <v>0</v>
          </cell>
          <cell r="O322">
            <v>3150000</v>
          </cell>
          <cell r="P322"/>
          <cell r="Q322">
            <v>4200000</v>
          </cell>
          <cell r="R322">
            <v>0</v>
          </cell>
          <cell r="S322"/>
        </row>
        <row r="323">
          <cell r="B323" t="str">
            <v>GTC13</v>
          </cell>
          <cell r="C323" t="str">
            <v>Hoàng</v>
          </cell>
          <cell r="D323" t="str">
            <v>Minh</v>
          </cell>
          <cell r="E323">
            <v>9</v>
          </cell>
          <cell r="F323" t="str">
            <v>Tổ chức - Giải phẫu - Phôi thai</v>
          </cell>
          <cell r="G323">
            <v>192</v>
          </cell>
          <cell r="H323">
            <v>10</v>
          </cell>
          <cell r="I323">
            <v>0</v>
          </cell>
          <cell r="J323">
            <v>0</v>
          </cell>
          <cell r="K323">
            <v>192</v>
          </cell>
          <cell r="L323">
            <v>10</v>
          </cell>
          <cell r="M323">
            <v>10050000</v>
          </cell>
          <cell r="N323">
            <v>0</v>
          </cell>
          <cell r="O323">
            <v>4200000</v>
          </cell>
          <cell r="P323"/>
          <cell r="Q323">
            <v>5850000</v>
          </cell>
          <cell r="R323">
            <v>0</v>
          </cell>
          <cell r="S323"/>
        </row>
        <row r="324">
          <cell r="B324" t="str">
            <v>VTN05</v>
          </cell>
          <cell r="C324" t="str">
            <v>Trương Hà</v>
          </cell>
          <cell r="D324" t="str">
            <v>Thái</v>
          </cell>
          <cell r="E324">
            <v>9</v>
          </cell>
          <cell r="F324" t="str">
            <v>Vi sinh vật - Truyền nhiễm</v>
          </cell>
          <cell r="G324">
            <v>260</v>
          </cell>
          <cell r="H324">
            <v>13</v>
          </cell>
          <cell r="I324">
            <v>0</v>
          </cell>
          <cell r="J324">
            <v>0</v>
          </cell>
          <cell r="K324">
            <v>260</v>
          </cell>
          <cell r="L324">
            <v>13</v>
          </cell>
          <cell r="M324">
            <v>13650000</v>
          </cell>
          <cell r="N324">
            <v>0</v>
          </cell>
          <cell r="O324">
            <v>6300000</v>
          </cell>
          <cell r="P324"/>
          <cell r="Q324">
            <v>7350000</v>
          </cell>
          <cell r="R324">
            <v>0</v>
          </cell>
          <cell r="S324"/>
        </row>
        <row r="325">
          <cell r="B325" t="str">
            <v>VTN07</v>
          </cell>
          <cell r="C325" t="str">
            <v>Huỳnh Thị Mỹ</v>
          </cell>
          <cell r="D325" t="str">
            <v>Lệ</v>
          </cell>
          <cell r="E325">
            <v>9</v>
          </cell>
          <cell r="F325" t="str">
            <v>Vi sinh vật - Truyền nhiễm</v>
          </cell>
          <cell r="G325">
            <v>468</v>
          </cell>
          <cell r="H325">
            <v>20</v>
          </cell>
          <cell r="I325">
            <v>0</v>
          </cell>
          <cell r="J325">
            <v>0</v>
          </cell>
          <cell r="K325">
            <v>468</v>
          </cell>
          <cell r="L325">
            <v>20</v>
          </cell>
          <cell r="M325">
            <v>23950000</v>
          </cell>
          <cell r="N325">
            <v>0</v>
          </cell>
          <cell r="O325">
            <v>10150000</v>
          </cell>
          <cell r="P325"/>
          <cell r="Q325">
            <v>13800000</v>
          </cell>
          <cell r="R325">
            <v>0</v>
          </cell>
          <cell r="S325"/>
        </row>
        <row r="326">
          <cell r="B326" t="str">
            <v>VTN12</v>
          </cell>
          <cell r="C326" t="str">
            <v>Chu Thị Thanh</v>
          </cell>
          <cell r="D326" t="str">
            <v>Hương</v>
          </cell>
          <cell r="E326">
            <v>9</v>
          </cell>
          <cell r="F326" t="str">
            <v>Vi sinh vật - Truyền nhiễm</v>
          </cell>
          <cell r="G326">
            <v>220</v>
          </cell>
          <cell r="H326">
            <v>11</v>
          </cell>
          <cell r="I326">
            <v>0</v>
          </cell>
          <cell r="J326">
            <v>0</v>
          </cell>
          <cell r="K326">
            <v>220</v>
          </cell>
          <cell r="L326">
            <v>11</v>
          </cell>
          <cell r="M326">
            <v>11550000</v>
          </cell>
          <cell r="N326">
            <v>0</v>
          </cell>
          <cell r="O326">
            <v>5250000</v>
          </cell>
          <cell r="P326"/>
          <cell r="Q326">
            <v>6300000</v>
          </cell>
          <cell r="R326">
            <v>0</v>
          </cell>
          <cell r="S326"/>
        </row>
        <row r="327">
          <cell r="B327" t="str">
            <v>VTN13</v>
          </cell>
          <cell r="C327" t="str">
            <v>Nguyễn Văn</v>
          </cell>
          <cell r="D327" t="str">
            <v>Giáp</v>
          </cell>
          <cell r="E327">
            <v>9</v>
          </cell>
          <cell r="F327" t="str">
            <v>Vi sinh vật - Truyền nhiễm</v>
          </cell>
          <cell r="G327">
            <v>328</v>
          </cell>
          <cell r="H327">
            <v>16</v>
          </cell>
          <cell r="I327">
            <v>0</v>
          </cell>
          <cell r="J327">
            <v>0</v>
          </cell>
          <cell r="K327">
            <v>328</v>
          </cell>
          <cell r="L327">
            <v>16</v>
          </cell>
          <cell r="M327">
            <v>17050000</v>
          </cell>
          <cell r="N327">
            <v>0</v>
          </cell>
          <cell r="O327">
            <v>8700000</v>
          </cell>
          <cell r="P327"/>
          <cell r="Q327">
            <v>8350000</v>
          </cell>
          <cell r="R327">
            <v>0</v>
          </cell>
          <cell r="S327"/>
        </row>
        <row r="328">
          <cell r="B328" t="str">
            <v>VTN14</v>
          </cell>
          <cell r="C328" t="str">
            <v>Trần Thị Hương</v>
          </cell>
          <cell r="D328" t="str">
            <v>Giang</v>
          </cell>
          <cell r="E328">
            <v>9</v>
          </cell>
          <cell r="F328" t="str">
            <v>Vi sinh vật - Truyền nhiễm</v>
          </cell>
          <cell r="G328">
            <v>396</v>
          </cell>
          <cell r="H328">
            <v>17</v>
          </cell>
          <cell r="I328">
            <v>0</v>
          </cell>
          <cell r="J328">
            <v>0</v>
          </cell>
          <cell r="K328">
            <v>396</v>
          </cell>
          <cell r="L328">
            <v>17</v>
          </cell>
          <cell r="M328">
            <v>20500000</v>
          </cell>
          <cell r="N328">
            <v>0</v>
          </cell>
          <cell r="O328">
            <v>9650000</v>
          </cell>
          <cell r="P328"/>
          <cell r="Q328">
            <v>10850000</v>
          </cell>
          <cell r="R328">
            <v>0</v>
          </cell>
          <cell r="S328"/>
        </row>
        <row r="329">
          <cell r="B329" t="str">
            <v>VTN17</v>
          </cell>
          <cell r="C329" t="str">
            <v>Đặng Hữu</v>
          </cell>
          <cell r="D329" t="str">
            <v>Anh</v>
          </cell>
          <cell r="E329">
            <v>9</v>
          </cell>
          <cell r="F329" t="str">
            <v>Vi sinh vật - Truyền nhiễm</v>
          </cell>
          <cell r="G329">
            <v>400</v>
          </cell>
          <cell r="H329">
            <v>19</v>
          </cell>
          <cell r="I329">
            <v>0</v>
          </cell>
          <cell r="J329">
            <v>0</v>
          </cell>
          <cell r="K329">
            <v>400</v>
          </cell>
          <cell r="L329">
            <v>19</v>
          </cell>
          <cell r="M329">
            <v>20650000</v>
          </cell>
          <cell r="N329">
            <v>0</v>
          </cell>
          <cell r="O329">
            <v>10300000</v>
          </cell>
          <cell r="P329"/>
          <cell r="Q329">
            <v>10350000</v>
          </cell>
          <cell r="R329">
            <v>0</v>
          </cell>
          <cell r="S329"/>
        </row>
        <row r="330">
          <cell r="B330" t="str">
            <v>VTN18</v>
          </cell>
          <cell r="C330" t="str">
            <v>Lê Văn</v>
          </cell>
          <cell r="D330" t="str">
            <v>Trường</v>
          </cell>
          <cell r="E330">
            <v>9</v>
          </cell>
          <cell r="F330" t="str">
            <v>Vi sinh vật - Truyền nhiễm</v>
          </cell>
          <cell r="G330">
            <v>172</v>
          </cell>
          <cell r="H330">
            <v>9</v>
          </cell>
          <cell r="I330">
            <v>0</v>
          </cell>
          <cell r="J330">
            <v>0</v>
          </cell>
          <cell r="K330">
            <v>172</v>
          </cell>
          <cell r="L330">
            <v>9</v>
          </cell>
          <cell r="M330">
            <v>9050000</v>
          </cell>
          <cell r="N330">
            <v>0</v>
          </cell>
          <cell r="O330">
            <v>3800000</v>
          </cell>
          <cell r="P330"/>
          <cell r="Q330">
            <v>5250000</v>
          </cell>
          <cell r="R330">
            <v>0</v>
          </cell>
          <cell r="S330"/>
        </row>
        <row r="331">
          <cell r="B331" t="str">
            <v>VTN19</v>
          </cell>
          <cell r="C331" t="str">
            <v>Mai Thị</v>
          </cell>
          <cell r="D331" t="str">
            <v>Ngân</v>
          </cell>
          <cell r="E331">
            <v>9</v>
          </cell>
          <cell r="F331" t="str">
            <v>Vi sinh vật - Truyền nhiễm</v>
          </cell>
          <cell r="G331">
            <v>298</v>
          </cell>
          <cell r="H331">
            <v>15</v>
          </cell>
          <cell r="I331">
            <v>0</v>
          </cell>
          <cell r="J331">
            <v>0</v>
          </cell>
          <cell r="K331">
            <v>298</v>
          </cell>
          <cell r="L331">
            <v>15</v>
          </cell>
          <cell r="M331">
            <v>15500000</v>
          </cell>
          <cell r="N331">
            <v>0</v>
          </cell>
          <cell r="O331">
            <v>7400000</v>
          </cell>
          <cell r="P331"/>
          <cell r="Q331">
            <v>8100000</v>
          </cell>
          <cell r="R331">
            <v>0</v>
          </cell>
          <cell r="S331"/>
        </row>
        <row r="332">
          <cell r="B332" t="str">
            <v>VTN20</v>
          </cell>
          <cell r="C332" t="str">
            <v>Vũ Thị</v>
          </cell>
          <cell r="D332" t="str">
            <v>Ngọc</v>
          </cell>
          <cell r="E332">
            <v>9</v>
          </cell>
          <cell r="F332" t="str">
            <v>Vi sinh vật - Truyền nhiễm</v>
          </cell>
          <cell r="G332">
            <v>180</v>
          </cell>
          <cell r="H332">
            <v>9</v>
          </cell>
          <cell r="I332">
            <v>0</v>
          </cell>
          <cell r="J332">
            <v>0</v>
          </cell>
          <cell r="K332">
            <v>180</v>
          </cell>
          <cell r="L332">
            <v>9</v>
          </cell>
          <cell r="M332">
            <v>9450000</v>
          </cell>
          <cell r="N332">
            <v>0</v>
          </cell>
          <cell r="O332">
            <v>4200000</v>
          </cell>
          <cell r="P332"/>
          <cell r="Q332">
            <v>5250000</v>
          </cell>
          <cell r="R332">
            <v>0</v>
          </cell>
          <cell r="S332"/>
        </row>
        <row r="333">
          <cell r="B333" t="str">
            <v>VTN21</v>
          </cell>
          <cell r="C333" t="str">
            <v>Lê Văn</v>
          </cell>
          <cell r="D333" t="str">
            <v>Phan</v>
          </cell>
          <cell r="E333">
            <v>9</v>
          </cell>
          <cell r="F333" t="str">
            <v>Vi sinh vật - Truyền nhiễm</v>
          </cell>
          <cell r="G333">
            <v>472</v>
          </cell>
          <cell r="H333">
            <v>21</v>
          </cell>
          <cell r="I333">
            <v>0</v>
          </cell>
          <cell r="J333">
            <v>0</v>
          </cell>
          <cell r="K333">
            <v>472</v>
          </cell>
          <cell r="L333">
            <v>21</v>
          </cell>
          <cell r="M333">
            <v>24200000</v>
          </cell>
          <cell r="N333">
            <v>0</v>
          </cell>
          <cell r="O333">
            <v>10450000</v>
          </cell>
          <cell r="P333"/>
          <cell r="Q333">
            <v>13750000</v>
          </cell>
          <cell r="R333">
            <v>0</v>
          </cell>
          <cell r="S333"/>
        </row>
        <row r="334">
          <cell r="B334" t="str">
            <v>VTN23</v>
          </cell>
          <cell r="C334" t="str">
            <v>Cao Thị Bích</v>
          </cell>
          <cell r="D334" t="str">
            <v>Phượng</v>
          </cell>
          <cell r="E334">
            <v>9</v>
          </cell>
          <cell r="F334" t="str">
            <v>Vi sinh vật - Truyền nhiễm</v>
          </cell>
          <cell r="G334">
            <v>200</v>
          </cell>
          <cell r="H334">
            <v>10</v>
          </cell>
          <cell r="I334">
            <v>0</v>
          </cell>
          <cell r="J334">
            <v>0</v>
          </cell>
          <cell r="K334">
            <v>200</v>
          </cell>
          <cell r="L334">
            <v>10</v>
          </cell>
          <cell r="M334">
            <v>10500000</v>
          </cell>
          <cell r="N334">
            <v>0</v>
          </cell>
          <cell r="O334">
            <v>4200000</v>
          </cell>
          <cell r="P334"/>
          <cell r="Q334">
            <v>6300000</v>
          </cell>
          <cell r="R334">
            <v>0</v>
          </cell>
          <cell r="S334"/>
        </row>
        <row r="335">
          <cell r="B335" t="str">
            <v>COD01</v>
          </cell>
          <cell r="C335" t="str">
            <v>Đồng Văn</v>
          </cell>
          <cell r="D335" t="str">
            <v>Hiếu</v>
          </cell>
          <cell r="E335">
            <v>9</v>
          </cell>
          <cell r="F335" t="str">
            <v>Thú y cộng đồng</v>
          </cell>
          <cell r="G335">
            <v>180</v>
          </cell>
          <cell r="H335">
            <v>9</v>
          </cell>
          <cell r="I335">
            <v>0</v>
          </cell>
          <cell r="J335">
            <v>0</v>
          </cell>
          <cell r="K335">
            <v>180</v>
          </cell>
          <cell r="L335">
            <v>9</v>
          </cell>
          <cell r="M335">
            <v>9450000</v>
          </cell>
          <cell r="N335">
            <v>0</v>
          </cell>
          <cell r="O335">
            <v>3150000</v>
          </cell>
          <cell r="P335"/>
          <cell r="Q335">
            <v>6300000</v>
          </cell>
          <cell r="R335">
            <v>0</v>
          </cell>
          <cell r="S335"/>
        </row>
        <row r="336">
          <cell r="B336" t="str">
            <v>COD03</v>
          </cell>
          <cell r="C336" t="str">
            <v>Vũ Thị Thu</v>
          </cell>
          <cell r="D336" t="str">
            <v>Trà</v>
          </cell>
          <cell r="E336">
            <v>9</v>
          </cell>
          <cell r="F336" t="str">
            <v>Thú y cộng đồng</v>
          </cell>
          <cell r="G336">
            <v>240</v>
          </cell>
          <cell r="H336">
            <v>11</v>
          </cell>
          <cell r="I336">
            <v>0</v>
          </cell>
          <cell r="J336">
            <v>0</v>
          </cell>
          <cell r="K336">
            <v>240</v>
          </cell>
          <cell r="L336">
            <v>11</v>
          </cell>
          <cell r="M336">
            <v>12500000</v>
          </cell>
          <cell r="N336">
            <v>0</v>
          </cell>
          <cell r="O336">
            <v>6200000</v>
          </cell>
          <cell r="P336"/>
          <cell r="Q336">
            <v>6300000</v>
          </cell>
          <cell r="R336">
            <v>0</v>
          </cell>
          <cell r="S336"/>
        </row>
        <row r="337">
          <cell r="B337" t="str">
            <v>COD05</v>
          </cell>
          <cell r="C337" t="str">
            <v>Nguyễn Thị</v>
          </cell>
          <cell r="D337" t="str">
            <v>Trang</v>
          </cell>
          <cell r="E337">
            <v>9</v>
          </cell>
          <cell r="F337" t="str">
            <v>Thú y cộng đồng</v>
          </cell>
          <cell r="G337">
            <v>200</v>
          </cell>
          <cell r="H337">
            <v>10</v>
          </cell>
          <cell r="I337">
            <v>0</v>
          </cell>
          <cell r="J337">
            <v>0</v>
          </cell>
          <cell r="K337">
            <v>200</v>
          </cell>
          <cell r="L337">
            <v>10</v>
          </cell>
          <cell r="M337">
            <v>10500000</v>
          </cell>
          <cell r="N337">
            <v>0</v>
          </cell>
          <cell r="O337">
            <v>4200000</v>
          </cell>
          <cell r="P337"/>
          <cell r="Q337">
            <v>6300000</v>
          </cell>
          <cell r="R337">
            <v>0</v>
          </cell>
          <cell r="S337"/>
        </row>
        <row r="338">
          <cell r="B338" t="str">
            <v>COD06</v>
          </cell>
          <cell r="C338" t="str">
            <v>Hoàng Minh</v>
          </cell>
          <cell r="D338" t="str">
            <v>Đức</v>
          </cell>
          <cell r="E338">
            <v>9</v>
          </cell>
          <cell r="F338" t="str">
            <v>Thú y cộng đồng</v>
          </cell>
          <cell r="G338">
            <v>474</v>
          </cell>
          <cell r="H338">
            <v>27</v>
          </cell>
          <cell r="I338">
            <v>0</v>
          </cell>
          <cell r="J338">
            <v>0</v>
          </cell>
          <cell r="K338">
            <v>474</v>
          </cell>
          <cell r="L338">
            <v>27</v>
          </cell>
          <cell r="M338">
            <v>24500000</v>
          </cell>
          <cell r="N338">
            <v>0</v>
          </cell>
          <cell r="O338">
            <v>11300000</v>
          </cell>
          <cell r="P338"/>
          <cell r="Q338">
            <v>13200000</v>
          </cell>
          <cell r="R338">
            <v>0</v>
          </cell>
          <cell r="S338"/>
        </row>
        <row r="339">
          <cell r="B339" t="str">
            <v>COD07</v>
          </cell>
          <cell r="C339" t="str">
            <v>Nguyễn Thị Hương</v>
          </cell>
          <cell r="D339" t="str">
            <v>Giang</v>
          </cell>
          <cell r="E339">
            <v>9</v>
          </cell>
          <cell r="F339" t="str">
            <v>Thú y cộng đồng</v>
          </cell>
          <cell r="G339">
            <v>200</v>
          </cell>
          <cell r="H339">
            <v>10</v>
          </cell>
          <cell r="I339">
            <v>0</v>
          </cell>
          <cell r="J339">
            <v>0</v>
          </cell>
          <cell r="K339">
            <v>200</v>
          </cell>
          <cell r="L339">
            <v>10</v>
          </cell>
          <cell r="M339">
            <v>10500000</v>
          </cell>
          <cell r="N339">
            <v>0</v>
          </cell>
          <cell r="O339">
            <v>4200000</v>
          </cell>
          <cell r="P339"/>
          <cell r="Q339">
            <v>6300000</v>
          </cell>
          <cell r="R339">
            <v>0</v>
          </cell>
          <cell r="S339"/>
        </row>
        <row r="340">
          <cell r="B340" t="str">
            <v>COD08</v>
          </cell>
          <cell r="C340" t="str">
            <v>Dương Văn</v>
          </cell>
          <cell r="D340" t="str">
            <v>Nhiệm</v>
          </cell>
          <cell r="E340">
            <v>9</v>
          </cell>
          <cell r="F340" t="str">
            <v>Thú y cộng đồng</v>
          </cell>
          <cell r="G340">
            <v>200</v>
          </cell>
          <cell r="H340">
            <v>10</v>
          </cell>
          <cell r="I340">
            <v>0</v>
          </cell>
          <cell r="J340">
            <v>0</v>
          </cell>
          <cell r="K340">
            <v>200</v>
          </cell>
          <cell r="L340">
            <v>10</v>
          </cell>
          <cell r="M340">
            <v>10500000</v>
          </cell>
          <cell r="N340">
            <v>0</v>
          </cell>
          <cell r="O340">
            <v>4200000</v>
          </cell>
          <cell r="P340"/>
          <cell r="Q340">
            <v>6300000</v>
          </cell>
          <cell r="R340">
            <v>0</v>
          </cell>
          <cell r="S340"/>
        </row>
        <row r="341">
          <cell r="B341" t="str">
            <v>COD09</v>
          </cell>
          <cell r="C341" t="str">
            <v>Cam Thị Thu</v>
          </cell>
          <cell r="D341" t="str">
            <v>Hà</v>
          </cell>
          <cell r="E341">
            <v>9</v>
          </cell>
          <cell r="F341" t="str">
            <v>Thú y cộng đồng</v>
          </cell>
          <cell r="G341">
            <v>220</v>
          </cell>
          <cell r="H341">
            <v>11</v>
          </cell>
          <cell r="I341">
            <v>0</v>
          </cell>
          <cell r="J341">
            <v>0</v>
          </cell>
          <cell r="K341">
            <v>220</v>
          </cell>
          <cell r="L341">
            <v>11</v>
          </cell>
          <cell r="M341">
            <v>11550000</v>
          </cell>
          <cell r="N341">
            <v>0</v>
          </cell>
          <cell r="O341">
            <v>4200000</v>
          </cell>
          <cell r="P341"/>
          <cell r="Q341">
            <v>7350000</v>
          </cell>
          <cell r="R341">
            <v>0</v>
          </cell>
          <cell r="S341"/>
        </row>
        <row r="342">
          <cell r="B342" t="str">
            <v>BLY01</v>
          </cell>
          <cell r="C342" t="str">
            <v>Nguyễn Thị</v>
          </cell>
          <cell r="D342" t="str">
            <v>Lan</v>
          </cell>
          <cell r="E342">
            <v>9</v>
          </cell>
          <cell r="F342" t="str">
            <v>Bệnh lý thú y</v>
          </cell>
          <cell r="G342">
            <v>180</v>
          </cell>
          <cell r="H342">
            <v>11</v>
          </cell>
          <cell r="I342">
            <v>0</v>
          </cell>
          <cell r="J342">
            <v>0</v>
          </cell>
          <cell r="K342">
            <v>180</v>
          </cell>
          <cell r="L342">
            <v>11</v>
          </cell>
          <cell r="M342">
            <v>9150000</v>
          </cell>
          <cell r="N342">
            <v>0</v>
          </cell>
          <cell r="O342">
            <v>5100000</v>
          </cell>
          <cell r="P342"/>
          <cell r="Q342">
            <v>4050000</v>
          </cell>
          <cell r="R342">
            <v>0</v>
          </cell>
          <cell r="S342"/>
        </row>
        <row r="343">
          <cell r="B343" t="str">
            <v>BLY03</v>
          </cell>
          <cell r="C343" t="str">
            <v>Bùi Trần Anh</v>
          </cell>
          <cell r="D343" t="str">
            <v>Đào</v>
          </cell>
          <cell r="E343">
            <v>9</v>
          </cell>
          <cell r="F343" t="str">
            <v>Bệnh lý thú y</v>
          </cell>
          <cell r="G343">
            <v>368</v>
          </cell>
          <cell r="H343">
            <v>18</v>
          </cell>
          <cell r="I343">
            <v>0</v>
          </cell>
          <cell r="J343">
            <v>0</v>
          </cell>
          <cell r="K343">
            <v>368</v>
          </cell>
          <cell r="L343">
            <v>18</v>
          </cell>
          <cell r="M343">
            <v>19250000</v>
          </cell>
          <cell r="N343">
            <v>0</v>
          </cell>
          <cell r="O343">
            <v>9800000</v>
          </cell>
          <cell r="P343"/>
          <cell r="Q343">
            <v>9450000</v>
          </cell>
          <cell r="R343">
            <v>0</v>
          </cell>
          <cell r="S343"/>
        </row>
        <row r="344">
          <cell r="B344" t="str">
            <v>BLY04</v>
          </cell>
          <cell r="C344" t="str">
            <v>Bùi Thị Tố</v>
          </cell>
          <cell r="D344" t="str">
            <v>Nga</v>
          </cell>
          <cell r="E344">
            <v>9</v>
          </cell>
          <cell r="F344" t="str">
            <v>Bệnh lý thú y</v>
          </cell>
          <cell r="G344">
            <v>320</v>
          </cell>
          <cell r="H344">
            <v>15</v>
          </cell>
          <cell r="I344">
            <v>0</v>
          </cell>
          <cell r="J344">
            <v>0</v>
          </cell>
          <cell r="K344">
            <v>320</v>
          </cell>
          <cell r="L344">
            <v>15</v>
          </cell>
          <cell r="M344">
            <v>16700000</v>
          </cell>
          <cell r="N344">
            <v>0</v>
          </cell>
          <cell r="O344">
            <v>9350000</v>
          </cell>
          <cell r="P344"/>
          <cell r="Q344">
            <v>7350000</v>
          </cell>
          <cell r="R344">
            <v>0</v>
          </cell>
          <cell r="S344"/>
        </row>
        <row r="345">
          <cell r="B345" t="str">
            <v>BLY05</v>
          </cell>
          <cell r="C345" t="str">
            <v>Trần Minh</v>
          </cell>
          <cell r="D345" t="str">
            <v>Hải</v>
          </cell>
          <cell r="E345">
            <v>9</v>
          </cell>
          <cell r="F345" t="str">
            <v>Bệnh lý thú y</v>
          </cell>
          <cell r="G345">
            <v>140</v>
          </cell>
          <cell r="H345">
            <v>7</v>
          </cell>
          <cell r="I345">
            <v>0</v>
          </cell>
          <cell r="J345">
            <v>0</v>
          </cell>
          <cell r="K345">
            <v>140</v>
          </cell>
          <cell r="L345">
            <v>7</v>
          </cell>
          <cell r="M345">
            <v>7350000</v>
          </cell>
          <cell r="N345">
            <v>0</v>
          </cell>
          <cell r="O345">
            <v>4200000</v>
          </cell>
          <cell r="P345"/>
          <cell r="Q345">
            <v>3150000</v>
          </cell>
          <cell r="R345">
            <v>0</v>
          </cell>
          <cell r="S345"/>
        </row>
        <row r="346">
          <cell r="B346" t="str">
            <v>BLY06</v>
          </cell>
          <cell r="C346" t="str">
            <v>Nguyễn Vũ</v>
          </cell>
          <cell r="D346" t="str">
            <v>Sơn</v>
          </cell>
          <cell r="E346">
            <v>9</v>
          </cell>
          <cell r="F346" t="str">
            <v>Bệnh lý thú y</v>
          </cell>
          <cell r="G346">
            <v>280</v>
          </cell>
          <cell r="H346">
            <v>13</v>
          </cell>
          <cell r="I346">
            <v>0</v>
          </cell>
          <cell r="J346">
            <v>0</v>
          </cell>
          <cell r="K346">
            <v>280</v>
          </cell>
          <cell r="L346">
            <v>13</v>
          </cell>
          <cell r="M346">
            <v>14600000</v>
          </cell>
          <cell r="N346">
            <v>0</v>
          </cell>
          <cell r="O346">
            <v>9350000</v>
          </cell>
          <cell r="P346"/>
          <cell r="Q346">
            <v>5250000</v>
          </cell>
          <cell r="R346">
            <v>0</v>
          </cell>
          <cell r="S346"/>
        </row>
        <row r="347">
          <cell r="B347" t="str">
            <v>BLY07</v>
          </cell>
          <cell r="C347" t="str">
            <v>Nguyễn Thị</v>
          </cell>
          <cell r="D347" t="str">
            <v>Hoa</v>
          </cell>
          <cell r="E347">
            <v>9</v>
          </cell>
          <cell r="F347" t="str">
            <v>Bệnh lý thú y</v>
          </cell>
          <cell r="G347">
            <v>20</v>
          </cell>
          <cell r="H347">
            <v>1</v>
          </cell>
          <cell r="I347">
            <v>0</v>
          </cell>
          <cell r="J347">
            <v>0</v>
          </cell>
          <cell r="K347">
            <v>20</v>
          </cell>
          <cell r="L347">
            <v>1</v>
          </cell>
          <cell r="M347">
            <v>1050000</v>
          </cell>
          <cell r="N347">
            <v>0</v>
          </cell>
          <cell r="O347">
            <v>0</v>
          </cell>
          <cell r="P347"/>
          <cell r="Q347">
            <v>1050000</v>
          </cell>
          <cell r="R347">
            <v>0</v>
          </cell>
          <cell r="S347"/>
        </row>
        <row r="348">
          <cell r="B348" t="str">
            <v>TOT03</v>
          </cell>
          <cell r="C348" t="str">
            <v>Nguyễn Hoàng</v>
          </cell>
          <cell r="D348" t="str">
            <v>Huy</v>
          </cell>
          <cell r="E348">
            <v>10</v>
          </cell>
          <cell r="F348" t="str">
            <v>Toán học</v>
          </cell>
          <cell r="G348">
            <v>40</v>
          </cell>
          <cell r="H348">
            <v>1</v>
          </cell>
          <cell r="I348">
            <v>0</v>
          </cell>
          <cell r="J348">
            <v>0</v>
          </cell>
          <cell r="K348">
            <v>40</v>
          </cell>
          <cell r="L348">
            <v>1</v>
          </cell>
          <cell r="M348">
            <v>2000000</v>
          </cell>
          <cell r="N348">
            <v>0</v>
          </cell>
          <cell r="O348">
            <v>2000000</v>
          </cell>
          <cell r="P348"/>
          <cell r="Q348">
            <v>0</v>
          </cell>
          <cell r="R348">
            <v>0</v>
          </cell>
          <cell r="S348"/>
        </row>
        <row r="349">
          <cell r="B349" t="str">
            <v>CNP02</v>
          </cell>
          <cell r="C349" t="str">
            <v>Ngô Công</v>
          </cell>
          <cell r="D349" t="str">
            <v>Thắng</v>
          </cell>
          <cell r="E349">
            <v>10</v>
          </cell>
          <cell r="F349" t="str">
            <v>Công nghệ phần mềm</v>
          </cell>
          <cell r="G349">
            <v>160</v>
          </cell>
          <cell r="H349">
            <v>8</v>
          </cell>
          <cell r="I349">
            <v>0</v>
          </cell>
          <cell r="J349">
            <v>0</v>
          </cell>
          <cell r="K349">
            <v>160</v>
          </cell>
          <cell r="L349">
            <v>8</v>
          </cell>
          <cell r="M349">
            <v>8400000</v>
          </cell>
          <cell r="N349">
            <v>0</v>
          </cell>
          <cell r="O349">
            <v>4200000</v>
          </cell>
          <cell r="P349"/>
          <cell r="Q349">
            <v>4200000</v>
          </cell>
          <cell r="R349">
            <v>0</v>
          </cell>
          <cell r="S349"/>
        </row>
        <row r="350">
          <cell r="B350" t="str">
            <v>CNP03</v>
          </cell>
          <cell r="C350" t="str">
            <v>Đỗ Thị</v>
          </cell>
          <cell r="D350" t="str">
            <v>Nhâm</v>
          </cell>
          <cell r="E350">
            <v>10</v>
          </cell>
          <cell r="F350" t="str">
            <v>Công nghệ phần mềm</v>
          </cell>
          <cell r="G350">
            <v>160</v>
          </cell>
          <cell r="H350">
            <v>8</v>
          </cell>
          <cell r="I350">
            <v>0</v>
          </cell>
          <cell r="J350">
            <v>0</v>
          </cell>
          <cell r="K350">
            <v>160</v>
          </cell>
          <cell r="L350">
            <v>8</v>
          </cell>
          <cell r="M350">
            <v>8400000</v>
          </cell>
          <cell r="N350">
            <v>0</v>
          </cell>
          <cell r="O350">
            <v>4200000</v>
          </cell>
          <cell r="P350"/>
          <cell r="Q350">
            <v>4200000</v>
          </cell>
          <cell r="R350">
            <v>0</v>
          </cell>
          <cell r="S350"/>
        </row>
        <row r="351">
          <cell r="B351" t="str">
            <v>CNP05</v>
          </cell>
          <cell r="C351" t="str">
            <v>Phan Trọng</v>
          </cell>
          <cell r="D351" t="str">
            <v>Tiến</v>
          </cell>
          <cell r="E351">
            <v>10</v>
          </cell>
          <cell r="F351" t="str">
            <v>Công nghệ phần mềm</v>
          </cell>
          <cell r="G351">
            <v>160</v>
          </cell>
          <cell r="H351">
            <v>8</v>
          </cell>
          <cell r="I351">
            <v>0</v>
          </cell>
          <cell r="J351">
            <v>0</v>
          </cell>
          <cell r="K351">
            <v>160</v>
          </cell>
          <cell r="L351">
            <v>8</v>
          </cell>
          <cell r="M351">
            <v>8400000</v>
          </cell>
          <cell r="N351">
            <v>0</v>
          </cell>
          <cell r="O351">
            <v>4200000</v>
          </cell>
          <cell r="P351"/>
          <cell r="Q351">
            <v>4200000</v>
          </cell>
          <cell r="R351">
            <v>0</v>
          </cell>
          <cell r="S351"/>
        </row>
        <row r="352">
          <cell r="B352" t="str">
            <v>CNP07</v>
          </cell>
          <cell r="C352" t="str">
            <v>Hoàng Thị</v>
          </cell>
          <cell r="D352" t="str">
            <v>Hà</v>
          </cell>
          <cell r="E352">
            <v>10</v>
          </cell>
          <cell r="F352" t="str">
            <v>Công nghệ phần mềm</v>
          </cell>
          <cell r="G352">
            <v>166</v>
          </cell>
          <cell r="H352">
            <v>9</v>
          </cell>
          <cell r="I352">
            <v>0</v>
          </cell>
          <cell r="J352">
            <v>0</v>
          </cell>
          <cell r="K352">
            <v>166</v>
          </cell>
          <cell r="L352">
            <v>9</v>
          </cell>
          <cell r="M352">
            <v>8600000</v>
          </cell>
          <cell r="N352">
            <v>0</v>
          </cell>
          <cell r="O352">
            <v>4800000</v>
          </cell>
          <cell r="P352"/>
          <cell r="Q352">
            <v>3800000</v>
          </cell>
          <cell r="R352">
            <v>0</v>
          </cell>
          <cell r="S352"/>
        </row>
        <row r="353">
          <cell r="B353" t="str">
            <v>CNP09</v>
          </cell>
          <cell r="C353" t="str">
            <v>Trần Trung</v>
          </cell>
          <cell r="D353" t="str">
            <v>Hiếu</v>
          </cell>
          <cell r="E353">
            <v>10</v>
          </cell>
          <cell r="F353" t="str">
            <v>Công nghệ phần mềm</v>
          </cell>
          <cell r="G353">
            <v>180</v>
          </cell>
          <cell r="H353">
            <v>9</v>
          </cell>
          <cell r="I353">
            <v>0</v>
          </cell>
          <cell r="J353">
            <v>0</v>
          </cell>
          <cell r="K353">
            <v>180</v>
          </cell>
          <cell r="L353">
            <v>9</v>
          </cell>
          <cell r="M353">
            <v>9450000</v>
          </cell>
          <cell r="N353">
            <v>0</v>
          </cell>
          <cell r="O353">
            <v>4200000</v>
          </cell>
          <cell r="P353"/>
          <cell r="Q353">
            <v>5250000</v>
          </cell>
          <cell r="R353">
            <v>0</v>
          </cell>
          <cell r="S353"/>
        </row>
        <row r="354">
          <cell r="B354" t="str">
            <v>CNP11</v>
          </cell>
          <cell r="C354" t="str">
            <v>Lê Thị Minh</v>
          </cell>
          <cell r="D354" t="str">
            <v>Thùy</v>
          </cell>
          <cell r="E354">
            <v>10</v>
          </cell>
          <cell r="F354" t="str">
            <v>Công nghệ phần mềm</v>
          </cell>
          <cell r="G354">
            <v>160</v>
          </cell>
          <cell r="H354">
            <v>8</v>
          </cell>
          <cell r="I354">
            <v>0</v>
          </cell>
          <cell r="J354">
            <v>0</v>
          </cell>
          <cell r="K354">
            <v>160</v>
          </cell>
          <cell r="L354">
            <v>8</v>
          </cell>
          <cell r="M354">
            <v>8400000</v>
          </cell>
          <cell r="N354">
            <v>0</v>
          </cell>
          <cell r="O354">
            <v>4200000</v>
          </cell>
          <cell r="P354"/>
          <cell r="Q354">
            <v>4200000</v>
          </cell>
          <cell r="R354">
            <v>0</v>
          </cell>
          <cell r="S354"/>
        </row>
        <row r="355">
          <cell r="B355" t="str">
            <v>CNP12</v>
          </cell>
          <cell r="C355" t="str">
            <v>Lê Thị</v>
          </cell>
          <cell r="D355" t="str">
            <v>Nhung</v>
          </cell>
          <cell r="E355">
            <v>10</v>
          </cell>
          <cell r="F355" t="str">
            <v>Công nghệ phần mềm</v>
          </cell>
          <cell r="G355">
            <v>160</v>
          </cell>
          <cell r="H355">
            <v>8</v>
          </cell>
          <cell r="I355">
            <v>0</v>
          </cell>
          <cell r="J355">
            <v>0</v>
          </cell>
          <cell r="K355">
            <v>160</v>
          </cell>
          <cell r="L355">
            <v>8</v>
          </cell>
          <cell r="M355">
            <v>8400000</v>
          </cell>
          <cell r="N355">
            <v>0</v>
          </cell>
          <cell r="O355">
            <v>4200000</v>
          </cell>
          <cell r="P355"/>
          <cell r="Q355">
            <v>4200000</v>
          </cell>
          <cell r="R355">
            <v>0</v>
          </cell>
          <cell r="S355"/>
        </row>
        <row r="356">
          <cell r="B356" t="str">
            <v>MTI01</v>
          </cell>
          <cell r="C356" t="str">
            <v>Trần Thị Thu</v>
          </cell>
          <cell r="D356" t="str">
            <v>Huyền</v>
          </cell>
          <cell r="E356">
            <v>10</v>
          </cell>
          <cell r="F356" t="str">
            <v>Khoa học máy tính</v>
          </cell>
          <cell r="G356">
            <v>180</v>
          </cell>
          <cell r="H356">
            <v>9</v>
          </cell>
          <cell r="I356">
            <v>0</v>
          </cell>
          <cell r="J356">
            <v>0</v>
          </cell>
          <cell r="K356">
            <v>180</v>
          </cell>
          <cell r="L356">
            <v>9</v>
          </cell>
          <cell r="M356">
            <v>9450000</v>
          </cell>
          <cell r="N356">
            <v>0</v>
          </cell>
          <cell r="O356">
            <v>4200000</v>
          </cell>
          <cell r="P356"/>
          <cell r="Q356">
            <v>5250000</v>
          </cell>
          <cell r="R356">
            <v>0</v>
          </cell>
          <cell r="S356"/>
        </row>
        <row r="357">
          <cell r="B357" t="str">
            <v>MTI07</v>
          </cell>
          <cell r="C357" t="str">
            <v>Đoàn Thị Thu</v>
          </cell>
          <cell r="D357" t="str">
            <v>Hà</v>
          </cell>
          <cell r="E357">
            <v>10</v>
          </cell>
          <cell r="F357" t="str">
            <v>Khoa học máy tính</v>
          </cell>
          <cell r="G357">
            <v>100</v>
          </cell>
          <cell r="H357">
            <v>5</v>
          </cell>
          <cell r="I357">
            <v>40</v>
          </cell>
          <cell r="J357">
            <v>2</v>
          </cell>
          <cell r="K357">
            <v>60</v>
          </cell>
          <cell r="L357">
            <v>3</v>
          </cell>
          <cell r="M357">
            <v>3150000</v>
          </cell>
          <cell r="N357">
            <v>0</v>
          </cell>
          <cell r="O357">
            <v>0</v>
          </cell>
          <cell r="P357"/>
          <cell r="Q357">
            <v>3150000</v>
          </cell>
          <cell r="R357">
            <v>0</v>
          </cell>
          <cell r="S357"/>
        </row>
        <row r="358">
          <cell r="B358" t="str">
            <v>MTI10</v>
          </cell>
          <cell r="C358" t="str">
            <v>Nguyễn Thị</v>
          </cell>
          <cell r="D358" t="str">
            <v>Huyền</v>
          </cell>
          <cell r="E358">
            <v>10</v>
          </cell>
          <cell r="F358" t="str">
            <v>Khoa học máy tính</v>
          </cell>
          <cell r="G358">
            <v>140</v>
          </cell>
          <cell r="H358">
            <v>7</v>
          </cell>
          <cell r="I358">
            <v>0</v>
          </cell>
          <cell r="J358">
            <v>0</v>
          </cell>
          <cell r="K358">
            <v>140</v>
          </cell>
          <cell r="L358">
            <v>7</v>
          </cell>
          <cell r="M358">
            <v>7350000</v>
          </cell>
          <cell r="N358">
            <v>0</v>
          </cell>
          <cell r="O358">
            <v>4200000</v>
          </cell>
          <cell r="P358"/>
          <cell r="Q358">
            <v>3150000</v>
          </cell>
          <cell r="R358">
            <v>0</v>
          </cell>
          <cell r="S358"/>
        </row>
        <row r="359">
          <cell r="B359" t="str">
            <v>MTI11</v>
          </cell>
          <cell r="C359" t="str">
            <v>Nguyễn Văn</v>
          </cell>
          <cell r="D359" t="str">
            <v>Hoàng</v>
          </cell>
          <cell r="E359">
            <v>10</v>
          </cell>
          <cell r="F359" t="str">
            <v>Khoa học máy tính</v>
          </cell>
          <cell r="G359">
            <v>140</v>
          </cell>
          <cell r="H359">
            <v>7</v>
          </cell>
          <cell r="I359">
            <v>0</v>
          </cell>
          <cell r="J359">
            <v>0</v>
          </cell>
          <cell r="K359">
            <v>140</v>
          </cell>
          <cell r="L359">
            <v>7</v>
          </cell>
          <cell r="M359">
            <v>7350000</v>
          </cell>
          <cell r="N359">
            <v>0</v>
          </cell>
          <cell r="O359">
            <v>3150000</v>
          </cell>
          <cell r="P359"/>
          <cell r="Q359">
            <v>4200000</v>
          </cell>
          <cell r="R359">
            <v>0</v>
          </cell>
          <cell r="S359"/>
        </row>
        <row r="360">
          <cell r="B360" t="str">
            <v>MTI12</v>
          </cell>
          <cell r="C360" t="str">
            <v>Vũ Thị</v>
          </cell>
          <cell r="D360" t="str">
            <v>Lưu</v>
          </cell>
          <cell r="E360">
            <v>10</v>
          </cell>
          <cell r="F360" t="str">
            <v>Khoa học máy tính</v>
          </cell>
          <cell r="G360">
            <v>200</v>
          </cell>
          <cell r="H360">
            <v>10</v>
          </cell>
          <cell r="I360">
            <v>0</v>
          </cell>
          <cell r="J360">
            <v>0</v>
          </cell>
          <cell r="K360">
            <v>200</v>
          </cell>
          <cell r="L360">
            <v>10</v>
          </cell>
          <cell r="M360">
            <v>10500000</v>
          </cell>
          <cell r="N360">
            <v>0</v>
          </cell>
          <cell r="O360">
            <v>5250000</v>
          </cell>
          <cell r="P360"/>
          <cell r="Q360">
            <v>5250000</v>
          </cell>
          <cell r="R360">
            <v>0</v>
          </cell>
          <cell r="S360"/>
        </row>
        <row r="361">
          <cell r="B361" t="str">
            <v>MTI15</v>
          </cell>
          <cell r="C361" t="str">
            <v>Phạm Thị Lan</v>
          </cell>
          <cell r="D361" t="str">
            <v>Anh</v>
          </cell>
          <cell r="E361">
            <v>10</v>
          </cell>
          <cell r="F361" t="str">
            <v>Khoa học máy tính</v>
          </cell>
          <cell r="G361">
            <v>200</v>
          </cell>
          <cell r="H361">
            <v>10</v>
          </cell>
          <cell r="I361">
            <v>0</v>
          </cell>
          <cell r="J361">
            <v>0</v>
          </cell>
          <cell r="K361">
            <v>200</v>
          </cell>
          <cell r="L361">
            <v>10</v>
          </cell>
          <cell r="M361">
            <v>10500000</v>
          </cell>
          <cell r="N361">
            <v>0</v>
          </cell>
          <cell r="O361">
            <v>5250000</v>
          </cell>
          <cell r="P361"/>
          <cell r="Q361">
            <v>5250000</v>
          </cell>
          <cell r="R361">
            <v>0</v>
          </cell>
          <cell r="S361"/>
        </row>
        <row r="362">
          <cell r="B362" t="str">
            <v>TOT07</v>
          </cell>
          <cell r="C362" t="str">
            <v>Nguyễn Trọng</v>
          </cell>
          <cell r="D362" t="str">
            <v>Kương</v>
          </cell>
          <cell r="E362">
            <v>10</v>
          </cell>
          <cell r="F362" t="str">
            <v>Khoa học máy tính</v>
          </cell>
          <cell r="G362">
            <v>140</v>
          </cell>
          <cell r="H362">
            <v>7</v>
          </cell>
          <cell r="I362">
            <v>0</v>
          </cell>
          <cell r="J362">
            <v>0</v>
          </cell>
          <cell r="K362">
            <v>140</v>
          </cell>
          <cell r="L362">
            <v>7</v>
          </cell>
          <cell r="M362">
            <v>7350000</v>
          </cell>
          <cell r="N362">
            <v>0</v>
          </cell>
          <cell r="O362">
            <v>4200000</v>
          </cell>
          <cell r="P362"/>
          <cell r="Q362">
            <v>3150000</v>
          </cell>
          <cell r="R362">
            <v>0</v>
          </cell>
          <cell r="S362"/>
        </row>
        <row r="363">
          <cell r="B363" t="str">
            <v>MTI05</v>
          </cell>
          <cell r="C363" t="str">
            <v>Phạm Quang</v>
          </cell>
          <cell r="D363" t="str">
            <v>Dũng</v>
          </cell>
          <cell r="E363">
            <v>10</v>
          </cell>
          <cell r="F363" t="str">
            <v>Mạng và Hệ thống thông tin</v>
          </cell>
          <cell r="G363">
            <v>188</v>
          </cell>
          <cell r="H363">
            <v>9</v>
          </cell>
          <cell r="I363">
            <v>0</v>
          </cell>
          <cell r="J363">
            <v>0</v>
          </cell>
          <cell r="K363">
            <v>188</v>
          </cell>
          <cell r="L363">
            <v>9</v>
          </cell>
          <cell r="M363">
            <v>9800000</v>
          </cell>
          <cell r="N363">
            <v>0</v>
          </cell>
          <cell r="O363">
            <v>5600000</v>
          </cell>
          <cell r="P363"/>
          <cell r="Q363">
            <v>4200000</v>
          </cell>
          <cell r="R363">
            <v>0</v>
          </cell>
          <cell r="S363"/>
        </row>
        <row r="364">
          <cell r="B364" t="str">
            <v>MTI08</v>
          </cell>
          <cell r="C364" t="str">
            <v>Trần Vũ</v>
          </cell>
          <cell r="D364" t="str">
            <v>Hà</v>
          </cell>
          <cell r="E364">
            <v>10</v>
          </cell>
          <cell r="F364" t="str">
            <v>Mạng và Hệ thống thông tin</v>
          </cell>
          <cell r="G364">
            <v>160</v>
          </cell>
          <cell r="H364">
            <v>8</v>
          </cell>
          <cell r="I364">
            <v>0</v>
          </cell>
          <cell r="J364">
            <v>0</v>
          </cell>
          <cell r="K364">
            <v>160</v>
          </cell>
          <cell r="L364">
            <v>8</v>
          </cell>
          <cell r="M364">
            <v>8400000</v>
          </cell>
          <cell r="N364">
            <v>0</v>
          </cell>
          <cell r="O364">
            <v>4200000</v>
          </cell>
          <cell r="P364"/>
          <cell r="Q364">
            <v>4200000</v>
          </cell>
          <cell r="R364">
            <v>0</v>
          </cell>
          <cell r="S364"/>
        </row>
        <row r="365">
          <cell r="B365" t="str">
            <v>MTI13</v>
          </cell>
          <cell r="C365" t="str">
            <v>Nguyễn Thị</v>
          </cell>
          <cell r="D365" t="str">
            <v>Thảo</v>
          </cell>
          <cell r="E365">
            <v>10</v>
          </cell>
          <cell r="F365" t="str">
            <v>Mạng và Hệ thống thông tin</v>
          </cell>
          <cell r="G365">
            <v>160</v>
          </cell>
          <cell r="H365">
            <v>8</v>
          </cell>
          <cell r="I365">
            <v>0</v>
          </cell>
          <cell r="J365">
            <v>0</v>
          </cell>
          <cell r="K365">
            <v>160</v>
          </cell>
          <cell r="L365">
            <v>8</v>
          </cell>
          <cell r="M365">
            <v>8400000</v>
          </cell>
          <cell r="N365">
            <v>0</v>
          </cell>
          <cell r="O365">
            <v>4200000</v>
          </cell>
          <cell r="P365"/>
          <cell r="Q365">
            <v>4200000</v>
          </cell>
          <cell r="R365">
            <v>0</v>
          </cell>
          <cell r="S365"/>
        </row>
        <row r="366">
          <cell r="B366" t="str">
            <v>TOA27</v>
          </cell>
          <cell r="C366" t="str">
            <v>Nguyễn Hữu</v>
          </cell>
          <cell r="D366" t="str">
            <v>Hải</v>
          </cell>
          <cell r="E366">
            <v>10</v>
          </cell>
          <cell r="F366" t="str">
            <v>Mạng và Hệ thống thông tin</v>
          </cell>
          <cell r="G366">
            <v>140</v>
          </cell>
          <cell r="H366">
            <v>7</v>
          </cell>
          <cell r="I366">
            <v>0</v>
          </cell>
          <cell r="J366">
            <v>0</v>
          </cell>
          <cell r="K366">
            <v>140</v>
          </cell>
          <cell r="L366">
            <v>7</v>
          </cell>
          <cell r="M366">
            <v>7350000</v>
          </cell>
          <cell r="N366">
            <v>0</v>
          </cell>
          <cell r="O366">
            <v>3150000</v>
          </cell>
          <cell r="P366"/>
          <cell r="Q366">
            <v>4200000</v>
          </cell>
          <cell r="R366">
            <v>0</v>
          </cell>
          <cell r="S366"/>
        </row>
        <row r="367">
          <cell r="B367" t="str">
            <v>TOT10</v>
          </cell>
          <cell r="C367" t="str">
            <v>Nguyễn Thị</v>
          </cell>
          <cell r="D367" t="str">
            <v>Lan</v>
          </cell>
          <cell r="E367">
            <v>10</v>
          </cell>
          <cell r="F367" t="str">
            <v>Mạng và Hệ thống thông tin</v>
          </cell>
          <cell r="G367">
            <v>140</v>
          </cell>
          <cell r="H367">
            <v>7</v>
          </cell>
          <cell r="I367">
            <v>0</v>
          </cell>
          <cell r="J367">
            <v>0</v>
          </cell>
          <cell r="K367">
            <v>140</v>
          </cell>
          <cell r="L367">
            <v>7</v>
          </cell>
          <cell r="M367">
            <v>7350000</v>
          </cell>
          <cell r="N367">
            <v>0</v>
          </cell>
          <cell r="O367">
            <v>3150000</v>
          </cell>
          <cell r="P367"/>
          <cell r="Q367">
            <v>4200000</v>
          </cell>
          <cell r="R367">
            <v>0</v>
          </cell>
          <cell r="S367"/>
        </row>
        <row r="368">
          <cell r="B368" t="str">
            <v>TOT08</v>
          </cell>
          <cell r="C368" t="str">
            <v>Nguyễn Xuân</v>
          </cell>
          <cell r="D368" t="str">
            <v>Thảo</v>
          </cell>
          <cell r="E368">
            <v>10</v>
          </cell>
          <cell r="F368" t="str">
            <v>Mạng và Hệ thống thông tin</v>
          </cell>
          <cell r="G368">
            <v>60</v>
          </cell>
          <cell r="H368">
            <v>3</v>
          </cell>
          <cell r="I368">
            <v>0</v>
          </cell>
          <cell r="J368">
            <v>0</v>
          </cell>
          <cell r="K368">
            <v>60</v>
          </cell>
          <cell r="L368">
            <v>3</v>
          </cell>
          <cell r="M368">
            <v>3150000</v>
          </cell>
          <cell r="N368">
            <v>0</v>
          </cell>
          <cell r="O368">
            <v>3150000</v>
          </cell>
          <cell r="P368"/>
          <cell r="Q368">
            <v>0</v>
          </cell>
          <cell r="R368">
            <v>0</v>
          </cell>
          <cell r="S368"/>
        </row>
        <row r="369">
          <cell r="B369" t="str">
            <v>BKT01</v>
          </cell>
          <cell r="C369" t="str">
            <v>Phí Thị Diễm</v>
          </cell>
          <cell r="D369" t="str">
            <v>Hồng</v>
          </cell>
          <cell r="E369">
            <v>11</v>
          </cell>
          <cell r="F369" t="str">
            <v>Kế toán tài chính</v>
          </cell>
          <cell r="G369">
            <v>680</v>
          </cell>
          <cell r="H369">
            <v>34</v>
          </cell>
          <cell r="I369">
            <v>0</v>
          </cell>
          <cell r="J369">
            <v>0</v>
          </cell>
          <cell r="K369">
            <v>680</v>
          </cell>
          <cell r="L369">
            <v>34</v>
          </cell>
          <cell r="M369">
            <v>35650000</v>
          </cell>
          <cell r="N369">
            <v>0</v>
          </cell>
          <cell r="O369">
            <v>7850000</v>
          </cell>
          <cell r="P369"/>
          <cell r="Q369">
            <v>27800000</v>
          </cell>
          <cell r="R369">
            <v>0</v>
          </cell>
          <cell r="S369"/>
        </row>
        <row r="370">
          <cell r="B370" t="str">
            <v>BKT02</v>
          </cell>
          <cell r="C370" t="str">
            <v>Nguyễn Đăng</v>
          </cell>
          <cell r="D370" t="str">
            <v>Học</v>
          </cell>
          <cell r="E370">
            <v>11</v>
          </cell>
          <cell r="F370" t="str">
            <v>Kế toán tài chính</v>
          </cell>
          <cell r="G370">
            <v>300</v>
          </cell>
          <cell r="H370">
            <v>15</v>
          </cell>
          <cell r="I370">
            <v>0</v>
          </cell>
          <cell r="J370">
            <v>0</v>
          </cell>
          <cell r="K370">
            <v>300</v>
          </cell>
          <cell r="L370">
            <v>15</v>
          </cell>
          <cell r="M370">
            <v>15750000</v>
          </cell>
          <cell r="N370">
            <v>0</v>
          </cell>
          <cell r="O370">
            <v>4200000</v>
          </cell>
          <cell r="P370"/>
          <cell r="Q370">
            <v>11550000</v>
          </cell>
          <cell r="R370">
            <v>0</v>
          </cell>
          <cell r="S370"/>
        </row>
        <row r="371">
          <cell r="B371" t="str">
            <v>BKT03</v>
          </cell>
          <cell r="C371" t="str">
            <v>Trần Nguyễn Thị</v>
          </cell>
          <cell r="D371" t="str">
            <v>Yến</v>
          </cell>
          <cell r="E371">
            <v>11</v>
          </cell>
          <cell r="F371" t="str">
            <v>Kế toán tài chính</v>
          </cell>
          <cell r="G371">
            <v>560</v>
          </cell>
          <cell r="H371">
            <v>28</v>
          </cell>
          <cell r="I371">
            <v>0</v>
          </cell>
          <cell r="J371">
            <v>0</v>
          </cell>
          <cell r="K371">
            <v>560</v>
          </cell>
          <cell r="L371">
            <v>28</v>
          </cell>
          <cell r="M371">
            <v>29400000</v>
          </cell>
          <cell r="N371">
            <v>0</v>
          </cell>
          <cell r="O371">
            <v>6300000</v>
          </cell>
          <cell r="P371"/>
          <cell r="Q371">
            <v>23100000</v>
          </cell>
          <cell r="R371">
            <v>0</v>
          </cell>
          <cell r="S371"/>
        </row>
        <row r="372">
          <cell r="B372" t="str">
            <v>BKT07</v>
          </cell>
          <cell r="C372" t="str">
            <v>Vũ Ngọc</v>
          </cell>
          <cell r="D372" t="str">
            <v>Huyên</v>
          </cell>
          <cell r="E372">
            <v>11</v>
          </cell>
          <cell r="F372" t="str">
            <v>Kế toán tài chính</v>
          </cell>
          <cell r="G372">
            <v>280</v>
          </cell>
          <cell r="H372">
            <v>13</v>
          </cell>
          <cell r="I372">
            <v>0</v>
          </cell>
          <cell r="J372">
            <v>0</v>
          </cell>
          <cell r="K372">
            <v>280</v>
          </cell>
          <cell r="L372">
            <v>13</v>
          </cell>
          <cell r="M372">
            <v>14450000</v>
          </cell>
          <cell r="N372">
            <v>0</v>
          </cell>
          <cell r="O372">
            <v>5600000</v>
          </cell>
          <cell r="P372"/>
          <cell r="Q372">
            <v>8850000</v>
          </cell>
          <cell r="R372">
            <v>0</v>
          </cell>
          <cell r="S372"/>
        </row>
        <row r="373">
          <cell r="B373" t="str">
            <v>BKT08</v>
          </cell>
          <cell r="C373" t="str">
            <v>Nguyễn Thị</v>
          </cell>
          <cell r="D373" t="str">
            <v>Thủy</v>
          </cell>
          <cell r="E373">
            <v>11</v>
          </cell>
          <cell r="F373" t="str">
            <v>Kế toán tài chính</v>
          </cell>
          <cell r="G373">
            <v>820</v>
          </cell>
          <cell r="H373">
            <v>40</v>
          </cell>
          <cell r="I373">
            <v>0</v>
          </cell>
          <cell r="J373">
            <v>0</v>
          </cell>
          <cell r="K373">
            <v>820</v>
          </cell>
          <cell r="L373">
            <v>40</v>
          </cell>
          <cell r="M373">
            <v>42850000</v>
          </cell>
          <cell r="N373">
            <v>0</v>
          </cell>
          <cell r="O373">
            <v>10350000</v>
          </cell>
          <cell r="P373"/>
          <cell r="Q373">
            <v>32500000</v>
          </cell>
          <cell r="R373">
            <v>0</v>
          </cell>
          <cell r="S373"/>
        </row>
        <row r="374">
          <cell r="B374" t="str">
            <v>BKT09</v>
          </cell>
          <cell r="C374" t="str">
            <v>Lê Thị Minh</v>
          </cell>
          <cell r="D374" t="str">
            <v>Châu</v>
          </cell>
          <cell r="E374">
            <v>11</v>
          </cell>
          <cell r="F374" t="str">
            <v>Kế toán tài chính</v>
          </cell>
          <cell r="G374">
            <v>760</v>
          </cell>
          <cell r="H374">
            <v>37</v>
          </cell>
          <cell r="I374">
            <v>0</v>
          </cell>
          <cell r="J374">
            <v>0</v>
          </cell>
          <cell r="K374">
            <v>760</v>
          </cell>
          <cell r="L374">
            <v>37</v>
          </cell>
          <cell r="M374">
            <v>39800000</v>
          </cell>
          <cell r="N374">
            <v>0</v>
          </cell>
          <cell r="O374">
            <v>6300000</v>
          </cell>
          <cell r="P374"/>
          <cell r="Q374">
            <v>33500000</v>
          </cell>
          <cell r="R374">
            <v>0</v>
          </cell>
          <cell r="S374"/>
        </row>
        <row r="375">
          <cell r="B375" t="str">
            <v>BKT10</v>
          </cell>
          <cell r="C375" t="str">
            <v>Nguyễn Thị Hải</v>
          </cell>
          <cell r="D375" t="str">
            <v>Bình</v>
          </cell>
          <cell r="E375">
            <v>11</v>
          </cell>
          <cell r="F375" t="str">
            <v>Kế toán tài chính</v>
          </cell>
          <cell r="G375">
            <v>720</v>
          </cell>
          <cell r="H375">
            <v>36</v>
          </cell>
          <cell r="I375">
            <v>0</v>
          </cell>
          <cell r="J375">
            <v>0</v>
          </cell>
          <cell r="K375">
            <v>720</v>
          </cell>
          <cell r="L375">
            <v>36</v>
          </cell>
          <cell r="M375">
            <v>37800000</v>
          </cell>
          <cell r="N375">
            <v>0</v>
          </cell>
          <cell r="O375">
            <v>6300000</v>
          </cell>
          <cell r="P375"/>
          <cell r="Q375">
            <v>31500000</v>
          </cell>
          <cell r="R375">
            <v>0</v>
          </cell>
          <cell r="S375"/>
        </row>
        <row r="376">
          <cell r="B376" t="str">
            <v>BKT12</v>
          </cell>
          <cell r="C376" t="str">
            <v>Trần Thị</v>
          </cell>
          <cell r="D376" t="str">
            <v>Thương</v>
          </cell>
          <cell r="E376">
            <v>11</v>
          </cell>
          <cell r="F376" t="str">
            <v>Kế toán tài chính</v>
          </cell>
          <cell r="G376">
            <v>780</v>
          </cell>
          <cell r="H376">
            <v>38</v>
          </cell>
          <cell r="I376">
            <v>0</v>
          </cell>
          <cell r="J376">
            <v>0</v>
          </cell>
          <cell r="K376">
            <v>780</v>
          </cell>
          <cell r="L376">
            <v>38</v>
          </cell>
          <cell r="M376">
            <v>40850000</v>
          </cell>
          <cell r="N376">
            <v>0</v>
          </cell>
          <cell r="O376">
            <v>7350000</v>
          </cell>
          <cell r="P376"/>
          <cell r="Q376">
            <v>33500000</v>
          </cell>
          <cell r="R376">
            <v>0</v>
          </cell>
          <cell r="S376"/>
        </row>
        <row r="377">
          <cell r="B377" t="str">
            <v>BKT19</v>
          </cell>
          <cell r="C377" t="str">
            <v>Trần Minh</v>
          </cell>
          <cell r="D377" t="str">
            <v>Huệ</v>
          </cell>
          <cell r="E377">
            <v>11</v>
          </cell>
          <cell r="F377" t="str">
            <v>Kế toán tài chính</v>
          </cell>
          <cell r="G377">
            <v>732</v>
          </cell>
          <cell r="H377">
            <v>37</v>
          </cell>
          <cell r="I377">
            <v>0</v>
          </cell>
          <cell r="J377">
            <v>0</v>
          </cell>
          <cell r="K377">
            <v>732</v>
          </cell>
          <cell r="L377">
            <v>37</v>
          </cell>
          <cell r="M377">
            <v>38400000</v>
          </cell>
          <cell r="N377">
            <v>0</v>
          </cell>
          <cell r="O377">
            <v>7350000</v>
          </cell>
          <cell r="P377"/>
          <cell r="Q377">
            <v>31050000</v>
          </cell>
          <cell r="R377">
            <v>0</v>
          </cell>
          <cell r="S377"/>
        </row>
        <row r="378">
          <cell r="B378" t="str">
            <v>BKT20</v>
          </cell>
          <cell r="C378" t="str">
            <v>Hoàng Thị Mai</v>
          </cell>
          <cell r="D378" t="str">
            <v>Anh</v>
          </cell>
          <cell r="E378">
            <v>11</v>
          </cell>
          <cell r="F378" t="str">
            <v>Kế toán tài chính</v>
          </cell>
          <cell r="G378">
            <v>720</v>
          </cell>
          <cell r="H378">
            <v>36</v>
          </cell>
          <cell r="I378">
            <v>0</v>
          </cell>
          <cell r="J378">
            <v>0</v>
          </cell>
          <cell r="K378">
            <v>720</v>
          </cell>
          <cell r="L378">
            <v>36</v>
          </cell>
          <cell r="M378">
            <v>37800000</v>
          </cell>
          <cell r="N378">
            <v>0</v>
          </cell>
          <cell r="O378">
            <v>6300000</v>
          </cell>
          <cell r="P378"/>
          <cell r="Q378">
            <v>31500000</v>
          </cell>
          <cell r="R378">
            <v>0</v>
          </cell>
          <cell r="S378"/>
        </row>
        <row r="379">
          <cell r="B379" t="str">
            <v>BKT21</v>
          </cell>
          <cell r="C379" t="str">
            <v>Phan Lê</v>
          </cell>
          <cell r="D379" t="str">
            <v>Trang</v>
          </cell>
          <cell r="E379">
            <v>11</v>
          </cell>
          <cell r="F379" t="str">
            <v>Kế toán tài chính</v>
          </cell>
          <cell r="G379">
            <v>760</v>
          </cell>
          <cell r="H379">
            <v>38</v>
          </cell>
          <cell r="I379">
            <v>0</v>
          </cell>
          <cell r="J379">
            <v>0</v>
          </cell>
          <cell r="K379">
            <v>760</v>
          </cell>
          <cell r="L379">
            <v>38</v>
          </cell>
          <cell r="M379">
            <v>39900000</v>
          </cell>
          <cell r="N379">
            <v>0</v>
          </cell>
          <cell r="O379">
            <v>8400000</v>
          </cell>
          <cell r="P379"/>
          <cell r="Q379">
            <v>31500000</v>
          </cell>
          <cell r="R379">
            <v>0</v>
          </cell>
          <cell r="S379"/>
        </row>
        <row r="380">
          <cell r="B380" t="str">
            <v>TCH05</v>
          </cell>
          <cell r="C380" t="str">
            <v>Nguyễn Duy</v>
          </cell>
          <cell r="D380" t="str">
            <v>Linh</v>
          </cell>
          <cell r="E380">
            <v>11</v>
          </cell>
          <cell r="F380" t="str">
            <v>Tài chính</v>
          </cell>
          <cell r="G380">
            <v>480</v>
          </cell>
          <cell r="H380">
            <v>20</v>
          </cell>
          <cell r="I380">
            <v>0</v>
          </cell>
          <cell r="J380">
            <v>0</v>
          </cell>
          <cell r="K380">
            <v>480</v>
          </cell>
          <cell r="L380">
            <v>20</v>
          </cell>
          <cell r="M380">
            <v>24900000</v>
          </cell>
          <cell r="N380">
            <v>0</v>
          </cell>
          <cell r="O380">
            <v>9250000</v>
          </cell>
          <cell r="P380"/>
          <cell r="Q380">
            <v>15650000</v>
          </cell>
          <cell r="R380">
            <v>0</v>
          </cell>
          <cell r="S380"/>
        </row>
        <row r="381">
          <cell r="B381" t="str">
            <v>TCH06</v>
          </cell>
          <cell r="C381" t="str">
            <v>Lê Thị Thanh</v>
          </cell>
          <cell r="D381" t="str">
            <v>Hảo</v>
          </cell>
          <cell r="E381">
            <v>11</v>
          </cell>
          <cell r="F381" t="str">
            <v>Tài chính</v>
          </cell>
          <cell r="G381">
            <v>620</v>
          </cell>
          <cell r="H381">
            <v>31</v>
          </cell>
          <cell r="I381">
            <v>0</v>
          </cell>
          <cell r="J381">
            <v>0</v>
          </cell>
          <cell r="K381">
            <v>620</v>
          </cell>
          <cell r="L381">
            <v>31</v>
          </cell>
          <cell r="M381">
            <v>32550000</v>
          </cell>
          <cell r="N381">
            <v>0</v>
          </cell>
          <cell r="O381">
            <v>6300000</v>
          </cell>
          <cell r="P381"/>
          <cell r="Q381">
            <v>26250000</v>
          </cell>
          <cell r="R381">
            <v>0</v>
          </cell>
          <cell r="S381"/>
        </row>
        <row r="382">
          <cell r="B382" t="str">
            <v>TCH08</v>
          </cell>
          <cell r="C382" t="str">
            <v>Bùi Thị</v>
          </cell>
          <cell r="D382" t="str">
            <v>Lâm</v>
          </cell>
          <cell r="E382">
            <v>11</v>
          </cell>
          <cell r="F382" t="str">
            <v>Tài chính</v>
          </cell>
          <cell r="G382">
            <v>540</v>
          </cell>
          <cell r="H382">
            <v>27</v>
          </cell>
          <cell r="I382">
            <v>0</v>
          </cell>
          <cell r="J382">
            <v>0</v>
          </cell>
          <cell r="K382">
            <v>540</v>
          </cell>
          <cell r="L382">
            <v>27</v>
          </cell>
          <cell r="M382">
            <v>28350000</v>
          </cell>
          <cell r="N382">
            <v>0</v>
          </cell>
          <cell r="O382">
            <v>2100000</v>
          </cell>
          <cell r="P382"/>
          <cell r="Q382">
            <v>26250000</v>
          </cell>
          <cell r="R382">
            <v>0</v>
          </cell>
          <cell r="S382"/>
        </row>
        <row r="383">
          <cell r="B383" t="str">
            <v>TCH09</v>
          </cell>
          <cell r="C383" t="str">
            <v>Nguyễn Thị</v>
          </cell>
          <cell r="D383" t="str">
            <v>Hương</v>
          </cell>
          <cell r="E383">
            <v>11</v>
          </cell>
          <cell r="F383" t="str">
            <v>Tài chính</v>
          </cell>
          <cell r="G383">
            <v>620</v>
          </cell>
          <cell r="H383">
            <v>31</v>
          </cell>
          <cell r="I383">
            <v>0</v>
          </cell>
          <cell r="J383">
            <v>0</v>
          </cell>
          <cell r="K383">
            <v>620</v>
          </cell>
          <cell r="L383">
            <v>31</v>
          </cell>
          <cell r="M383">
            <v>32550000</v>
          </cell>
          <cell r="N383">
            <v>0</v>
          </cell>
          <cell r="O383">
            <v>7350000</v>
          </cell>
          <cell r="P383"/>
          <cell r="Q383">
            <v>25200000</v>
          </cell>
          <cell r="R383">
            <v>0</v>
          </cell>
          <cell r="S383"/>
        </row>
        <row r="384">
          <cell r="B384" t="str">
            <v>TCH12</v>
          </cell>
          <cell r="C384" t="str">
            <v>Trần Trọng</v>
          </cell>
          <cell r="D384" t="str">
            <v>Nam</v>
          </cell>
          <cell r="E384">
            <v>11</v>
          </cell>
          <cell r="F384" t="str">
            <v>Tài chính</v>
          </cell>
          <cell r="G384">
            <v>620</v>
          </cell>
          <cell r="H384">
            <v>31</v>
          </cell>
          <cell r="I384">
            <v>0</v>
          </cell>
          <cell r="J384">
            <v>0</v>
          </cell>
          <cell r="K384">
            <v>620</v>
          </cell>
          <cell r="L384">
            <v>31</v>
          </cell>
          <cell r="M384">
            <v>32550000</v>
          </cell>
          <cell r="N384">
            <v>0</v>
          </cell>
          <cell r="O384">
            <v>7350000</v>
          </cell>
          <cell r="P384"/>
          <cell r="Q384">
            <v>25200000</v>
          </cell>
          <cell r="R384">
            <v>0</v>
          </cell>
          <cell r="S384"/>
        </row>
        <row r="385">
          <cell r="B385" t="str">
            <v>TCH13</v>
          </cell>
          <cell r="C385" t="str">
            <v>Đào Thị Hoàng</v>
          </cell>
          <cell r="D385" t="str">
            <v>Anh</v>
          </cell>
          <cell r="E385">
            <v>11</v>
          </cell>
          <cell r="F385" t="str">
            <v>Tài chính</v>
          </cell>
          <cell r="G385">
            <v>620</v>
          </cell>
          <cell r="H385">
            <v>31</v>
          </cell>
          <cell r="I385">
            <v>0</v>
          </cell>
          <cell r="J385">
            <v>0</v>
          </cell>
          <cell r="K385">
            <v>620</v>
          </cell>
          <cell r="L385">
            <v>31</v>
          </cell>
          <cell r="M385">
            <v>32550000</v>
          </cell>
          <cell r="N385">
            <v>0</v>
          </cell>
          <cell r="O385">
            <v>6300000</v>
          </cell>
          <cell r="P385"/>
          <cell r="Q385">
            <v>26250000</v>
          </cell>
          <cell r="R385">
            <v>0</v>
          </cell>
          <cell r="S385"/>
        </row>
        <row r="386">
          <cell r="B386" t="str">
            <v>TCH14</v>
          </cell>
          <cell r="C386" t="str">
            <v>Đặng Thị Hải</v>
          </cell>
          <cell r="D386" t="str">
            <v>Yến</v>
          </cell>
          <cell r="E386">
            <v>11</v>
          </cell>
          <cell r="F386" t="str">
            <v>Tài chính</v>
          </cell>
          <cell r="G386">
            <v>600</v>
          </cell>
          <cell r="H386">
            <v>30</v>
          </cell>
          <cell r="I386">
            <v>0</v>
          </cell>
          <cell r="J386">
            <v>0</v>
          </cell>
          <cell r="K386">
            <v>600</v>
          </cell>
          <cell r="L386">
            <v>30</v>
          </cell>
          <cell r="M386">
            <v>31500000</v>
          </cell>
          <cell r="N386">
            <v>0</v>
          </cell>
          <cell r="O386">
            <v>5250000</v>
          </cell>
          <cell r="P386"/>
          <cell r="Q386">
            <v>26250000</v>
          </cell>
          <cell r="R386">
            <v>0</v>
          </cell>
          <cell r="S386"/>
        </row>
        <row r="387">
          <cell r="B387" t="str">
            <v>MKT01</v>
          </cell>
          <cell r="C387" t="str">
            <v>Nguyễn Anh</v>
          </cell>
          <cell r="D387" t="str">
            <v>Trụ</v>
          </cell>
          <cell r="E387">
            <v>11</v>
          </cell>
          <cell r="F387" t="str">
            <v>Marketing</v>
          </cell>
          <cell r="G387">
            <v>820</v>
          </cell>
          <cell r="H387">
            <v>38</v>
          </cell>
          <cell r="I387">
            <v>0</v>
          </cell>
          <cell r="J387">
            <v>0</v>
          </cell>
          <cell r="K387">
            <v>820</v>
          </cell>
          <cell r="L387">
            <v>38</v>
          </cell>
          <cell r="M387">
            <v>42750000</v>
          </cell>
          <cell r="N387">
            <v>0</v>
          </cell>
          <cell r="O387">
            <v>9300000</v>
          </cell>
          <cell r="P387"/>
          <cell r="Q387">
            <v>33450000</v>
          </cell>
          <cell r="R387">
            <v>0</v>
          </cell>
          <cell r="S387"/>
        </row>
        <row r="388">
          <cell r="B388" t="str">
            <v>MKT05</v>
          </cell>
          <cell r="C388" t="str">
            <v>Trần Hữu</v>
          </cell>
          <cell r="D388" t="str">
            <v>Cường</v>
          </cell>
          <cell r="E388">
            <v>11</v>
          </cell>
          <cell r="F388" t="str">
            <v>Marketing</v>
          </cell>
          <cell r="G388">
            <v>720</v>
          </cell>
          <cell r="H388">
            <v>37</v>
          </cell>
          <cell r="I388">
            <v>0</v>
          </cell>
          <cell r="J388">
            <v>0</v>
          </cell>
          <cell r="K388">
            <v>720</v>
          </cell>
          <cell r="L388">
            <v>37</v>
          </cell>
          <cell r="M388">
            <v>37750000</v>
          </cell>
          <cell r="N388">
            <v>0</v>
          </cell>
          <cell r="O388">
            <v>7850000</v>
          </cell>
          <cell r="P388"/>
          <cell r="Q388">
            <v>29900000</v>
          </cell>
          <cell r="R388">
            <v>0</v>
          </cell>
          <cell r="S388"/>
        </row>
        <row r="389">
          <cell r="B389" t="str">
            <v>MKT06</v>
          </cell>
          <cell r="C389" t="str">
            <v>Trần Thị Thu</v>
          </cell>
          <cell r="D389" t="str">
            <v>Hương</v>
          </cell>
          <cell r="E389">
            <v>11</v>
          </cell>
          <cell r="F389" t="str">
            <v>Marketing</v>
          </cell>
          <cell r="G389">
            <v>780</v>
          </cell>
          <cell r="H389">
            <v>36</v>
          </cell>
          <cell r="I389">
            <v>0</v>
          </cell>
          <cell r="J389">
            <v>0</v>
          </cell>
          <cell r="K389">
            <v>780</v>
          </cell>
          <cell r="L389">
            <v>36</v>
          </cell>
          <cell r="M389">
            <v>40750000</v>
          </cell>
          <cell r="N389">
            <v>0</v>
          </cell>
          <cell r="O389">
            <v>6300000</v>
          </cell>
          <cell r="P389"/>
          <cell r="Q389">
            <v>34450000</v>
          </cell>
          <cell r="R389">
            <v>0</v>
          </cell>
          <cell r="S389"/>
        </row>
        <row r="390">
          <cell r="B390" t="str">
            <v>MKT07</v>
          </cell>
          <cell r="C390" t="str">
            <v>Chu Thị Kim</v>
          </cell>
          <cell r="D390" t="str">
            <v>Loan</v>
          </cell>
          <cell r="E390">
            <v>11</v>
          </cell>
          <cell r="F390" t="str">
            <v>Marketing</v>
          </cell>
          <cell r="G390">
            <v>460</v>
          </cell>
          <cell r="H390">
            <v>22</v>
          </cell>
          <cell r="I390">
            <v>0</v>
          </cell>
          <cell r="J390">
            <v>0</v>
          </cell>
          <cell r="K390">
            <v>460</v>
          </cell>
          <cell r="L390">
            <v>22</v>
          </cell>
          <cell r="M390">
            <v>24050000</v>
          </cell>
          <cell r="N390">
            <v>0</v>
          </cell>
          <cell r="O390">
            <v>6300000</v>
          </cell>
          <cell r="P390"/>
          <cell r="Q390">
            <v>17750000</v>
          </cell>
          <cell r="R390">
            <v>0</v>
          </cell>
          <cell r="S390"/>
        </row>
        <row r="391">
          <cell r="B391" t="str">
            <v>MKT12</v>
          </cell>
          <cell r="C391" t="str">
            <v>Đặng Thị Kim</v>
          </cell>
          <cell r="D391" t="str">
            <v>Hoa</v>
          </cell>
          <cell r="E391">
            <v>11</v>
          </cell>
          <cell r="F391" t="str">
            <v>Marketing</v>
          </cell>
          <cell r="G391">
            <v>680</v>
          </cell>
          <cell r="H391">
            <v>34</v>
          </cell>
          <cell r="I391">
            <v>0</v>
          </cell>
          <cell r="J391">
            <v>0</v>
          </cell>
          <cell r="K391">
            <v>680</v>
          </cell>
          <cell r="L391">
            <v>34</v>
          </cell>
          <cell r="M391">
            <v>35700000</v>
          </cell>
          <cell r="N391">
            <v>0</v>
          </cell>
          <cell r="O391">
            <v>6300000</v>
          </cell>
          <cell r="P391"/>
          <cell r="Q391">
            <v>29400000</v>
          </cell>
          <cell r="R391">
            <v>0</v>
          </cell>
          <cell r="S391"/>
        </row>
        <row r="392">
          <cell r="B392" t="str">
            <v>MKT13</v>
          </cell>
          <cell r="C392" t="str">
            <v>Bùi Hồng</v>
          </cell>
          <cell r="D392" t="str">
            <v>Quý</v>
          </cell>
          <cell r="E392">
            <v>11</v>
          </cell>
          <cell r="F392" t="str">
            <v>Marketing</v>
          </cell>
          <cell r="G392">
            <v>700</v>
          </cell>
          <cell r="H392">
            <v>35</v>
          </cell>
          <cell r="I392">
            <v>0</v>
          </cell>
          <cell r="J392">
            <v>0</v>
          </cell>
          <cell r="K392">
            <v>700</v>
          </cell>
          <cell r="L392">
            <v>35</v>
          </cell>
          <cell r="M392">
            <v>36750000</v>
          </cell>
          <cell r="N392">
            <v>0</v>
          </cell>
          <cell r="O392">
            <v>7350000</v>
          </cell>
          <cell r="P392"/>
          <cell r="Q392">
            <v>29400000</v>
          </cell>
          <cell r="R392">
            <v>0</v>
          </cell>
          <cell r="S392"/>
        </row>
        <row r="393">
          <cell r="B393" t="str">
            <v>MKT15</v>
          </cell>
          <cell r="C393" t="str">
            <v>Đỗ Thị Mỹ</v>
          </cell>
          <cell r="D393" t="str">
            <v>Hạnh</v>
          </cell>
          <cell r="E393">
            <v>11</v>
          </cell>
          <cell r="F393" t="str">
            <v>Marketing</v>
          </cell>
          <cell r="G393">
            <v>700</v>
          </cell>
          <cell r="H393">
            <v>35</v>
          </cell>
          <cell r="I393">
            <v>0</v>
          </cell>
          <cell r="J393">
            <v>0</v>
          </cell>
          <cell r="K393">
            <v>700</v>
          </cell>
          <cell r="L393">
            <v>35</v>
          </cell>
          <cell r="M393">
            <v>36750000</v>
          </cell>
          <cell r="N393">
            <v>0</v>
          </cell>
          <cell r="O393">
            <v>7350000</v>
          </cell>
          <cell r="P393"/>
          <cell r="Q393">
            <v>29400000</v>
          </cell>
          <cell r="R393">
            <v>0</v>
          </cell>
          <cell r="S393"/>
        </row>
        <row r="394">
          <cell r="B394" t="str">
            <v>MKT16</v>
          </cell>
          <cell r="C394" t="str">
            <v>Nguyễn Văn</v>
          </cell>
          <cell r="D394" t="str">
            <v>Hướng</v>
          </cell>
          <cell r="E394">
            <v>11</v>
          </cell>
          <cell r="F394" t="str">
            <v>Marketing</v>
          </cell>
          <cell r="G394">
            <v>680</v>
          </cell>
          <cell r="H394">
            <v>34</v>
          </cell>
          <cell r="I394">
            <v>0</v>
          </cell>
          <cell r="J394">
            <v>0</v>
          </cell>
          <cell r="K394">
            <v>680</v>
          </cell>
          <cell r="L394">
            <v>34</v>
          </cell>
          <cell r="M394">
            <v>35700000</v>
          </cell>
          <cell r="N394">
            <v>0</v>
          </cell>
          <cell r="O394">
            <v>6300000</v>
          </cell>
          <cell r="P394"/>
          <cell r="Q394">
            <v>29400000</v>
          </cell>
          <cell r="R394">
            <v>0</v>
          </cell>
          <cell r="S394"/>
        </row>
        <row r="395">
          <cell r="B395" t="str">
            <v>MKT17</v>
          </cell>
          <cell r="C395" t="str">
            <v>Nguyễn Trọng</v>
          </cell>
          <cell r="D395" t="str">
            <v>Tuynh</v>
          </cell>
          <cell r="E395">
            <v>11</v>
          </cell>
          <cell r="F395" t="str">
            <v>Marketing</v>
          </cell>
          <cell r="G395">
            <v>380</v>
          </cell>
          <cell r="H395">
            <v>19</v>
          </cell>
          <cell r="I395">
            <v>0</v>
          </cell>
          <cell r="J395">
            <v>0</v>
          </cell>
          <cell r="K395">
            <v>380</v>
          </cell>
          <cell r="L395">
            <v>19</v>
          </cell>
          <cell r="M395">
            <v>19950000</v>
          </cell>
          <cell r="N395">
            <v>0</v>
          </cell>
          <cell r="O395">
            <v>4200000</v>
          </cell>
          <cell r="P395"/>
          <cell r="Q395">
            <v>15750000</v>
          </cell>
          <cell r="R395">
            <v>0</v>
          </cell>
          <cell r="S395"/>
        </row>
        <row r="396">
          <cell r="B396" t="str">
            <v>MKT19</v>
          </cell>
          <cell r="C396" t="str">
            <v>Vũ Thị Hằng</v>
          </cell>
          <cell r="D396" t="str">
            <v>Nga</v>
          </cell>
          <cell r="E396">
            <v>11</v>
          </cell>
          <cell r="F396" t="str">
            <v>Marketing</v>
          </cell>
          <cell r="G396">
            <v>700</v>
          </cell>
          <cell r="H396">
            <v>35</v>
          </cell>
          <cell r="I396">
            <v>0</v>
          </cell>
          <cell r="J396">
            <v>0</v>
          </cell>
          <cell r="K396">
            <v>700</v>
          </cell>
          <cell r="L396">
            <v>35</v>
          </cell>
          <cell r="M396">
            <v>36750000</v>
          </cell>
          <cell r="N396">
            <v>0</v>
          </cell>
          <cell r="O396">
            <v>6300000</v>
          </cell>
          <cell r="P396"/>
          <cell r="Q396">
            <v>30450000</v>
          </cell>
          <cell r="R396">
            <v>0</v>
          </cell>
          <cell r="S396"/>
        </row>
        <row r="397">
          <cell r="B397" t="str">
            <v>MKT20</v>
          </cell>
          <cell r="C397" t="str">
            <v>Nguyễn Thái</v>
          </cell>
          <cell r="D397" t="str">
            <v>Tùng</v>
          </cell>
          <cell r="E397">
            <v>11</v>
          </cell>
          <cell r="F397" t="str">
            <v>Marketing</v>
          </cell>
          <cell r="G397">
            <v>680</v>
          </cell>
          <cell r="H397">
            <v>34</v>
          </cell>
          <cell r="I397">
            <v>0</v>
          </cell>
          <cell r="J397">
            <v>0</v>
          </cell>
          <cell r="K397">
            <v>680</v>
          </cell>
          <cell r="L397">
            <v>34</v>
          </cell>
          <cell r="M397">
            <v>35700000</v>
          </cell>
          <cell r="N397">
            <v>0</v>
          </cell>
          <cell r="O397">
            <v>6300000</v>
          </cell>
          <cell r="P397"/>
          <cell r="Q397">
            <v>29400000</v>
          </cell>
          <cell r="R397">
            <v>0</v>
          </cell>
          <cell r="S397"/>
        </row>
        <row r="398">
          <cell r="B398" t="str">
            <v>MKT18</v>
          </cell>
          <cell r="C398" t="str">
            <v>Đỗ Thị Tuyết</v>
          </cell>
          <cell r="D398" t="str">
            <v>Mai</v>
          </cell>
          <cell r="E398">
            <v>11</v>
          </cell>
          <cell r="F398" t="str">
            <v>Marketing</v>
          </cell>
          <cell r="G398">
            <v>120</v>
          </cell>
          <cell r="H398">
            <v>6</v>
          </cell>
          <cell r="I398">
            <v>0</v>
          </cell>
          <cell r="J398">
            <v>0</v>
          </cell>
          <cell r="K398">
            <v>120</v>
          </cell>
          <cell r="L398">
            <v>6</v>
          </cell>
          <cell r="M398">
            <v>6300000</v>
          </cell>
          <cell r="N398">
            <v>1050000</v>
          </cell>
          <cell r="O398">
            <v>6300000</v>
          </cell>
          <cell r="P398"/>
          <cell r="Q398">
            <v>0</v>
          </cell>
          <cell r="R398">
            <v>1050000</v>
          </cell>
          <cell r="S398"/>
        </row>
        <row r="399">
          <cell r="B399" t="str">
            <v>QKT04</v>
          </cell>
          <cell r="C399" t="str">
            <v>Nguyễn Quốc</v>
          </cell>
          <cell r="D399" t="str">
            <v>Chỉnh</v>
          </cell>
          <cell r="E399">
            <v>11</v>
          </cell>
          <cell r="F399" t="str">
            <v>Quản trị kinh doanh</v>
          </cell>
          <cell r="G399">
            <v>540</v>
          </cell>
          <cell r="H399">
            <v>25</v>
          </cell>
          <cell r="I399">
            <v>0</v>
          </cell>
          <cell r="J399">
            <v>0</v>
          </cell>
          <cell r="K399">
            <v>540</v>
          </cell>
          <cell r="L399">
            <v>25</v>
          </cell>
          <cell r="M399">
            <v>28250000</v>
          </cell>
          <cell r="N399">
            <v>0</v>
          </cell>
          <cell r="O399">
            <v>4200000</v>
          </cell>
          <cell r="P399"/>
          <cell r="Q399">
            <v>24050000</v>
          </cell>
          <cell r="R399">
            <v>0</v>
          </cell>
          <cell r="S399"/>
        </row>
        <row r="400">
          <cell r="B400" t="str">
            <v>QKT05</v>
          </cell>
          <cell r="C400" t="str">
            <v>Lê Thị Thu</v>
          </cell>
          <cell r="D400" t="str">
            <v>Hương</v>
          </cell>
          <cell r="E400">
            <v>11</v>
          </cell>
          <cell r="F400" t="str">
            <v>Quản trị kinh doanh</v>
          </cell>
          <cell r="G400">
            <v>748</v>
          </cell>
          <cell r="H400">
            <v>38</v>
          </cell>
          <cell r="I400">
            <v>0</v>
          </cell>
          <cell r="J400">
            <v>0</v>
          </cell>
          <cell r="K400">
            <v>748</v>
          </cell>
          <cell r="L400">
            <v>38</v>
          </cell>
          <cell r="M400">
            <v>39100000</v>
          </cell>
          <cell r="N400">
            <v>0</v>
          </cell>
          <cell r="O400">
            <v>6250000</v>
          </cell>
          <cell r="P400"/>
          <cell r="Q400">
            <v>32850000</v>
          </cell>
          <cell r="R400">
            <v>0</v>
          </cell>
          <cell r="S400"/>
        </row>
        <row r="401">
          <cell r="B401" t="str">
            <v>QKT06</v>
          </cell>
          <cell r="C401" t="str">
            <v>Đào Hồng</v>
          </cell>
          <cell r="D401" t="str">
            <v>Vân</v>
          </cell>
          <cell r="E401">
            <v>11</v>
          </cell>
          <cell r="F401" t="str">
            <v>Quản trị kinh doanh</v>
          </cell>
          <cell r="G401">
            <v>640</v>
          </cell>
          <cell r="H401">
            <v>32</v>
          </cell>
          <cell r="I401">
            <v>0</v>
          </cell>
          <cell r="J401">
            <v>0</v>
          </cell>
          <cell r="K401">
            <v>640</v>
          </cell>
          <cell r="L401">
            <v>32</v>
          </cell>
          <cell r="M401">
            <v>33600000</v>
          </cell>
          <cell r="N401">
            <v>0</v>
          </cell>
          <cell r="O401">
            <v>4200000</v>
          </cell>
          <cell r="P401"/>
          <cell r="Q401">
            <v>29400000</v>
          </cell>
          <cell r="R401">
            <v>0</v>
          </cell>
          <cell r="S401"/>
        </row>
        <row r="402">
          <cell r="B402" t="str">
            <v>QKT07</v>
          </cell>
          <cell r="C402" t="str">
            <v>Nguyễn Công</v>
          </cell>
          <cell r="D402" t="str">
            <v>Tiệp</v>
          </cell>
          <cell r="E402">
            <v>11</v>
          </cell>
          <cell r="F402" t="str">
            <v>Quản trị kinh doanh</v>
          </cell>
          <cell r="G402">
            <v>260</v>
          </cell>
          <cell r="H402">
            <v>13</v>
          </cell>
          <cell r="I402">
            <v>0</v>
          </cell>
          <cell r="J402">
            <v>0</v>
          </cell>
          <cell r="K402">
            <v>260</v>
          </cell>
          <cell r="L402">
            <v>13</v>
          </cell>
          <cell r="M402">
            <v>13500000</v>
          </cell>
          <cell r="N402">
            <v>0</v>
          </cell>
          <cell r="O402">
            <v>2500000</v>
          </cell>
          <cell r="P402"/>
          <cell r="Q402">
            <v>11000000</v>
          </cell>
          <cell r="R402">
            <v>0</v>
          </cell>
          <cell r="S402"/>
        </row>
        <row r="403">
          <cell r="B403" t="str">
            <v>QKT13</v>
          </cell>
          <cell r="C403" t="str">
            <v>Trần Thị Thanh</v>
          </cell>
          <cell r="D403" t="str">
            <v>Huyền</v>
          </cell>
          <cell r="E403">
            <v>11</v>
          </cell>
          <cell r="F403" t="str">
            <v>Quản trị kinh doanh</v>
          </cell>
          <cell r="G403">
            <v>660</v>
          </cell>
          <cell r="H403">
            <v>33</v>
          </cell>
          <cell r="I403">
            <v>0</v>
          </cell>
          <cell r="J403">
            <v>0</v>
          </cell>
          <cell r="K403">
            <v>660</v>
          </cell>
          <cell r="L403">
            <v>33</v>
          </cell>
          <cell r="M403">
            <v>34650000</v>
          </cell>
          <cell r="N403">
            <v>0</v>
          </cell>
          <cell r="O403">
            <v>5250000</v>
          </cell>
          <cell r="P403"/>
          <cell r="Q403">
            <v>29400000</v>
          </cell>
          <cell r="R403">
            <v>0</v>
          </cell>
          <cell r="S403"/>
        </row>
        <row r="404">
          <cell r="B404" t="str">
            <v>QKT14</v>
          </cell>
          <cell r="C404" t="str">
            <v>Phạm Thị Hương</v>
          </cell>
          <cell r="D404" t="str">
            <v>Dịu</v>
          </cell>
          <cell r="E404">
            <v>11</v>
          </cell>
          <cell r="F404" t="str">
            <v>Quản trị kinh doanh</v>
          </cell>
          <cell r="G404">
            <v>600</v>
          </cell>
          <cell r="H404">
            <v>30</v>
          </cell>
          <cell r="I404">
            <v>0</v>
          </cell>
          <cell r="J404">
            <v>0</v>
          </cell>
          <cell r="K404">
            <v>600</v>
          </cell>
          <cell r="L404">
            <v>30</v>
          </cell>
          <cell r="M404">
            <v>31500000</v>
          </cell>
          <cell r="N404">
            <v>0</v>
          </cell>
          <cell r="O404">
            <v>4200000</v>
          </cell>
          <cell r="P404"/>
          <cell r="Q404">
            <v>27300000</v>
          </cell>
          <cell r="R404">
            <v>0</v>
          </cell>
          <cell r="S404"/>
        </row>
        <row r="405">
          <cell r="B405" t="str">
            <v>QKT15</v>
          </cell>
          <cell r="C405" t="str">
            <v>Nguyễn Ngọc</v>
          </cell>
          <cell r="D405" t="str">
            <v>Mai</v>
          </cell>
          <cell r="E405">
            <v>11</v>
          </cell>
          <cell r="F405" t="str">
            <v>Quản trị kinh doanh</v>
          </cell>
          <cell r="G405">
            <v>692</v>
          </cell>
          <cell r="H405">
            <v>35</v>
          </cell>
          <cell r="I405">
            <v>0</v>
          </cell>
          <cell r="J405">
            <v>0</v>
          </cell>
          <cell r="K405">
            <v>692</v>
          </cell>
          <cell r="L405">
            <v>35</v>
          </cell>
          <cell r="M405">
            <v>36300000</v>
          </cell>
          <cell r="N405">
            <v>0</v>
          </cell>
          <cell r="O405">
            <v>7350000</v>
          </cell>
          <cell r="P405"/>
          <cell r="Q405">
            <v>28950000</v>
          </cell>
          <cell r="R405">
            <v>0</v>
          </cell>
          <cell r="S405"/>
        </row>
        <row r="406">
          <cell r="B406" t="str">
            <v>QKT16</v>
          </cell>
          <cell r="C406" t="str">
            <v>Lê Thị Kim</v>
          </cell>
          <cell r="D406" t="str">
            <v>Oanh</v>
          </cell>
          <cell r="E406">
            <v>11</v>
          </cell>
          <cell r="F406" t="str">
            <v>Quản trị kinh doanh</v>
          </cell>
          <cell r="G406">
            <v>640</v>
          </cell>
          <cell r="H406">
            <v>32</v>
          </cell>
          <cell r="I406">
            <v>0</v>
          </cell>
          <cell r="J406">
            <v>0</v>
          </cell>
          <cell r="K406">
            <v>640</v>
          </cell>
          <cell r="L406">
            <v>32</v>
          </cell>
          <cell r="M406">
            <v>33600000</v>
          </cell>
          <cell r="N406">
            <v>0</v>
          </cell>
          <cell r="O406">
            <v>4200000</v>
          </cell>
          <cell r="P406"/>
          <cell r="Q406">
            <v>29400000</v>
          </cell>
          <cell r="R406">
            <v>0</v>
          </cell>
          <cell r="S406"/>
        </row>
        <row r="407">
          <cell r="B407" t="str">
            <v>QKT17</v>
          </cell>
          <cell r="C407" t="str">
            <v>Nguyễn Thị Thu</v>
          </cell>
          <cell r="D407" t="str">
            <v>Trang</v>
          </cell>
          <cell r="E407">
            <v>11</v>
          </cell>
          <cell r="F407" t="str">
            <v>Quản trị kinh doanh</v>
          </cell>
          <cell r="G407">
            <v>660</v>
          </cell>
          <cell r="H407">
            <v>33</v>
          </cell>
          <cell r="I407">
            <v>0</v>
          </cell>
          <cell r="J407">
            <v>0</v>
          </cell>
          <cell r="K407">
            <v>660</v>
          </cell>
          <cell r="L407">
            <v>33</v>
          </cell>
          <cell r="M407">
            <v>34650000</v>
          </cell>
          <cell r="N407">
            <v>0</v>
          </cell>
          <cell r="O407">
            <v>6300000</v>
          </cell>
          <cell r="P407"/>
          <cell r="Q407">
            <v>28350000</v>
          </cell>
          <cell r="R407">
            <v>0</v>
          </cell>
          <cell r="S407"/>
        </row>
        <row r="408">
          <cell r="B408" t="str">
            <v>QKT18</v>
          </cell>
          <cell r="C408" t="str">
            <v>Đoàn Thị Ngọc</v>
          </cell>
          <cell r="D408" t="str">
            <v>Thúy</v>
          </cell>
          <cell r="E408">
            <v>11</v>
          </cell>
          <cell r="F408" t="str">
            <v>Quản trị kinh doanh</v>
          </cell>
          <cell r="G408">
            <v>660</v>
          </cell>
          <cell r="H408">
            <v>33</v>
          </cell>
          <cell r="I408">
            <v>0</v>
          </cell>
          <cell r="J408">
            <v>0</v>
          </cell>
          <cell r="K408">
            <v>660</v>
          </cell>
          <cell r="L408">
            <v>33</v>
          </cell>
          <cell r="M408">
            <v>34650000</v>
          </cell>
          <cell r="N408">
            <v>0</v>
          </cell>
          <cell r="O408">
            <v>5250000</v>
          </cell>
          <cell r="P408"/>
          <cell r="Q408">
            <v>29400000</v>
          </cell>
          <cell r="R408">
            <v>0</v>
          </cell>
          <cell r="S408"/>
        </row>
        <row r="409">
          <cell r="B409" t="str">
            <v>QKT19</v>
          </cell>
          <cell r="C409" t="str">
            <v>Đồng Đạo</v>
          </cell>
          <cell r="D409" t="str">
            <v>Dũng</v>
          </cell>
          <cell r="E409">
            <v>11</v>
          </cell>
          <cell r="F409" t="str">
            <v>Quản trị kinh doanh</v>
          </cell>
          <cell r="G409">
            <v>140</v>
          </cell>
          <cell r="H409">
            <v>6</v>
          </cell>
          <cell r="I409">
            <v>0</v>
          </cell>
          <cell r="J409">
            <v>0</v>
          </cell>
          <cell r="K409">
            <v>140</v>
          </cell>
          <cell r="L409">
            <v>6</v>
          </cell>
          <cell r="M409">
            <v>7250000</v>
          </cell>
          <cell r="N409">
            <v>0</v>
          </cell>
          <cell r="O409">
            <v>5250000</v>
          </cell>
          <cell r="P409"/>
          <cell r="Q409">
            <v>2000000</v>
          </cell>
          <cell r="R409">
            <v>0</v>
          </cell>
          <cell r="S409"/>
        </row>
        <row r="410">
          <cell r="B410" t="str">
            <v>QKT20</v>
          </cell>
          <cell r="C410" t="str">
            <v>Nguyễn Thị Kim</v>
          </cell>
          <cell r="D410" t="str">
            <v>Oanh</v>
          </cell>
          <cell r="E410">
            <v>11</v>
          </cell>
          <cell r="F410" t="str">
            <v>Quản trị kinh doanh</v>
          </cell>
          <cell r="G410">
            <v>700</v>
          </cell>
          <cell r="H410">
            <v>35</v>
          </cell>
          <cell r="I410">
            <v>0</v>
          </cell>
          <cell r="J410">
            <v>0</v>
          </cell>
          <cell r="K410">
            <v>700</v>
          </cell>
          <cell r="L410">
            <v>35</v>
          </cell>
          <cell r="M410">
            <v>36750000</v>
          </cell>
          <cell r="N410">
            <v>0</v>
          </cell>
          <cell r="O410">
            <v>7350000</v>
          </cell>
          <cell r="P410"/>
          <cell r="Q410">
            <v>29400000</v>
          </cell>
          <cell r="R410">
            <v>0</v>
          </cell>
          <cell r="S410"/>
        </row>
        <row r="411">
          <cell r="B411" t="str">
            <v>KEQ01</v>
          </cell>
          <cell r="C411" t="str">
            <v>Bùi Thị Mai</v>
          </cell>
          <cell r="D411" t="str">
            <v>Linh</v>
          </cell>
          <cell r="E411">
            <v>11</v>
          </cell>
          <cell r="F411" t="str">
            <v>Kế toán quản trị và Kiểm toán</v>
          </cell>
          <cell r="G411">
            <v>660</v>
          </cell>
          <cell r="H411">
            <v>33</v>
          </cell>
          <cell r="I411">
            <v>0</v>
          </cell>
          <cell r="J411">
            <v>0</v>
          </cell>
          <cell r="K411">
            <v>660</v>
          </cell>
          <cell r="L411">
            <v>33</v>
          </cell>
          <cell r="M411">
            <v>34650000</v>
          </cell>
          <cell r="N411">
            <v>0</v>
          </cell>
          <cell r="O411">
            <v>7350000</v>
          </cell>
          <cell r="P411"/>
          <cell r="Q411">
            <v>27300000</v>
          </cell>
          <cell r="R411">
            <v>0</v>
          </cell>
          <cell r="S411"/>
        </row>
        <row r="412">
          <cell r="B412" t="str">
            <v>KEQ02</v>
          </cell>
          <cell r="C412" t="str">
            <v>Lê Thanh</v>
          </cell>
          <cell r="D412" t="str">
            <v>Hà</v>
          </cell>
          <cell r="E412">
            <v>11</v>
          </cell>
          <cell r="F412" t="str">
            <v>Kế toán quản trị và Kiểm toán</v>
          </cell>
          <cell r="G412">
            <v>700</v>
          </cell>
          <cell r="H412">
            <v>35</v>
          </cell>
          <cell r="I412">
            <v>0</v>
          </cell>
          <cell r="J412">
            <v>0</v>
          </cell>
          <cell r="K412">
            <v>700</v>
          </cell>
          <cell r="L412">
            <v>35</v>
          </cell>
          <cell r="M412">
            <v>36750000</v>
          </cell>
          <cell r="N412">
            <v>0</v>
          </cell>
          <cell r="O412">
            <v>7350000</v>
          </cell>
          <cell r="P412"/>
          <cell r="Q412">
            <v>29400000</v>
          </cell>
          <cell r="R412">
            <v>0</v>
          </cell>
          <cell r="S412"/>
        </row>
        <row r="413">
          <cell r="B413" t="str">
            <v>KEQ03</v>
          </cell>
          <cell r="C413" t="str">
            <v>Nguyễn Thị Thùy</v>
          </cell>
          <cell r="D413" t="str">
            <v>Dung</v>
          </cell>
          <cell r="E413">
            <v>11</v>
          </cell>
          <cell r="F413" t="str">
            <v>Kế toán quản trị và Kiểm toán</v>
          </cell>
          <cell r="G413">
            <v>620</v>
          </cell>
          <cell r="H413">
            <v>31</v>
          </cell>
          <cell r="I413">
            <v>0</v>
          </cell>
          <cell r="J413">
            <v>0</v>
          </cell>
          <cell r="K413">
            <v>620</v>
          </cell>
          <cell r="L413">
            <v>31</v>
          </cell>
          <cell r="M413">
            <v>32550000</v>
          </cell>
          <cell r="N413">
            <v>0</v>
          </cell>
          <cell r="O413">
            <v>6300000</v>
          </cell>
          <cell r="P413"/>
          <cell r="Q413">
            <v>26250000</v>
          </cell>
          <cell r="R413">
            <v>0</v>
          </cell>
          <cell r="S413"/>
        </row>
        <row r="414">
          <cell r="B414" t="str">
            <v>KEQ06</v>
          </cell>
          <cell r="C414" t="str">
            <v>Lại Phương</v>
          </cell>
          <cell r="D414" t="str">
            <v>Thảo</v>
          </cell>
          <cell r="E414">
            <v>11</v>
          </cell>
          <cell r="F414" t="str">
            <v>Kế toán quản trị và Kiểm toán</v>
          </cell>
          <cell r="G414">
            <v>660</v>
          </cell>
          <cell r="H414">
            <v>32</v>
          </cell>
          <cell r="I414">
            <v>0</v>
          </cell>
          <cell r="J414">
            <v>0</v>
          </cell>
          <cell r="K414">
            <v>660</v>
          </cell>
          <cell r="L414">
            <v>32</v>
          </cell>
          <cell r="M414">
            <v>34550000</v>
          </cell>
          <cell r="N414">
            <v>0</v>
          </cell>
          <cell r="O414">
            <v>6300000</v>
          </cell>
          <cell r="P414"/>
          <cell r="Q414">
            <v>28250000</v>
          </cell>
          <cell r="R414">
            <v>0</v>
          </cell>
          <cell r="S414"/>
        </row>
        <row r="415">
          <cell r="B415" t="str">
            <v>KEQ07</v>
          </cell>
          <cell r="C415" t="str">
            <v>Đỗ Quang</v>
          </cell>
          <cell r="D415" t="str">
            <v>Giám</v>
          </cell>
          <cell r="E415">
            <v>11</v>
          </cell>
          <cell r="F415" t="str">
            <v>Kế toán quản trị và Kiểm toán</v>
          </cell>
          <cell r="G415">
            <v>1120</v>
          </cell>
          <cell r="H415">
            <v>50</v>
          </cell>
          <cell r="I415">
            <v>0</v>
          </cell>
          <cell r="J415">
            <v>0</v>
          </cell>
          <cell r="K415">
            <v>1120</v>
          </cell>
          <cell r="L415">
            <v>50</v>
          </cell>
          <cell r="M415">
            <v>57750000</v>
          </cell>
          <cell r="N415">
            <v>0</v>
          </cell>
          <cell r="O415">
            <v>18300000</v>
          </cell>
          <cell r="P415"/>
          <cell r="Q415">
            <v>39450000</v>
          </cell>
          <cell r="R415">
            <v>0</v>
          </cell>
          <cell r="S415"/>
        </row>
        <row r="416">
          <cell r="B416" t="str">
            <v>KEQ08</v>
          </cell>
          <cell r="C416" t="str">
            <v>Trần Quang</v>
          </cell>
          <cell r="D416" t="str">
            <v>Trung</v>
          </cell>
          <cell r="E416">
            <v>11</v>
          </cell>
          <cell r="F416" t="str">
            <v>Kế toán quản trị và Kiểm toán</v>
          </cell>
          <cell r="G416">
            <v>532</v>
          </cell>
          <cell r="H416">
            <v>25</v>
          </cell>
          <cell r="I416">
            <v>0</v>
          </cell>
          <cell r="J416">
            <v>0</v>
          </cell>
          <cell r="K416">
            <v>532</v>
          </cell>
          <cell r="L416">
            <v>25</v>
          </cell>
          <cell r="M416">
            <v>27700000</v>
          </cell>
          <cell r="N416">
            <v>0</v>
          </cell>
          <cell r="O416">
            <v>6800000</v>
          </cell>
          <cell r="P416"/>
          <cell r="Q416">
            <v>20900000</v>
          </cell>
          <cell r="R416">
            <v>0</v>
          </cell>
          <cell r="S416"/>
        </row>
        <row r="417">
          <cell r="B417" t="str">
            <v>KEQ10</v>
          </cell>
          <cell r="C417" t="str">
            <v>Vũ Thị</v>
          </cell>
          <cell r="D417" t="str">
            <v>Hải</v>
          </cell>
          <cell r="E417">
            <v>11</v>
          </cell>
          <cell r="F417" t="str">
            <v>Kế toán quản trị và Kiểm toán</v>
          </cell>
          <cell r="G417">
            <v>660</v>
          </cell>
          <cell r="H417">
            <v>33</v>
          </cell>
          <cell r="I417">
            <v>0</v>
          </cell>
          <cell r="J417">
            <v>0</v>
          </cell>
          <cell r="K417">
            <v>660</v>
          </cell>
          <cell r="L417">
            <v>33</v>
          </cell>
          <cell r="M417">
            <v>34650000</v>
          </cell>
          <cell r="N417">
            <v>0</v>
          </cell>
          <cell r="O417">
            <v>7350000</v>
          </cell>
          <cell r="P417"/>
          <cell r="Q417">
            <v>27300000</v>
          </cell>
          <cell r="R417">
            <v>0</v>
          </cell>
          <cell r="S417"/>
        </row>
        <row r="418">
          <cell r="B418" t="str">
            <v>SPT08</v>
          </cell>
          <cell r="C418" t="str">
            <v>Trịnh Thị Thu</v>
          </cell>
          <cell r="D418" t="str">
            <v>Thủy</v>
          </cell>
          <cell r="E418">
            <v>12</v>
          </cell>
          <cell r="F418" t="str">
            <v>SH phân tử và CNSH ứng dụng</v>
          </cell>
          <cell r="G418">
            <v>70</v>
          </cell>
          <cell r="H418">
            <v>6</v>
          </cell>
          <cell r="I418">
            <v>0</v>
          </cell>
          <cell r="J418">
            <v>0</v>
          </cell>
          <cell r="K418">
            <v>70</v>
          </cell>
          <cell r="L418">
            <v>6</v>
          </cell>
          <cell r="M418">
            <v>4100000</v>
          </cell>
          <cell r="N418">
            <v>0</v>
          </cell>
          <cell r="O418">
            <v>1600000</v>
          </cell>
          <cell r="P418"/>
          <cell r="Q418">
            <v>2500000</v>
          </cell>
          <cell r="R418">
            <v>0</v>
          </cell>
          <cell r="S418"/>
        </row>
        <row r="419">
          <cell r="B419" t="str">
            <v>SPT21</v>
          </cell>
          <cell r="C419" t="str">
            <v>Phạm Thị</v>
          </cell>
          <cell r="D419" t="str">
            <v>Dung</v>
          </cell>
          <cell r="E419">
            <v>12</v>
          </cell>
          <cell r="F419" t="str">
            <v>SH phân tử và CNSH ứng dụng</v>
          </cell>
          <cell r="G419">
            <v>20</v>
          </cell>
          <cell r="H419">
            <v>2</v>
          </cell>
          <cell r="I419">
            <v>0</v>
          </cell>
          <cell r="J419">
            <v>0</v>
          </cell>
          <cell r="K419">
            <v>20</v>
          </cell>
          <cell r="L419">
            <v>2</v>
          </cell>
          <cell r="M419">
            <v>1050000</v>
          </cell>
          <cell r="N419">
            <v>0</v>
          </cell>
          <cell r="O419">
            <v>0</v>
          </cell>
          <cell r="P419"/>
          <cell r="Q419">
            <v>1050000</v>
          </cell>
          <cell r="R419">
            <v>0</v>
          </cell>
          <cell r="S419"/>
        </row>
        <row r="420">
          <cell r="B420" t="str">
            <v>SPT22</v>
          </cell>
          <cell r="C420" t="str">
            <v>Nguyễn Quốc</v>
          </cell>
          <cell r="D420" t="str">
            <v>Trung</v>
          </cell>
          <cell r="E420">
            <v>12</v>
          </cell>
          <cell r="F420" t="str">
            <v>SH phân tử và CNSH ứng dụng</v>
          </cell>
          <cell r="G420">
            <v>142</v>
          </cell>
          <cell r="H420">
            <v>9</v>
          </cell>
          <cell r="I420">
            <v>0</v>
          </cell>
          <cell r="J420">
            <v>0</v>
          </cell>
          <cell r="K420">
            <v>142</v>
          </cell>
          <cell r="L420">
            <v>9</v>
          </cell>
          <cell r="M420">
            <v>8050000</v>
          </cell>
          <cell r="N420">
            <v>0</v>
          </cell>
          <cell r="O420">
            <v>5550000</v>
          </cell>
          <cell r="P420"/>
          <cell r="Q420">
            <v>2500000</v>
          </cell>
          <cell r="R420">
            <v>0</v>
          </cell>
          <cell r="S420"/>
        </row>
        <row r="421">
          <cell r="B421" t="str">
            <v>SPT24</v>
          </cell>
          <cell r="C421" t="str">
            <v>Nguyễn Đức</v>
          </cell>
          <cell r="D421" t="str">
            <v>Bách</v>
          </cell>
          <cell r="E421">
            <v>12</v>
          </cell>
          <cell r="F421" t="str">
            <v>SH phân tử và CNSH ứng dụng</v>
          </cell>
          <cell r="G421">
            <v>26</v>
          </cell>
          <cell r="H421">
            <v>2</v>
          </cell>
          <cell r="I421">
            <v>0</v>
          </cell>
          <cell r="J421">
            <v>0</v>
          </cell>
          <cell r="K421">
            <v>26</v>
          </cell>
          <cell r="L421">
            <v>2</v>
          </cell>
          <cell r="M421">
            <v>1450000</v>
          </cell>
          <cell r="N421">
            <v>0</v>
          </cell>
          <cell r="O421">
            <v>0</v>
          </cell>
          <cell r="P421"/>
          <cell r="Q421">
            <v>1450000</v>
          </cell>
          <cell r="R421">
            <v>0</v>
          </cell>
          <cell r="S421"/>
        </row>
        <row r="422">
          <cell r="B422" t="str">
            <v>STV01</v>
          </cell>
          <cell r="C422" t="str">
            <v>Đặng Thị Thanh</v>
          </cell>
          <cell r="D422" t="str">
            <v>Tâm</v>
          </cell>
          <cell r="E422">
            <v>12</v>
          </cell>
          <cell r="F422" t="str">
            <v>Công nghệ sinh học thực vật</v>
          </cell>
          <cell r="G422">
            <v>180</v>
          </cell>
          <cell r="H422">
            <v>8</v>
          </cell>
          <cell r="I422">
            <v>0</v>
          </cell>
          <cell r="J422">
            <v>0</v>
          </cell>
          <cell r="K422">
            <v>180</v>
          </cell>
          <cell r="L422">
            <v>8</v>
          </cell>
          <cell r="M422">
            <v>9250000</v>
          </cell>
          <cell r="N422">
            <v>0</v>
          </cell>
          <cell r="O422">
            <v>2050000</v>
          </cell>
          <cell r="P422"/>
          <cell r="Q422">
            <v>7200000</v>
          </cell>
          <cell r="R422">
            <v>0</v>
          </cell>
          <cell r="S422"/>
        </row>
        <row r="423">
          <cell r="B423" t="str">
            <v>STV06</v>
          </cell>
          <cell r="C423" t="str">
            <v>Nguyễn Thị Lâm</v>
          </cell>
          <cell r="D423" t="str">
            <v>Hải</v>
          </cell>
          <cell r="E423">
            <v>12</v>
          </cell>
          <cell r="F423" t="str">
            <v>Công nghệ sinh học thực vật</v>
          </cell>
          <cell r="G423">
            <v>80</v>
          </cell>
          <cell r="H423">
            <v>5</v>
          </cell>
          <cell r="I423">
            <v>60</v>
          </cell>
          <cell r="J423">
            <v>4</v>
          </cell>
          <cell r="K423">
            <v>20</v>
          </cell>
          <cell r="L423">
            <v>1</v>
          </cell>
          <cell r="M423">
            <v>1050000</v>
          </cell>
          <cell r="N423">
            <v>0</v>
          </cell>
          <cell r="O423">
            <v>0</v>
          </cell>
          <cell r="P423"/>
          <cell r="Q423">
            <v>1050000</v>
          </cell>
          <cell r="R423">
            <v>0</v>
          </cell>
          <cell r="S423"/>
        </row>
        <row r="424">
          <cell r="B424" t="str">
            <v>STV09</v>
          </cell>
          <cell r="C424" t="str">
            <v>Nông Thị</v>
          </cell>
          <cell r="D424" t="str">
            <v>Huệ</v>
          </cell>
          <cell r="E424">
            <v>12</v>
          </cell>
          <cell r="F424" t="str">
            <v>Công nghệ sinh học thực vật</v>
          </cell>
          <cell r="G424">
            <v>232</v>
          </cell>
          <cell r="H424">
            <v>10</v>
          </cell>
          <cell r="I424">
            <v>0</v>
          </cell>
          <cell r="J424">
            <v>0</v>
          </cell>
          <cell r="K424">
            <v>232</v>
          </cell>
          <cell r="L424">
            <v>10</v>
          </cell>
          <cell r="M424">
            <v>12450000</v>
          </cell>
          <cell r="N424">
            <v>0</v>
          </cell>
          <cell r="O424">
            <v>6850000</v>
          </cell>
          <cell r="P424"/>
          <cell r="Q424">
            <v>5600000</v>
          </cell>
          <cell r="R424">
            <v>0</v>
          </cell>
          <cell r="S424"/>
        </row>
        <row r="425">
          <cell r="B425" t="str">
            <v>STV10</v>
          </cell>
          <cell r="C425" t="str">
            <v>Nguyễn Thanh</v>
          </cell>
          <cell r="D425" t="str">
            <v>Hải</v>
          </cell>
          <cell r="E425">
            <v>12</v>
          </cell>
          <cell r="F425" t="str">
            <v>Công nghệ sinh học thực vật</v>
          </cell>
          <cell r="G425">
            <v>96</v>
          </cell>
          <cell r="H425">
            <v>6</v>
          </cell>
          <cell r="I425">
            <v>0</v>
          </cell>
          <cell r="J425">
            <v>0</v>
          </cell>
          <cell r="K425">
            <v>96</v>
          </cell>
          <cell r="L425">
            <v>6</v>
          </cell>
          <cell r="M425">
            <v>4700000</v>
          </cell>
          <cell r="N425">
            <v>0</v>
          </cell>
          <cell r="O425">
            <v>2100000</v>
          </cell>
          <cell r="P425"/>
          <cell r="Q425">
            <v>2600000</v>
          </cell>
          <cell r="R425">
            <v>0</v>
          </cell>
          <cell r="S425"/>
        </row>
        <row r="426">
          <cell r="B426" t="str">
            <v>STV12</v>
          </cell>
          <cell r="C426" t="str">
            <v>Đinh Trường</v>
          </cell>
          <cell r="D426" t="str">
            <v>Sơn</v>
          </cell>
          <cell r="E426">
            <v>12</v>
          </cell>
          <cell r="F426" t="str">
            <v>Công nghệ sinh học thực vật</v>
          </cell>
          <cell r="G426">
            <v>152</v>
          </cell>
          <cell r="H426">
            <v>11</v>
          </cell>
          <cell r="I426">
            <v>0</v>
          </cell>
          <cell r="J426">
            <v>0</v>
          </cell>
          <cell r="K426">
            <v>152</v>
          </cell>
          <cell r="L426">
            <v>11</v>
          </cell>
          <cell r="M426">
            <v>8500000</v>
          </cell>
          <cell r="N426">
            <v>0</v>
          </cell>
          <cell r="O426">
            <v>2900000</v>
          </cell>
          <cell r="P426"/>
          <cell r="Q426">
            <v>5600000</v>
          </cell>
          <cell r="R426">
            <v>0</v>
          </cell>
          <cell r="S426"/>
        </row>
        <row r="427">
          <cell r="B427" t="str">
            <v>KST08</v>
          </cell>
          <cell r="C427" t="str">
            <v>Nguyễn Thị</v>
          </cell>
          <cell r="D427" t="str">
            <v>Nhiên</v>
          </cell>
          <cell r="E427">
            <v>12</v>
          </cell>
          <cell r="F427" t="str">
            <v>Công nghệ sinh học động vật</v>
          </cell>
          <cell r="G427">
            <v>108</v>
          </cell>
          <cell r="H427">
            <v>5</v>
          </cell>
          <cell r="I427">
            <v>0</v>
          </cell>
          <cell r="J427">
            <v>0</v>
          </cell>
          <cell r="K427">
            <v>108</v>
          </cell>
          <cell r="L427">
            <v>5</v>
          </cell>
          <cell r="M427">
            <v>5600000</v>
          </cell>
          <cell r="N427">
            <v>0</v>
          </cell>
          <cell r="O427">
            <v>1050000</v>
          </cell>
          <cell r="P427"/>
          <cell r="Q427">
            <v>4550000</v>
          </cell>
          <cell r="R427">
            <v>0</v>
          </cell>
          <cell r="S427"/>
        </row>
        <row r="428">
          <cell r="B428" t="str">
            <v>SDV04</v>
          </cell>
          <cell r="C428" t="str">
            <v>Trần Thị Bình</v>
          </cell>
          <cell r="D428" t="str">
            <v>Nguyên</v>
          </cell>
          <cell r="E428">
            <v>12</v>
          </cell>
          <cell r="F428" t="str">
            <v>Công nghệ sinh học động vật</v>
          </cell>
          <cell r="G428">
            <v>154</v>
          </cell>
          <cell r="H428">
            <v>8</v>
          </cell>
          <cell r="I428">
            <v>0</v>
          </cell>
          <cell r="J428">
            <v>0</v>
          </cell>
          <cell r="K428">
            <v>154</v>
          </cell>
          <cell r="L428">
            <v>8</v>
          </cell>
          <cell r="M428">
            <v>7900000</v>
          </cell>
          <cell r="N428">
            <v>0</v>
          </cell>
          <cell r="O428">
            <v>3100000</v>
          </cell>
          <cell r="P428"/>
          <cell r="Q428">
            <v>4800000</v>
          </cell>
          <cell r="R428">
            <v>0</v>
          </cell>
          <cell r="S428"/>
        </row>
        <row r="429">
          <cell r="B429" t="str">
            <v>SDV03</v>
          </cell>
          <cell r="C429" t="str">
            <v>Nguyễn Hữu</v>
          </cell>
          <cell r="D429" t="str">
            <v>Đức</v>
          </cell>
          <cell r="E429">
            <v>12</v>
          </cell>
          <cell r="F429" t="str">
            <v>Công nghệ sinh học động vật</v>
          </cell>
          <cell r="G429">
            <v>6</v>
          </cell>
          <cell r="H429">
            <v>1</v>
          </cell>
          <cell r="I429">
            <v>0</v>
          </cell>
          <cell r="J429">
            <v>0</v>
          </cell>
          <cell r="K429">
            <v>6</v>
          </cell>
          <cell r="L429">
            <v>1</v>
          </cell>
          <cell r="M429">
            <v>400000</v>
          </cell>
          <cell r="N429">
            <v>0</v>
          </cell>
          <cell r="O429">
            <v>400000</v>
          </cell>
          <cell r="P429"/>
          <cell r="Q429">
            <v>0</v>
          </cell>
          <cell r="R429">
            <v>0</v>
          </cell>
          <cell r="S429"/>
        </row>
        <row r="430">
          <cell r="B430" t="str">
            <v>CVS02</v>
          </cell>
          <cell r="C430" t="str">
            <v>Nguyễn Văn</v>
          </cell>
          <cell r="D430" t="str">
            <v>Giang</v>
          </cell>
          <cell r="E430">
            <v>12</v>
          </cell>
          <cell r="F430" t="str">
            <v>Công nghệ vi sinh</v>
          </cell>
          <cell r="G430">
            <v>158</v>
          </cell>
          <cell r="H430">
            <v>15</v>
          </cell>
          <cell r="I430">
            <v>0</v>
          </cell>
          <cell r="J430">
            <v>0</v>
          </cell>
          <cell r="K430">
            <v>158</v>
          </cell>
          <cell r="L430">
            <v>15</v>
          </cell>
          <cell r="M430">
            <v>9050000</v>
          </cell>
          <cell r="N430">
            <v>0</v>
          </cell>
          <cell r="O430">
            <v>3000000</v>
          </cell>
          <cell r="P430"/>
          <cell r="Q430">
            <v>6050000</v>
          </cell>
          <cell r="R430">
            <v>0</v>
          </cell>
          <cell r="S430"/>
        </row>
        <row r="431">
          <cell r="B431" t="str">
            <v>CVS05</v>
          </cell>
          <cell r="C431" t="str">
            <v>Trần Đông</v>
          </cell>
          <cell r="D431" t="str">
            <v>Anh</v>
          </cell>
          <cell r="E431">
            <v>12</v>
          </cell>
          <cell r="F431" t="str">
            <v>Công nghệ vi sinh</v>
          </cell>
          <cell r="G431">
            <v>120</v>
          </cell>
          <cell r="H431">
            <v>6</v>
          </cell>
          <cell r="I431">
            <v>120</v>
          </cell>
          <cell r="J431">
            <v>6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/>
          <cell r="Q431">
            <v>0</v>
          </cell>
          <cell r="R431">
            <v>0</v>
          </cell>
          <cell r="S431"/>
        </row>
        <row r="432">
          <cell r="B432" t="str">
            <v>CVS06</v>
          </cell>
          <cell r="C432" t="str">
            <v>Nguyễn Xuân</v>
          </cell>
          <cell r="D432" t="str">
            <v>Cảnh</v>
          </cell>
          <cell r="E432">
            <v>12</v>
          </cell>
          <cell r="F432" t="str">
            <v>Công nghệ vi sinh</v>
          </cell>
          <cell r="G432">
            <v>216</v>
          </cell>
          <cell r="H432">
            <v>13</v>
          </cell>
          <cell r="I432">
            <v>0</v>
          </cell>
          <cell r="J432">
            <v>0</v>
          </cell>
          <cell r="K432">
            <v>216</v>
          </cell>
          <cell r="L432">
            <v>13</v>
          </cell>
          <cell r="M432">
            <v>11250000</v>
          </cell>
          <cell r="N432">
            <v>0</v>
          </cell>
          <cell r="O432">
            <v>4950000</v>
          </cell>
          <cell r="P432"/>
          <cell r="Q432">
            <v>6300000</v>
          </cell>
          <cell r="R432">
            <v>0</v>
          </cell>
          <cell r="S432"/>
        </row>
        <row r="433">
          <cell r="B433" t="str">
            <v>CVS09</v>
          </cell>
          <cell r="C433" t="str">
            <v>Trần Thị Hồng</v>
          </cell>
          <cell r="D433" t="str">
            <v>Hạnh</v>
          </cell>
          <cell r="E433">
            <v>12</v>
          </cell>
          <cell r="F433" t="str">
            <v>Công nghệ vi sinh</v>
          </cell>
          <cell r="G433">
            <v>40</v>
          </cell>
          <cell r="H433">
            <v>2</v>
          </cell>
          <cell r="I433">
            <v>0</v>
          </cell>
          <cell r="J433">
            <v>0</v>
          </cell>
          <cell r="K433">
            <v>40</v>
          </cell>
          <cell r="L433">
            <v>2</v>
          </cell>
          <cell r="M433">
            <v>2100000</v>
          </cell>
          <cell r="N433">
            <v>0</v>
          </cell>
          <cell r="O433">
            <v>1050000</v>
          </cell>
          <cell r="P433"/>
          <cell r="Q433">
            <v>1050000</v>
          </cell>
          <cell r="R433">
            <v>0</v>
          </cell>
          <cell r="S433"/>
        </row>
        <row r="434">
          <cell r="B434" t="str">
            <v>CVS11</v>
          </cell>
          <cell r="C434" t="str">
            <v>Ngô Xuân</v>
          </cell>
          <cell r="D434" t="str">
            <v>Nghiễn</v>
          </cell>
          <cell r="E434">
            <v>12</v>
          </cell>
          <cell r="F434" t="str">
            <v>Công nghệ vi sinh</v>
          </cell>
          <cell r="G434">
            <v>6</v>
          </cell>
          <cell r="H434">
            <v>1</v>
          </cell>
          <cell r="I434">
            <v>0</v>
          </cell>
          <cell r="J434">
            <v>0</v>
          </cell>
          <cell r="K434">
            <v>6</v>
          </cell>
          <cell r="L434">
            <v>1</v>
          </cell>
          <cell r="M434">
            <v>400000</v>
          </cell>
          <cell r="N434">
            <v>0</v>
          </cell>
          <cell r="O434">
            <v>0</v>
          </cell>
          <cell r="P434"/>
          <cell r="Q434">
            <v>400000</v>
          </cell>
          <cell r="R434">
            <v>0</v>
          </cell>
          <cell r="S434"/>
        </row>
        <row r="435">
          <cell r="B435" t="str">
            <v>CVS12</v>
          </cell>
          <cell r="C435" t="str">
            <v>Nguyễn Thị Bích</v>
          </cell>
          <cell r="D435" t="str">
            <v>Thùy</v>
          </cell>
          <cell r="E435">
            <v>12</v>
          </cell>
          <cell r="F435" t="str">
            <v>Công nghệ vi sinh</v>
          </cell>
          <cell r="G435">
            <v>140</v>
          </cell>
          <cell r="H435">
            <v>5</v>
          </cell>
          <cell r="I435">
            <v>80</v>
          </cell>
          <cell r="J435">
            <v>3</v>
          </cell>
          <cell r="K435">
            <v>60</v>
          </cell>
          <cell r="L435">
            <v>2</v>
          </cell>
          <cell r="M435">
            <v>3150000</v>
          </cell>
          <cell r="N435">
            <v>0</v>
          </cell>
          <cell r="O435">
            <v>2100000</v>
          </cell>
          <cell r="P435"/>
          <cell r="Q435">
            <v>1050000</v>
          </cell>
          <cell r="R435">
            <v>0</v>
          </cell>
          <cell r="S435"/>
        </row>
        <row r="436">
          <cell r="B436" t="str">
            <v>SH001</v>
          </cell>
          <cell r="C436" t="str">
            <v>Đồng Huy</v>
          </cell>
          <cell r="D436" t="str">
            <v>Giới</v>
          </cell>
          <cell r="E436">
            <v>12</v>
          </cell>
          <cell r="F436" t="str">
            <v>Sinh học</v>
          </cell>
          <cell r="G436">
            <v>164</v>
          </cell>
          <cell r="H436">
            <v>11</v>
          </cell>
          <cell r="I436">
            <v>0</v>
          </cell>
          <cell r="J436">
            <v>0</v>
          </cell>
          <cell r="K436">
            <v>164</v>
          </cell>
          <cell r="L436">
            <v>11</v>
          </cell>
          <cell r="M436">
            <v>8800000</v>
          </cell>
          <cell r="N436">
            <v>0</v>
          </cell>
          <cell r="O436">
            <v>2050000</v>
          </cell>
          <cell r="P436"/>
          <cell r="Q436">
            <v>6750000</v>
          </cell>
          <cell r="R436">
            <v>0</v>
          </cell>
          <cell r="S436"/>
        </row>
        <row r="437">
          <cell r="B437" t="str">
            <v>SH002</v>
          </cell>
          <cell r="C437" t="str">
            <v>Bùi Thị Thu</v>
          </cell>
          <cell r="D437" t="str">
            <v>Hương</v>
          </cell>
          <cell r="E437">
            <v>12</v>
          </cell>
          <cell r="F437" t="str">
            <v>Sinh học</v>
          </cell>
          <cell r="G437">
            <v>36</v>
          </cell>
          <cell r="H437">
            <v>4</v>
          </cell>
          <cell r="I437">
            <v>0</v>
          </cell>
          <cell r="J437">
            <v>0</v>
          </cell>
          <cell r="K437">
            <v>36</v>
          </cell>
          <cell r="L437">
            <v>4</v>
          </cell>
          <cell r="M437">
            <v>2400000</v>
          </cell>
          <cell r="N437">
            <v>0</v>
          </cell>
          <cell r="O437">
            <v>2000000</v>
          </cell>
          <cell r="P437"/>
          <cell r="Q437">
            <v>400000</v>
          </cell>
          <cell r="R437">
            <v>0</v>
          </cell>
          <cell r="S437"/>
        </row>
        <row r="438">
          <cell r="B438" t="str">
            <v>SH003</v>
          </cell>
          <cell r="C438" t="str">
            <v>Phí Thị Cẩm</v>
          </cell>
          <cell r="D438" t="str">
            <v>Miện</v>
          </cell>
          <cell r="E438">
            <v>12</v>
          </cell>
          <cell r="F438" t="str">
            <v>Sinh học</v>
          </cell>
          <cell r="G438">
            <v>54</v>
          </cell>
          <cell r="H438">
            <v>4</v>
          </cell>
          <cell r="I438">
            <v>48</v>
          </cell>
          <cell r="J438">
            <v>3</v>
          </cell>
          <cell r="K438">
            <v>6</v>
          </cell>
          <cell r="L438">
            <v>1</v>
          </cell>
          <cell r="M438">
            <v>400000</v>
          </cell>
          <cell r="N438">
            <v>0</v>
          </cell>
          <cell r="O438">
            <v>0</v>
          </cell>
          <cell r="P438"/>
          <cell r="Q438">
            <v>400000</v>
          </cell>
          <cell r="R438">
            <v>0</v>
          </cell>
          <cell r="S438"/>
        </row>
        <row r="439">
          <cell r="B439" t="str">
            <v>SH004</v>
          </cell>
          <cell r="C439" t="str">
            <v>Nguyễn Thị Thúy</v>
          </cell>
          <cell r="D439" t="str">
            <v>Hạnh</v>
          </cell>
          <cell r="E439">
            <v>12</v>
          </cell>
          <cell r="F439" t="str">
            <v>Sinh học</v>
          </cell>
          <cell r="G439">
            <v>50</v>
          </cell>
          <cell r="H439">
            <v>5</v>
          </cell>
          <cell r="I439">
            <v>0</v>
          </cell>
          <cell r="J439">
            <v>0</v>
          </cell>
          <cell r="K439">
            <v>50</v>
          </cell>
          <cell r="L439">
            <v>5</v>
          </cell>
          <cell r="M439">
            <v>3050000</v>
          </cell>
          <cell r="N439">
            <v>0</v>
          </cell>
          <cell r="O439">
            <v>1200000</v>
          </cell>
          <cell r="P439"/>
          <cell r="Q439">
            <v>1850000</v>
          </cell>
          <cell r="R439">
            <v>0</v>
          </cell>
          <cell r="S439"/>
        </row>
        <row r="440">
          <cell r="B440" t="str">
            <v>SH006</v>
          </cell>
          <cell r="C440" t="str">
            <v>Nguyễn Thanh</v>
          </cell>
          <cell r="D440" t="str">
            <v>Hảo</v>
          </cell>
          <cell r="E440">
            <v>12</v>
          </cell>
          <cell r="F440" t="str">
            <v>Sinh học</v>
          </cell>
          <cell r="G440">
            <v>98</v>
          </cell>
          <cell r="H440">
            <v>11</v>
          </cell>
          <cell r="I440">
            <v>0</v>
          </cell>
          <cell r="J440">
            <v>0</v>
          </cell>
          <cell r="K440">
            <v>98</v>
          </cell>
          <cell r="L440">
            <v>11</v>
          </cell>
          <cell r="M440">
            <v>5400000</v>
          </cell>
          <cell r="N440">
            <v>0</v>
          </cell>
          <cell r="O440">
            <v>0</v>
          </cell>
          <cell r="P440"/>
          <cell r="Q440">
            <v>5400000</v>
          </cell>
          <cell r="R440">
            <v>0</v>
          </cell>
          <cell r="S440"/>
        </row>
        <row r="441">
          <cell r="B441" t="str">
            <v>BTS01</v>
          </cell>
          <cell r="C441" t="str">
            <v>Lê Việt</v>
          </cell>
          <cell r="D441" t="str">
            <v>Dũng</v>
          </cell>
          <cell r="E441">
            <v>14</v>
          </cell>
          <cell r="F441" t="str">
            <v>Nuôi trồng thuỷ sản</v>
          </cell>
          <cell r="G441">
            <v>134</v>
          </cell>
          <cell r="H441">
            <v>6</v>
          </cell>
          <cell r="I441">
            <v>34</v>
          </cell>
          <cell r="J441">
            <v>2</v>
          </cell>
          <cell r="K441">
            <v>100</v>
          </cell>
          <cell r="L441">
            <v>4</v>
          </cell>
          <cell r="M441">
            <v>5100000</v>
          </cell>
          <cell r="N441">
            <v>0</v>
          </cell>
          <cell r="O441">
            <v>3000000</v>
          </cell>
          <cell r="P441"/>
          <cell r="Q441">
            <v>2100000</v>
          </cell>
          <cell r="R441">
            <v>0</v>
          </cell>
          <cell r="S441"/>
        </row>
        <row r="442">
          <cell r="B442" t="str">
            <v>NTS02</v>
          </cell>
          <cell r="C442" t="str">
            <v>Trịnh Đình</v>
          </cell>
          <cell r="D442" t="str">
            <v>Khuyến</v>
          </cell>
          <cell r="E442">
            <v>14</v>
          </cell>
          <cell r="F442" t="str">
            <v>Nuôi trồng thuỷ sản</v>
          </cell>
          <cell r="G442">
            <v>40</v>
          </cell>
          <cell r="H442">
            <v>2</v>
          </cell>
          <cell r="I442">
            <v>40</v>
          </cell>
          <cell r="J442">
            <v>2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/>
          <cell r="Q442">
            <v>0</v>
          </cell>
          <cell r="R442">
            <v>0</v>
          </cell>
          <cell r="S442"/>
        </row>
        <row r="443">
          <cell r="B443" t="str">
            <v>NTS03</v>
          </cell>
          <cell r="C443" t="str">
            <v>Nguyễn Ngọc</v>
          </cell>
          <cell r="D443" t="str">
            <v>Tuấn</v>
          </cell>
          <cell r="E443">
            <v>14</v>
          </cell>
          <cell r="F443" t="str">
            <v>Nuôi trồng thuỷ sản</v>
          </cell>
          <cell r="G443">
            <v>64</v>
          </cell>
          <cell r="H443">
            <v>4</v>
          </cell>
          <cell r="I443">
            <v>64</v>
          </cell>
          <cell r="J443">
            <v>4</v>
          </cell>
          <cell r="K443">
            <v>0</v>
          </cell>
          <cell r="L443">
            <v>0</v>
          </cell>
          <cell r="M443">
            <v>0</v>
          </cell>
          <cell r="N443">
            <v>1200000</v>
          </cell>
          <cell r="O443">
            <v>0</v>
          </cell>
          <cell r="P443"/>
          <cell r="Q443">
            <v>0</v>
          </cell>
          <cell r="R443">
            <v>1200000</v>
          </cell>
          <cell r="S443"/>
        </row>
        <row r="444">
          <cell r="B444" t="str">
            <v>NTS12</v>
          </cell>
          <cell r="C444" t="str">
            <v>Trần ánh</v>
          </cell>
          <cell r="D444" t="str">
            <v>Tuyết</v>
          </cell>
          <cell r="E444">
            <v>14</v>
          </cell>
          <cell r="F444" t="str">
            <v>Nuôi trồng thuỷ sản</v>
          </cell>
          <cell r="G444">
            <v>40</v>
          </cell>
          <cell r="H444">
            <v>2</v>
          </cell>
          <cell r="I444">
            <v>0</v>
          </cell>
          <cell r="J444">
            <v>0</v>
          </cell>
          <cell r="K444">
            <v>40</v>
          </cell>
          <cell r="L444">
            <v>2</v>
          </cell>
          <cell r="M444">
            <v>2100000</v>
          </cell>
          <cell r="N444">
            <v>0</v>
          </cell>
          <cell r="O444">
            <v>0</v>
          </cell>
          <cell r="P444"/>
          <cell r="Q444">
            <v>2100000</v>
          </cell>
          <cell r="R444">
            <v>0</v>
          </cell>
          <cell r="S444"/>
        </row>
        <row r="445">
          <cell r="B445" t="str">
            <v>NTS19</v>
          </cell>
          <cell r="C445" t="str">
            <v>Nguyễn Công</v>
          </cell>
          <cell r="D445" t="str">
            <v>Thiết</v>
          </cell>
          <cell r="E445">
            <v>14</v>
          </cell>
          <cell r="F445" t="str">
            <v>Nuôi trồng thuỷ sản</v>
          </cell>
          <cell r="G445">
            <v>40</v>
          </cell>
          <cell r="H445">
            <v>2</v>
          </cell>
          <cell r="I445">
            <v>0</v>
          </cell>
          <cell r="J445">
            <v>0</v>
          </cell>
          <cell r="K445">
            <v>40</v>
          </cell>
          <cell r="L445">
            <v>2</v>
          </cell>
          <cell r="M445">
            <v>2100000</v>
          </cell>
          <cell r="N445">
            <v>0</v>
          </cell>
          <cell r="O445">
            <v>0</v>
          </cell>
          <cell r="P445"/>
          <cell r="Q445">
            <v>2100000</v>
          </cell>
          <cell r="R445">
            <v>0</v>
          </cell>
          <cell r="S445"/>
        </row>
        <row r="446">
          <cell r="B446" t="str">
            <v>NTS22</v>
          </cell>
          <cell r="C446" t="str">
            <v>Nguyễn Thị</v>
          </cell>
          <cell r="D446" t="str">
            <v>Dung</v>
          </cell>
          <cell r="E446">
            <v>14</v>
          </cell>
          <cell r="F446" t="str">
            <v>Nuôi trồng thuỷ sản</v>
          </cell>
          <cell r="G446">
            <v>40</v>
          </cell>
          <cell r="H446">
            <v>2</v>
          </cell>
          <cell r="I446">
            <v>40</v>
          </cell>
          <cell r="J446">
            <v>2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/>
          <cell r="Q446">
            <v>0</v>
          </cell>
          <cell r="R446">
            <v>0</v>
          </cell>
          <cell r="S446"/>
        </row>
        <row r="447">
          <cell r="B447" t="str">
            <v>NTS05</v>
          </cell>
          <cell r="C447" t="str">
            <v>Kim Văn</v>
          </cell>
          <cell r="D447" t="str">
            <v>Vạn</v>
          </cell>
          <cell r="E447">
            <v>14</v>
          </cell>
          <cell r="F447" t="str">
            <v>Môi trường và Bệnh thủy sản</v>
          </cell>
          <cell r="G447">
            <v>116</v>
          </cell>
          <cell r="H447">
            <v>5</v>
          </cell>
          <cell r="I447">
            <v>0</v>
          </cell>
          <cell r="J447">
            <v>0</v>
          </cell>
          <cell r="K447">
            <v>116</v>
          </cell>
          <cell r="L447">
            <v>5</v>
          </cell>
          <cell r="M447">
            <v>5850000</v>
          </cell>
          <cell r="N447">
            <v>0</v>
          </cell>
          <cell r="O447">
            <v>2800000</v>
          </cell>
          <cell r="P447"/>
          <cell r="Q447">
            <v>3050000</v>
          </cell>
          <cell r="R447">
            <v>0</v>
          </cell>
          <cell r="S447"/>
        </row>
        <row r="448">
          <cell r="B448" t="str">
            <v>NTS13</v>
          </cell>
          <cell r="C448" t="str">
            <v>Trương Đình</v>
          </cell>
          <cell r="D448" t="str">
            <v>Hoài</v>
          </cell>
          <cell r="E448">
            <v>14</v>
          </cell>
          <cell r="F448" t="str">
            <v>Môi trường và Bệnh thủy sản</v>
          </cell>
          <cell r="G448">
            <v>214</v>
          </cell>
          <cell r="H448">
            <v>9</v>
          </cell>
          <cell r="I448">
            <v>0</v>
          </cell>
          <cell r="J448">
            <v>0</v>
          </cell>
          <cell r="K448">
            <v>214</v>
          </cell>
          <cell r="L448">
            <v>9</v>
          </cell>
          <cell r="M448">
            <v>10850000</v>
          </cell>
          <cell r="N448">
            <v>0</v>
          </cell>
          <cell r="O448">
            <v>5700000</v>
          </cell>
          <cell r="P448"/>
          <cell r="Q448">
            <v>5150000</v>
          </cell>
          <cell r="R448">
            <v>0</v>
          </cell>
          <cell r="S448"/>
        </row>
        <row r="449">
          <cell r="B449" t="str">
            <v>NTS20</v>
          </cell>
          <cell r="C449" t="str">
            <v>Đoàn Thanh</v>
          </cell>
          <cell r="D449" t="str">
            <v>Loan</v>
          </cell>
          <cell r="E449">
            <v>14</v>
          </cell>
          <cell r="F449" t="str">
            <v>Môi trường và Bệnh thủy sản</v>
          </cell>
          <cell r="G449">
            <v>106</v>
          </cell>
          <cell r="H449">
            <v>5</v>
          </cell>
          <cell r="I449">
            <v>80</v>
          </cell>
          <cell r="J449">
            <v>3</v>
          </cell>
          <cell r="K449">
            <v>26</v>
          </cell>
          <cell r="L449">
            <v>2</v>
          </cell>
          <cell r="M449">
            <v>1250000</v>
          </cell>
          <cell r="N449">
            <v>0</v>
          </cell>
          <cell r="O449">
            <v>2600000</v>
          </cell>
          <cell r="P449"/>
          <cell r="Q449">
            <v>650000</v>
          </cell>
          <cell r="R449">
            <v>2000000</v>
          </cell>
          <cell r="S449"/>
        </row>
        <row r="450">
          <cell r="B450" t="str">
            <v>NTS21</v>
          </cell>
          <cell r="C450" t="str">
            <v>Đoàn Thị</v>
          </cell>
          <cell r="D450" t="str">
            <v>Nhinh</v>
          </cell>
          <cell r="E450">
            <v>14</v>
          </cell>
          <cell r="F450" t="str">
            <v>Môi trường và Bệnh thủy sản</v>
          </cell>
          <cell r="G450">
            <v>46</v>
          </cell>
          <cell r="H450">
            <v>3</v>
          </cell>
          <cell r="I450">
            <v>0</v>
          </cell>
          <cell r="J450">
            <v>0</v>
          </cell>
          <cell r="K450">
            <v>46</v>
          </cell>
          <cell r="L450">
            <v>3</v>
          </cell>
          <cell r="M450">
            <v>2500000</v>
          </cell>
          <cell r="N450">
            <v>0</v>
          </cell>
          <cell r="O450">
            <v>0</v>
          </cell>
          <cell r="P450"/>
          <cell r="Q450">
            <v>2500000</v>
          </cell>
          <cell r="R450">
            <v>0</v>
          </cell>
          <cell r="S450"/>
        </row>
        <row r="451">
          <cell r="B451" t="str">
            <v>DTS02</v>
          </cell>
          <cell r="C451" t="str">
            <v>Trần Thị Nắng</v>
          </cell>
          <cell r="D451" t="str">
            <v>Thu</v>
          </cell>
          <cell r="E451">
            <v>14</v>
          </cell>
          <cell r="F451" t="str">
            <v>Dinh dưỡng và Thức ăn thủy sản</v>
          </cell>
          <cell r="G451">
            <v>44</v>
          </cell>
          <cell r="H451">
            <v>3</v>
          </cell>
          <cell r="I451">
            <v>0</v>
          </cell>
          <cell r="J451">
            <v>0</v>
          </cell>
          <cell r="K451">
            <v>44</v>
          </cell>
          <cell r="L451">
            <v>3</v>
          </cell>
          <cell r="M451">
            <v>2250000</v>
          </cell>
          <cell r="N451">
            <v>0</v>
          </cell>
          <cell r="O451">
            <v>1200000</v>
          </cell>
          <cell r="P451"/>
          <cell r="Q451">
            <v>1050000</v>
          </cell>
          <cell r="R451">
            <v>0</v>
          </cell>
          <cell r="S451"/>
        </row>
        <row r="452">
          <cell r="B452" t="str">
            <v>DTS03</v>
          </cell>
          <cell r="C452" t="str">
            <v>Phạm Thị Lam</v>
          </cell>
          <cell r="D452" t="str">
            <v>Hồng</v>
          </cell>
          <cell r="E452">
            <v>14</v>
          </cell>
          <cell r="F452" t="str">
            <v>Dinh dưỡng và Thức ăn thủy sản</v>
          </cell>
          <cell r="G452">
            <v>60</v>
          </cell>
          <cell r="H452">
            <v>3</v>
          </cell>
          <cell r="I452">
            <v>20</v>
          </cell>
          <cell r="J452">
            <v>1</v>
          </cell>
          <cell r="K452">
            <v>40</v>
          </cell>
          <cell r="L452">
            <v>2</v>
          </cell>
          <cell r="M452">
            <v>2100000</v>
          </cell>
          <cell r="N452">
            <v>0</v>
          </cell>
          <cell r="O452">
            <v>0</v>
          </cell>
          <cell r="P452"/>
          <cell r="Q452">
            <v>2100000</v>
          </cell>
          <cell r="R452">
            <v>0</v>
          </cell>
          <cell r="S452"/>
        </row>
        <row r="453">
          <cell r="B453" t="str">
            <v>NTS04</v>
          </cell>
          <cell r="C453" t="str">
            <v>Lê Thị Hoàng</v>
          </cell>
          <cell r="D453" t="str">
            <v>Hằng</v>
          </cell>
          <cell r="E453">
            <v>14</v>
          </cell>
          <cell r="F453" t="str">
            <v>Dinh dưỡng và Thức ăn thủy sản</v>
          </cell>
          <cell r="G453">
            <v>60</v>
          </cell>
          <cell r="H453">
            <v>3</v>
          </cell>
          <cell r="I453">
            <v>60</v>
          </cell>
          <cell r="J453">
            <v>3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/>
          <cell r="Q453">
            <v>0</v>
          </cell>
          <cell r="R453">
            <v>0</v>
          </cell>
          <cell r="S453"/>
        </row>
        <row r="454">
          <cell r="B454" t="str">
            <v>NTS15</v>
          </cell>
          <cell r="C454" t="str">
            <v>Nguyễn Thị</v>
          </cell>
          <cell r="D454" t="str">
            <v>Mai</v>
          </cell>
          <cell r="E454">
            <v>14</v>
          </cell>
          <cell r="F454" t="str">
            <v>Dinh dưỡng và Thức ăn thủy sản</v>
          </cell>
          <cell r="G454">
            <v>82</v>
          </cell>
          <cell r="H454">
            <v>3</v>
          </cell>
          <cell r="I454">
            <v>0</v>
          </cell>
          <cell r="J454">
            <v>0</v>
          </cell>
          <cell r="K454">
            <v>82</v>
          </cell>
          <cell r="L454">
            <v>3</v>
          </cell>
          <cell r="M454">
            <v>4200000</v>
          </cell>
          <cell r="N454">
            <v>2100000</v>
          </cell>
          <cell r="O454">
            <v>0</v>
          </cell>
          <cell r="P454"/>
          <cell r="Q454">
            <v>2100000</v>
          </cell>
          <cell r="R454">
            <v>0</v>
          </cell>
          <cell r="S454"/>
        </row>
      </sheetData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</sheetNames>
    <sheetDataSet>
      <sheetData sheetId="0">
        <row r="12">
          <cell r="B12" t="str">
            <v>QKT06</v>
          </cell>
          <cell r="C12" t="str">
            <v>Đào Hồng Vân</v>
          </cell>
          <cell r="D12" t="str">
            <v>Khoa Kế toán và QTKD</v>
          </cell>
          <cell r="E12" t="str">
            <v>K65QTKDT</v>
          </cell>
          <cell r="F12">
            <v>26</v>
          </cell>
          <cell r="G12">
            <v>80000</v>
          </cell>
          <cell r="H12">
            <v>2080000</v>
          </cell>
          <cell r="I12"/>
          <cell r="J12">
            <v>2080000</v>
          </cell>
          <cell r="K12" t="str">
            <v>1/2 kỳ vì HK1 kết thúc</v>
          </cell>
        </row>
        <row r="13">
          <cell r="B13" t="str">
            <v>MKT17</v>
          </cell>
          <cell r="C13" t="str">
            <v>Nguyễn Trọng Tuynh</v>
          </cell>
          <cell r="D13" t="str">
            <v>Khoa Kế toán và QTKD</v>
          </cell>
          <cell r="E13" t="str">
            <v>K67QTKDT</v>
          </cell>
          <cell r="F13">
            <v>52</v>
          </cell>
          <cell r="G13">
            <v>80000</v>
          </cell>
          <cell r="H13">
            <v>4160000</v>
          </cell>
          <cell r="I13"/>
          <cell r="J13">
            <v>4160000</v>
          </cell>
          <cell r="K13"/>
        </row>
        <row r="14">
          <cell r="B14" t="str">
            <v>TCH09</v>
          </cell>
          <cell r="C14" t="str">
            <v>Nguyễn Thị Hương</v>
          </cell>
          <cell r="D14" t="str">
            <v>Khoa Kế toán và QTKD</v>
          </cell>
          <cell r="E14" t="str">
            <v>K66QTKDT</v>
          </cell>
          <cell r="F14">
            <v>52</v>
          </cell>
          <cell r="G14">
            <v>80000</v>
          </cell>
          <cell r="H14">
            <v>4160000</v>
          </cell>
          <cell r="I14"/>
          <cell r="J14">
            <v>4160000</v>
          </cell>
          <cell r="K14"/>
        </row>
        <row r="15">
          <cell r="B15" t="str">
            <v>STV01</v>
          </cell>
          <cell r="C15" t="str">
            <v>Đặng Thị Thanh Tâm</v>
          </cell>
          <cell r="D15" t="str">
            <v>Khoa Công nghệ sinh học</v>
          </cell>
          <cell r="E15" t="str">
            <v>K69CNSHE</v>
          </cell>
          <cell r="F15">
            <v>52</v>
          </cell>
          <cell r="G15">
            <v>80000</v>
          </cell>
          <cell r="H15">
            <v>4160000</v>
          </cell>
          <cell r="I15"/>
          <cell r="J15">
            <v>4160000</v>
          </cell>
          <cell r="K15"/>
        </row>
        <row r="16">
          <cell r="B16" t="str">
            <v>SPT21</v>
          </cell>
          <cell r="C16" t="str">
            <v>Phạm Thị Dung</v>
          </cell>
          <cell r="D16" t="str">
            <v>Khoa Công nghệ sinh học</v>
          </cell>
          <cell r="E16" t="str">
            <v>K65CNSHE</v>
          </cell>
          <cell r="F16">
            <v>26</v>
          </cell>
          <cell r="G16">
            <v>80000</v>
          </cell>
          <cell r="H16">
            <v>2080000</v>
          </cell>
          <cell r="I16"/>
          <cell r="J16">
            <v>2080000</v>
          </cell>
          <cell r="K16" t="str">
            <v>1/2 kỳ vì HK1 kết thúc</v>
          </cell>
        </row>
        <row r="17">
          <cell r="B17" t="str">
            <v>KST08</v>
          </cell>
          <cell r="C17" t="str">
            <v>Nguyễn Thị Nhiên</v>
          </cell>
          <cell r="D17" t="str">
            <v>Khoa Công nghệ sinh học</v>
          </cell>
          <cell r="E17" t="str">
            <v>K66CNSHE</v>
          </cell>
          <cell r="F17">
            <v>52</v>
          </cell>
          <cell r="G17">
            <v>80000</v>
          </cell>
          <cell r="H17">
            <v>4160000</v>
          </cell>
          <cell r="I17"/>
          <cell r="J17">
            <v>4160000</v>
          </cell>
          <cell r="K17"/>
        </row>
        <row r="18">
          <cell r="B18" t="str">
            <v>STV12</v>
          </cell>
          <cell r="C18" t="str">
            <v>Đinh Trường Sơn</v>
          </cell>
          <cell r="D18" t="str">
            <v>Khoa Công nghệ sinh học</v>
          </cell>
          <cell r="E18" t="str">
            <v>K67CNSHE</v>
          </cell>
          <cell r="F18">
            <v>52</v>
          </cell>
          <cell r="G18">
            <v>80000</v>
          </cell>
          <cell r="H18">
            <v>4160000</v>
          </cell>
          <cell r="I18"/>
          <cell r="J18">
            <v>4160000</v>
          </cell>
          <cell r="K18"/>
        </row>
        <row r="19">
          <cell r="B19" t="str">
            <v>SH004</v>
          </cell>
          <cell r="C19" t="str">
            <v>Nguyễn Thị Thúy Hạnh</v>
          </cell>
          <cell r="D19" t="str">
            <v>Khoa Công nghệ sinh học</v>
          </cell>
          <cell r="E19" t="str">
            <v>K68CNSHE</v>
          </cell>
          <cell r="F19">
            <v>52</v>
          </cell>
          <cell r="G19">
            <v>80000</v>
          </cell>
          <cell r="H19">
            <v>4160000</v>
          </cell>
          <cell r="I19"/>
          <cell r="J19">
            <v>4160000</v>
          </cell>
          <cell r="K19"/>
        </row>
        <row r="20">
          <cell r="B20" t="str">
            <v>CCN11</v>
          </cell>
          <cell r="C20" t="str">
            <v>Bùi Thế Khuynh</v>
          </cell>
          <cell r="D20" t="str">
            <v>Khoa Nông học</v>
          </cell>
          <cell r="E20" t="str">
            <v>K69KHCTT</v>
          </cell>
          <cell r="F20">
            <v>52</v>
          </cell>
          <cell r="G20">
            <v>80000</v>
          </cell>
          <cell r="H20">
            <v>4160000</v>
          </cell>
          <cell r="I20"/>
          <cell r="J20">
            <v>4160000</v>
          </cell>
          <cell r="K20"/>
        </row>
        <row r="21">
          <cell r="B21" t="str">
            <v>HTN02</v>
          </cell>
          <cell r="C21" t="str">
            <v>Nguyễn Thị Ái Nghĩa</v>
          </cell>
          <cell r="D21" t="str">
            <v>Khoa Nông học</v>
          </cell>
          <cell r="E21" t="str">
            <v>K65KHCTT</v>
          </cell>
          <cell r="F21">
            <v>26</v>
          </cell>
          <cell r="G21">
            <v>80000</v>
          </cell>
          <cell r="H21">
            <v>2080000</v>
          </cell>
          <cell r="I21"/>
          <cell r="J21">
            <v>2080000</v>
          </cell>
          <cell r="K21" t="str">
            <v>1/2 kỳ vì HK1 kết thúc</v>
          </cell>
        </row>
        <row r="22">
          <cell r="B22" t="str">
            <v>CTU15</v>
          </cell>
          <cell r="C22" t="str">
            <v>Trần Thị Thu Phương</v>
          </cell>
          <cell r="D22" t="str">
            <v>Khoa Nông học</v>
          </cell>
          <cell r="E22" t="str">
            <v>K66KHCTT</v>
          </cell>
          <cell r="F22">
            <v>52</v>
          </cell>
          <cell r="G22">
            <v>80000</v>
          </cell>
          <cell r="H22">
            <v>4160000</v>
          </cell>
          <cell r="I22"/>
          <cell r="J22">
            <v>4160000</v>
          </cell>
          <cell r="K22"/>
        </row>
        <row r="23">
          <cell r="B23" t="str">
            <v>HTN10</v>
          </cell>
          <cell r="C23" t="str">
            <v>Nguyễn Thị Ngọc Dinh</v>
          </cell>
          <cell r="D23" t="str">
            <v>Khoa Nông học</v>
          </cell>
          <cell r="E23" t="str">
            <v>K68KHCTT</v>
          </cell>
          <cell r="F23">
            <v>52</v>
          </cell>
          <cell r="G23">
            <v>80000</v>
          </cell>
          <cell r="H23">
            <v>4160000</v>
          </cell>
          <cell r="I23"/>
          <cell r="J23">
            <v>4160000</v>
          </cell>
          <cell r="K23"/>
        </row>
        <row r="24">
          <cell r="B24" t="str">
            <v>CTH08</v>
          </cell>
          <cell r="C24" t="str">
            <v>Thiều Thị Phong Thu</v>
          </cell>
          <cell r="D24" t="str">
            <v>Khoa Nông học</v>
          </cell>
          <cell r="E24" t="str">
            <v>K67KHCTT</v>
          </cell>
          <cell r="F24">
            <v>52</v>
          </cell>
          <cell r="G24">
            <v>80000</v>
          </cell>
          <cell r="H24">
            <v>4160000</v>
          </cell>
          <cell r="I24"/>
          <cell r="J24">
            <v>4160000</v>
          </cell>
          <cell r="K24"/>
        </row>
        <row r="25">
          <cell r="B25" t="str">
            <v>KNN03</v>
          </cell>
          <cell r="C25" t="str">
            <v>Phạm Thị Thanh Thúy</v>
          </cell>
          <cell r="D25" t="str">
            <v>Khoa Kinh tế và Quản lý</v>
          </cell>
          <cell r="E25" t="str">
            <v>K65KTNNE</v>
          </cell>
          <cell r="F25">
            <v>26</v>
          </cell>
          <cell r="G25">
            <v>80000</v>
          </cell>
          <cell r="H25">
            <v>2080000</v>
          </cell>
          <cell r="I25"/>
          <cell r="J25">
            <v>2080000</v>
          </cell>
          <cell r="K25" t="str">
            <v>1/2 kỳ vì HK1 kết thúc</v>
          </cell>
        </row>
        <row r="26">
          <cell r="B26" t="str">
            <v>KNN14</v>
          </cell>
          <cell r="C26" t="str">
            <v>Lê Thị Thanh Loan</v>
          </cell>
          <cell r="D26" t="str">
            <v>Khoa Kinh tế và Quản lý</v>
          </cell>
          <cell r="E26" t="str">
            <v>K66KTNNE</v>
          </cell>
          <cell r="F26">
            <v>52</v>
          </cell>
          <cell r="G26">
            <v>80000</v>
          </cell>
          <cell r="H26">
            <v>4160000</v>
          </cell>
          <cell r="I26"/>
          <cell r="J26">
            <v>4160000</v>
          </cell>
          <cell r="K26"/>
        </row>
        <row r="27">
          <cell r="B27" t="str">
            <v>KNN12</v>
          </cell>
          <cell r="C27" t="str">
            <v>Nguyễn Phượng Lê</v>
          </cell>
          <cell r="D27" t="str">
            <v>Khoa Kinh tế và Quản lý</v>
          </cell>
          <cell r="E27" t="str">
            <v>K69KTNNE</v>
          </cell>
          <cell r="F27">
            <v>52</v>
          </cell>
          <cell r="G27">
            <v>80000</v>
          </cell>
          <cell r="H27">
            <v>4160000</v>
          </cell>
          <cell r="I27"/>
          <cell r="J27">
            <v>4160000</v>
          </cell>
          <cell r="K27"/>
        </row>
        <row r="28">
          <cell r="B28" t="str">
            <v>KT007</v>
          </cell>
          <cell r="C28" t="str">
            <v>Trần Đức Trí</v>
          </cell>
          <cell r="D28" t="str">
            <v>Khoa Kinh tế và Quản lý</v>
          </cell>
          <cell r="E28" t="str">
            <v>K65KTTCE và K69KTTCE</v>
          </cell>
          <cell r="F28">
            <v>52</v>
          </cell>
          <cell r="G28">
            <v>80000</v>
          </cell>
          <cell r="H28">
            <v>4160000</v>
          </cell>
          <cell r="I28"/>
          <cell r="J28">
            <v>4160000</v>
          </cell>
          <cell r="K28"/>
        </row>
        <row r="29">
          <cell r="B29" t="str">
            <v>KT015</v>
          </cell>
          <cell r="C29" t="str">
            <v>Đồng Thanh Mai</v>
          </cell>
          <cell r="D29" t="str">
            <v>Khoa Kinh tế và Quản lý</v>
          </cell>
          <cell r="E29" t="str">
            <v>K66KTTCE</v>
          </cell>
          <cell r="F29">
            <v>52</v>
          </cell>
          <cell r="G29">
            <v>80000</v>
          </cell>
          <cell r="H29">
            <v>4160000</v>
          </cell>
          <cell r="I29"/>
          <cell r="J29">
            <v>4160000</v>
          </cell>
          <cell r="K29"/>
        </row>
        <row r="30">
          <cell r="B30" t="str">
            <v>KT009</v>
          </cell>
          <cell r="C30" t="str">
            <v>Nguyễn Thị Thu Quỳnh</v>
          </cell>
          <cell r="D30" t="str">
            <v>Khoa Kinh tế và Quản lý</v>
          </cell>
          <cell r="E30" t="str">
            <v>K67KTTCE</v>
          </cell>
          <cell r="F30">
            <v>52</v>
          </cell>
          <cell r="G30">
            <v>80000</v>
          </cell>
          <cell r="H30">
            <v>4160000</v>
          </cell>
          <cell r="I30"/>
          <cell r="J30">
            <v>4160000</v>
          </cell>
          <cell r="K30"/>
        </row>
        <row r="31">
          <cell r="B31" t="str">
            <v>KT017</v>
          </cell>
          <cell r="C31" t="str">
            <v>Bùi Thị Khánh Hòa</v>
          </cell>
          <cell r="D31" t="str">
            <v>Khoa Kinh tế và Quản lý</v>
          </cell>
          <cell r="E31" t="str">
            <v>K68KTTCE</v>
          </cell>
          <cell r="F31">
            <v>52</v>
          </cell>
          <cell r="G31">
            <v>80000</v>
          </cell>
          <cell r="H31">
            <v>4160000</v>
          </cell>
          <cell r="I31"/>
          <cell r="J31">
            <v>4160000</v>
          </cell>
          <cell r="K31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B18" sqref="B18"/>
    </sheetView>
  </sheetViews>
  <sheetFormatPr defaultColWidth="10.33203125" defaultRowHeight="13.8"/>
  <cols>
    <col min="1" max="1" width="10.33203125" style="13" customWidth="1"/>
    <col min="2" max="2" width="19.33203125" style="14" bestFit="1" customWidth="1"/>
    <col min="3" max="3" width="10.33203125" style="14" customWidth="1"/>
    <col min="4" max="4" width="10.33203125" style="13" customWidth="1"/>
    <col min="5" max="9" width="10.33203125" style="14" customWidth="1"/>
    <col min="10" max="12" width="10.33203125" style="13" customWidth="1"/>
    <col min="13" max="13" width="10.33203125" style="15" customWidth="1"/>
    <col min="14" max="18" width="10.33203125" style="13" customWidth="1"/>
    <col min="19" max="31" width="10.33203125" style="14" customWidth="1"/>
    <col min="32" max="32" width="10.33203125" style="16" customWidth="1"/>
    <col min="33" max="49" width="10.33203125" style="14" customWidth="1"/>
    <col min="50" max="51" width="10.33203125" style="13" customWidth="1"/>
    <col min="52" max="53" width="10.33203125" style="17" customWidth="1"/>
    <col min="54" max="54" width="10.33203125" style="13" customWidth="1"/>
    <col min="55" max="55" width="10.33203125" style="17" customWidth="1"/>
    <col min="56" max="60" width="10.33203125" style="13" customWidth="1"/>
    <col min="61" max="62" width="10.33203125" style="18" customWidth="1"/>
    <col min="63" max="84" width="10.33203125" style="13" customWidth="1"/>
    <col min="85" max="85" width="10.33203125" style="18" customWidth="1"/>
    <col min="86" max="87" width="10.33203125" style="13" customWidth="1"/>
    <col min="88" max="88" width="10.33203125" style="18" customWidth="1"/>
    <col min="89" max="89" width="10.33203125" style="13" customWidth="1"/>
    <col min="90" max="16384" width="10.33203125" style="14"/>
  </cols>
  <sheetData>
    <row r="1" spans="2:15" s="5" customFormat="1" ht="16.8">
      <c r="B1" s="2" t="e">
        <f>#REF!</f>
        <v>#REF!</v>
      </c>
      <c r="C1" s="3" t="e">
        <f>RIGHT("000000000000"&amp;ROUND(B1,0),12)</f>
        <v>#REF!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6.4">
      <c r="B2" s="6" t="s">
        <v>3</v>
      </c>
      <c r="C2" s="7"/>
      <c r="D2" s="8" t="e">
        <f>VALUE(MID(C1,D1,1))</f>
        <v>#REF!</v>
      </c>
      <c r="E2" s="8" t="e">
        <f>VALUE(MID(C1,E1,1))</f>
        <v>#REF!</v>
      </c>
      <c r="F2" s="8" t="e">
        <f>VALUE(MID(C1,F1,1))</f>
        <v>#REF!</v>
      </c>
      <c r="G2" s="8" t="e">
        <f>VALUE(MID(C1,G1,1))</f>
        <v>#REF!</v>
      </c>
      <c r="H2" s="8" t="e">
        <f>VALUE(MID(C1,H1,1))</f>
        <v>#REF!</v>
      </c>
      <c r="I2" s="8" t="e">
        <f>VALUE(MID(C1,I1,1))</f>
        <v>#REF!</v>
      </c>
      <c r="J2" s="8" t="e">
        <f>VALUE(MID(C1,J1,1))</f>
        <v>#REF!</v>
      </c>
      <c r="K2" s="8" t="e">
        <f>VALUE(MID(C1,K1,1))</f>
        <v>#REF!</v>
      </c>
      <c r="L2" s="8" t="e">
        <f>VALUE(MID(C1,L1,1))</f>
        <v>#REF!</v>
      </c>
      <c r="M2" s="8" t="e">
        <f>VALUE(MID(C1,M1,1))</f>
        <v>#REF!</v>
      </c>
      <c r="N2" s="8" t="e">
        <f>VALUE(MID(C1,N1,1))</f>
        <v>#REF!</v>
      </c>
      <c r="O2" s="8" t="e">
        <f>VALUE(MID(C1,O1,1))</f>
        <v>#REF!</v>
      </c>
    </row>
    <row r="3" spans="2:15" s="5" customFormat="1" ht="16.8">
      <c r="B3" s="9"/>
      <c r="C3" s="7"/>
      <c r="D3" s="8" t="e">
        <f>SUM(D2:D2)</f>
        <v>#REF!</v>
      </c>
      <c r="E3" s="8" t="e">
        <f>SUM(D2:E2)</f>
        <v>#REF!</v>
      </c>
      <c r="F3" s="8" t="e">
        <f>SUM(D2:F2)</f>
        <v>#REF!</v>
      </c>
      <c r="G3" s="8" t="e">
        <f>SUM(G2:G2)</f>
        <v>#REF!</v>
      </c>
      <c r="H3" s="8" t="e">
        <f>SUM(G2:H2)</f>
        <v>#REF!</v>
      </c>
      <c r="I3" s="8" t="e">
        <f>SUM(G2:I2)</f>
        <v>#REF!</v>
      </c>
      <c r="J3" s="8" t="e">
        <f>SUM(J2:J2)</f>
        <v>#REF!</v>
      </c>
      <c r="K3" s="8" t="e">
        <f>SUM(J2:K2)</f>
        <v>#REF!</v>
      </c>
      <c r="L3" s="8" t="e">
        <f>SUM(J2:L2)</f>
        <v>#REF!</v>
      </c>
      <c r="M3" s="8" t="e">
        <f>SUM(M2:M2)</f>
        <v>#REF!</v>
      </c>
      <c r="N3" s="8" t="e">
        <f>SUM(M2:N2)</f>
        <v>#REF!</v>
      </c>
      <c r="O3" s="8" t="e">
        <f>SUM(M2:O2)</f>
        <v>#REF!</v>
      </c>
    </row>
    <row r="4" spans="2:15" s="5" customFormat="1" ht="16.8">
      <c r="B4" s="10"/>
      <c r="C4" s="7"/>
      <c r="D4" s="11" t="e">
        <f>IF(D2=0,"",CHOOSE(D2,"một","hai","ba","bốn","năm","sáu","bảy","tám","chín"))</f>
        <v>#REF!</v>
      </c>
      <c r="E4" s="11" t="e">
        <f>IF(E2=0,IF(AND(D2&lt;&gt;0,F2&lt;&gt;0),"lẻ",""),CHOOSE(E2,"mười ","hai","ba","bốn","năm","sáu","bảy","tám","chín"))</f>
        <v>#REF!</v>
      </c>
      <c r="F4" s="11" t="e">
        <f>IF(F2=0,"",CHOOSE(F2,IF(E2&gt;1,"mốt","một"),"hai","ba","bốn",IF(E2=0,"năm","lăm"),"sáu","bảy","tám","chín"))</f>
        <v>#REF!</v>
      </c>
      <c r="G4" s="11" t="e">
        <f>IF(G2=0,"",CHOOSE(G2,"một","hai","ba","bốn","năm","sáu","bảy","tám","chín"))</f>
        <v>#REF!</v>
      </c>
      <c r="H4" s="11" t="e">
        <f>IF(H2=0,IF(AND(G2&lt;&gt;0,I2&lt;&gt;0),"lẻ",""),CHOOSE(H2,"mười","hai","ba","bốn","năm","sáu","bảy","tám","chín"))</f>
        <v>#REF!</v>
      </c>
      <c r="I4" s="11" t="e">
        <f>IF(I2=0,"",CHOOSE(I2,IF(H2&gt;1,"mốt","một"),"hai","ba","bốn",IF(H2=0,"năm","lăm"),"sáu","bảy","tám","chín"))</f>
        <v>#REF!</v>
      </c>
      <c r="J4" s="11" t="e">
        <f>IF(J2=0,"",CHOOSE(J2,"một","hai","ba","bốn","năm","sáu","bảy","tám","chín"))</f>
        <v>#REF!</v>
      </c>
      <c r="K4" s="11" t="e">
        <f>IF(K2=0,IF(AND(J2&lt;&gt;0,L2&lt;&gt;0),"lẻ",""),CHOOSE(K2,"mười","hai","ba","bốn","năm","sáu","bảy","tám","chín"))</f>
        <v>#REF!</v>
      </c>
      <c r="L4" s="11" t="e">
        <f>IF(L2=0,"",CHOOSE(L2,IF(K2&gt;1,"mốt","một"),"hai","ba","bốn",IF(K2=0,"năm","lăm"),"sáu","bảy","tám","chín"))</f>
        <v>#REF!</v>
      </c>
      <c r="M4" s="8" t="e">
        <f>IF(M2=0,"",CHOOSE(M2,"một","hai","ba","bốn","năm","sáu","bảy","tám","chín"))</f>
        <v>#REF!</v>
      </c>
      <c r="N4" s="12" t="e">
        <f>IF(N2=0,IF(AND(M2&lt;&gt;0,O2&lt;&gt;0),"lẻ",""),CHOOSE(N2,"một","hai","ba","bốn","năm","sáu","bảy","tám","chín"))</f>
        <v>#REF!</v>
      </c>
      <c r="O4" s="12" t="e">
        <f>IF(O2=0,"",CHOOSE(O2,IF(N2&gt;1,"một","một"),"hai","ba","bốn",IF(N2=0,"năm","lăm"),"sáu","bảy","tám","chín"))</f>
        <v>#REF!</v>
      </c>
    </row>
    <row r="5" spans="2:15" s="5" customFormat="1" ht="16.8">
      <c r="B5" s="9"/>
      <c r="C5" s="7"/>
      <c r="D5" s="12" t="e">
        <f>IF(D2=0,"","trăm")</f>
        <v>#REF!</v>
      </c>
      <c r="E5" s="12" t="e">
        <f>IF(E2=0,"",IF(E2=1,"","mươi"))</f>
        <v>#REF!</v>
      </c>
      <c r="F5" s="12" t="e">
        <f>IF(AND(F2=0,F3=0),"","tỷ")</f>
        <v>#REF!</v>
      </c>
      <c r="G5" s="12" t="e">
        <f>IF(G2=0,"","trăm")</f>
        <v>#REF!</v>
      </c>
      <c r="H5" s="12" t="e">
        <f>IF(H2=0,"",IF(H2=1,"","mươi"))</f>
        <v>#REF!</v>
      </c>
      <c r="I5" s="12" t="e">
        <f>IF(AND(I2=0,I3=0),"","triệu")</f>
        <v>#REF!</v>
      </c>
      <c r="J5" s="12" t="e">
        <f>IF(J2=0,"","trăm")</f>
        <v>#REF!</v>
      </c>
      <c r="K5" s="12" t="e">
        <f>IF(K2=0,"",IF(K2=1,"","mươi"))</f>
        <v>#REF!</v>
      </c>
      <c r="L5" s="12" t="e">
        <f>IF(AND(L2=0,L3=0),"","ngàn")</f>
        <v>#REF!</v>
      </c>
      <c r="M5" s="12" t="e">
        <f>IF(M2=0,"","trăm")</f>
        <v>#REF!</v>
      </c>
      <c r="N5" s="12" t="e">
        <f>IF(N2=0,"",IF(N2=1,"","mươi"))</f>
        <v>#REF!</v>
      </c>
      <c r="O5" s="12" t="s">
        <v>4</v>
      </c>
    </row>
    <row r="6" spans="2:15" s="5" customFormat="1" ht="16.8">
      <c r="B6" s="9"/>
      <c r="C6" s="8" t="e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#REF!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8">
      <c r="B8" s="2" t="e">
        <f>#REF!</f>
        <v>#REF!</v>
      </c>
      <c r="C8" s="3" t="e">
        <f>RIGHT("000000000000"&amp;ROUND(B8,0),12)</f>
        <v>#REF!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6.4">
      <c r="B9" s="6" t="s">
        <v>3</v>
      </c>
      <c r="C9" s="7"/>
      <c r="D9" s="8" t="e">
        <f>VALUE(MID(C8,D8,1))</f>
        <v>#REF!</v>
      </c>
      <c r="E9" s="8" t="e">
        <f>VALUE(MID(C8,E8,1))</f>
        <v>#REF!</v>
      </c>
      <c r="F9" s="8" t="e">
        <f>VALUE(MID(C8,F8,1))</f>
        <v>#REF!</v>
      </c>
      <c r="G9" s="8" t="e">
        <f>VALUE(MID(C8,G8,1))</f>
        <v>#REF!</v>
      </c>
      <c r="H9" s="8" t="e">
        <f>VALUE(MID(C8,H8,1))</f>
        <v>#REF!</v>
      </c>
      <c r="I9" s="8" t="e">
        <f>VALUE(MID(C8,I8,1))</f>
        <v>#REF!</v>
      </c>
      <c r="J9" s="8" t="e">
        <f>VALUE(MID(C8,J8,1))</f>
        <v>#REF!</v>
      </c>
      <c r="K9" s="8" t="e">
        <f>VALUE(MID(C8,K8,1))</f>
        <v>#REF!</v>
      </c>
      <c r="L9" s="8" t="e">
        <f>VALUE(MID(C8,L8,1))</f>
        <v>#REF!</v>
      </c>
      <c r="M9" s="8" t="e">
        <f>VALUE(MID(C8,M8,1))</f>
        <v>#REF!</v>
      </c>
      <c r="N9" s="8" t="e">
        <f>VALUE(MID(C8,N8,1))</f>
        <v>#REF!</v>
      </c>
      <c r="O9" s="8" t="e">
        <f>VALUE(MID(C8,O8,1))</f>
        <v>#REF!</v>
      </c>
    </row>
    <row r="10" spans="2:15" s="5" customFormat="1" ht="16.8">
      <c r="B10" s="9"/>
      <c r="C10" s="7"/>
      <c r="D10" s="8" t="e">
        <f>SUM(D9:D9)</f>
        <v>#REF!</v>
      </c>
      <c r="E10" s="8" t="e">
        <f>SUM(D9:E9)</f>
        <v>#REF!</v>
      </c>
      <c r="F10" s="8" t="e">
        <f>SUM(D9:F9)</f>
        <v>#REF!</v>
      </c>
      <c r="G10" s="8" t="e">
        <f>SUM(G9:G9)</f>
        <v>#REF!</v>
      </c>
      <c r="H10" s="8" t="e">
        <f>SUM(G9:H9)</f>
        <v>#REF!</v>
      </c>
      <c r="I10" s="8" t="e">
        <f>SUM(G9:I9)</f>
        <v>#REF!</v>
      </c>
      <c r="J10" s="8" t="e">
        <f>SUM(J9:J9)</f>
        <v>#REF!</v>
      </c>
      <c r="K10" s="8" t="e">
        <f>SUM(J9:K9)</f>
        <v>#REF!</v>
      </c>
      <c r="L10" s="8" t="e">
        <f>SUM(J9:L9)</f>
        <v>#REF!</v>
      </c>
      <c r="M10" s="8" t="e">
        <f>SUM(M9:M9)</f>
        <v>#REF!</v>
      </c>
      <c r="N10" s="8" t="e">
        <f>SUM(M9:N9)</f>
        <v>#REF!</v>
      </c>
      <c r="O10" s="8" t="e">
        <f>SUM(M9:O9)</f>
        <v>#REF!</v>
      </c>
    </row>
    <row r="11" spans="2:15" s="5" customFormat="1" ht="16.8">
      <c r="B11" s="10"/>
      <c r="C11" s="7"/>
      <c r="D11" s="11" t="e">
        <f>IF(D9=0,"",CHOOSE(D9,"một","hai","ba","bốn","năm","sáu","bảy","tám","chín"))</f>
        <v>#REF!</v>
      </c>
      <c r="E11" s="11" t="e">
        <f>IF(E9=0,IF(AND(D9&lt;&gt;0,F9&lt;&gt;0),"lẻ",""),CHOOSE(E9,"mười ","hai","ba","bốn","năm","sáu","bảy","tám","chín"))</f>
        <v>#REF!</v>
      </c>
      <c r="F11" s="11" t="e">
        <f>IF(F9=0,"",CHOOSE(F9,IF(E9&gt;1,"mốt","một"),"hai","ba","bốn",IF(E9=0,"năm","lăm"),"sáu","bảy","tám","chín"))</f>
        <v>#REF!</v>
      </c>
      <c r="G11" s="11" t="e">
        <f>IF(G9=0,"",CHOOSE(G9,"một","hai","ba","bốn","năm","sáu","bảy","tám","chín"))</f>
        <v>#REF!</v>
      </c>
      <c r="H11" s="11" t="e">
        <f>IF(H9=0,IF(AND(G9&lt;&gt;0,I9&lt;&gt;0),"lẻ",""),CHOOSE(H9,"mười","hai","ba","bốn","năm","sáu","bảy","tám","chín"))</f>
        <v>#REF!</v>
      </c>
      <c r="I11" s="11" t="e">
        <f>IF(I9=0,"",CHOOSE(I9,IF(H9&gt;1,"mốt","một"),"hai","ba","bốn",IF(H9=0,"năm","lăm"),"sáu","bảy","tám","chín"))</f>
        <v>#REF!</v>
      </c>
      <c r="J11" s="11" t="e">
        <f>IF(J9=0,"",CHOOSE(J9,"một","hai","ba","bốn","năm","sáu","bảy","tám","chín"))</f>
        <v>#REF!</v>
      </c>
      <c r="K11" s="11" t="e">
        <f>IF(K9=0,IF(AND(J9&lt;&gt;0,L9&lt;&gt;0),"lẻ",""),CHOOSE(K9,"mười","hai","ba","bốn","năm","sáu","bảy","tám","chín"))</f>
        <v>#REF!</v>
      </c>
      <c r="L11" s="11" t="e">
        <f>IF(L9=0,"",CHOOSE(L9,IF(K9&gt;1,"mốt","một"),"hai","ba","bốn",IF(K9=0,"năm","lăm"),"sáu","bảy","tám","chín"))</f>
        <v>#REF!</v>
      </c>
      <c r="M11" s="8" t="e">
        <f>IF(M9=0,"",CHOOSE(M9,"một","hai","ba","bốn","năm","sáu","bảy","tám","chín"))</f>
        <v>#REF!</v>
      </c>
      <c r="N11" s="12" t="e">
        <f>IF(N9=0,IF(AND(M9&lt;&gt;0,O9&lt;&gt;0),"lẻ",""),CHOOSE(N9,"một","hai","ba","bốn","năm","sáu","bảy","tám","chín"))</f>
        <v>#REF!</v>
      </c>
      <c r="O11" s="12" t="e">
        <f>IF(O9=0,"",CHOOSE(O9,IF(N9&gt;1,"một","một"),"hai","ba","bốn",IF(N9=0,"năm","lăm"),"sáu","bảy","tám","chín"))</f>
        <v>#REF!</v>
      </c>
    </row>
    <row r="12" spans="2:15" s="5" customFormat="1" ht="16.8">
      <c r="B12" s="9"/>
      <c r="C12" s="7"/>
      <c r="D12" s="12" t="e">
        <f>IF(D9=0,"","trăm")</f>
        <v>#REF!</v>
      </c>
      <c r="E12" s="12" t="e">
        <f>IF(E9=0,"",IF(E9=1,"","mươi"))</f>
        <v>#REF!</v>
      </c>
      <c r="F12" s="12" t="e">
        <f>IF(AND(F9=0,F10=0),"","tỷ")</f>
        <v>#REF!</v>
      </c>
      <c r="G12" s="12" t="e">
        <f>IF(G9=0,"","trăm")</f>
        <v>#REF!</v>
      </c>
      <c r="H12" s="12" t="e">
        <f>IF(H9=0,"",IF(H9=1,"","mươi"))</f>
        <v>#REF!</v>
      </c>
      <c r="I12" s="12" t="e">
        <f>IF(AND(I9=0,I10=0),"","triệu")</f>
        <v>#REF!</v>
      </c>
      <c r="J12" s="12" t="e">
        <f>IF(J9=0,"","trăm")</f>
        <v>#REF!</v>
      </c>
      <c r="K12" s="12" t="e">
        <f>IF(K9=0,"",IF(K9=1,"","mươi"))</f>
        <v>#REF!</v>
      </c>
      <c r="L12" s="12" t="e">
        <f>IF(AND(L9=0,L10=0),"","ngàn")</f>
        <v>#REF!</v>
      </c>
      <c r="M12" s="12" t="e">
        <f>IF(M9=0,"","trăm")</f>
        <v>#REF!</v>
      </c>
      <c r="N12" s="12" t="e">
        <f>IF(N9=0,"",IF(N9=1,"","mươi"))</f>
        <v>#REF!</v>
      </c>
      <c r="O12" s="12" t="s">
        <v>4</v>
      </c>
    </row>
    <row r="13" spans="2:15" s="5" customFormat="1" ht="16.8">
      <c r="B13" s="9"/>
      <c r="C13" s="8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8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6.4">
      <c r="B16" s="6" t="s">
        <v>3</v>
      </c>
      <c r="C16" s="7"/>
      <c r="D16" s="8" t="e">
        <f>VALUE(MID(C15,D15,1))</f>
        <v>#REF!</v>
      </c>
      <c r="E16" s="8" t="e">
        <f>VALUE(MID(C15,E15,1))</f>
        <v>#REF!</v>
      </c>
      <c r="F16" s="8" t="e">
        <f>VALUE(MID(C15,F15,1))</f>
        <v>#REF!</v>
      </c>
      <c r="G16" s="8" t="e">
        <f>VALUE(MID(C15,G15,1))</f>
        <v>#REF!</v>
      </c>
      <c r="H16" s="8" t="e">
        <f>VALUE(MID(C15,H15,1))</f>
        <v>#REF!</v>
      </c>
      <c r="I16" s="8" t="e">
        <f>VALUE(MID(C15,I15,1))</f>
        <v>#REF!</v>
      </c>
      <c r="J16" s="8" t="e">
        <f>VALUE(MID(C15,J15,1))</f>
        <v>#REF!</v>
      </c>
      <c r="K16" s="8" t="e">
        <f>VALUE(MID(C15,K15,1))</f>
        <v>#REF!</v>
      </c>
      <c r="L16" s="8" t="e">
        <f>VALUE(MID(C15,L15,1))</f>
        <v>#REF!</v>
      </c>
      <c r="M16" s="8" t="e">
        <f>VALUE(MID(C15,M15,1))</f>
        <v>#REF!</v>
      </c>
      <c r="N16" s="8" t="e">
        <f>VALUE(MID(C15,N15,1))</f>
        <v>#REF!</v>
      </c>
      <c r="O16" s="8" t="e">
        <f>VALUE(MID(C15,O15,1))</f>
        <v>#REF!</v>
      </c>
    </row>
    <row r="17" spans="2:15" s="5" customFormat="1" ht="16.8">
      <c r="B17" s="9"/>
      <c r="C17" s="7"/>
      <c r="D17" s="8" t="e">
        <f>SUM(D16:D16)</f>
        <v>#REF!</v>
      </c>
      <c r="E17" s="8" t="e">
        <f>SUM(D16:E16)</f>
        <v>#REF!</v>
      </c>
      <c r="F17" s="8" t="e">
        <f>SUM(D16:F16)</f>
        <v>#REF!</v>
      </c>
      <c r="G17" s="8" t="e">
        <f>SUM(G16:G16)</f>
        <v>#REF!</v>
      </c>
      <c r="H17" s="8" t="e">
        <f>SUM(G16:H16)</f>
        <v>#REF!</v>
      </c>
      <c r="I17" s="8" t="e">
        <f>SUM(G16:I16)</f>
        <v>#REF!</v>
      </c>
      <c r="J17" s="8" t="e">
        <f>SUM(J16:J16)</f>
        <v>#REF!</v>
      </c>
      <c r="K17" s="8" t="e">
        <f>SUM(J16:K16)</f>
        <v>#REF!</v>
      </c>
      <c r="L17" s="8" t="e">
        <f>SUM(J16:L16)</f>
        <v>#REF!</v>
      </c>
      <c r="M17" s="8" t="e">
        <f>SUM(M16:M16)</f>
        <v>#REF!</v>
      </c>
      <c r="N17" s="8" t="e">
        <f>SUM(M16:N16)</f>
        <v>#REF!</v>
      </c>
      <c r="O17" s="8" t="e">
        <f>SUM(M16:O16)</f>
        <v>#REF!</v>
      </c>
    </row>
    <row r="18" spans="2:15" s="5" customFormat="1" ht="16.8">
      <c r="B18" s="10"/>
      <c r="C18" s="7"/>
      <c r="D18" s="11" t="e">
        <f>IF(D16=0,"",CHOOSE(D16,"một","hai","ba","bốn","năm","sáu","bảy","tám","chín"))</f>
        <v>#REF!</v>
      </c>
      <c r="E18" s="11" t="e">
        <f>IF(E16=0,IF(AND(D16&lt;&gt;0,F16&lt;&gt;0),"lẻ",""),CHOOSE(E16,"mười ","hai","ba","bốn","năm","sáu","bảy","tám","chín"))</f>
        <v>#REF!</v>
      </c>
      <c r="F18" s="11" t="e">
        <f>IF(F16=0,"",CHOOSE(F16,IF(E16&gt;1,"mốt","một"),"hai","ba","bốn",IF(E16=0,"năm","lăm"),"sáu","bảy","tám","chín"))</f>
        <v>#REF!</v>
      </c>
      <c r="G18" s="11" t="e">
        <f>IF(G16=0,"",CHOOSE(G16,"một","hai","ba","bốn","năm","sáu","bảy","tám","chín"))</f>
        <v>#REF!</v>
      </c>
      <c r="H18" s="11" t="e">
        <f>IF(H16=0,IF(AND(G16&lt;&gt;0,I16&lt;&gt;0),"lẻ",""),CHOOSE(H16,"mười","hai","ba","bốn","năm","sáu","bảy","tám","chín"))</f>
        <v>#REF!</v>
      </c>
      <c r="I18" s="11" t="e">
        <f>IF(I16=0,"",CHOOSE(I16,IF(H16&gt;1,"mốt","một"),"hai","ba","bốn",IF(H16=0,"năm","lăm"),"sáu","bảy","tám","chín"))</f>
        <v>#REF!</v>
      </c>
      <c r="J18" s="11" t="e">
        <f>IF(J16=0,"",CHOOSE(J16,"một","hai","ba","bốn","năm","sáu","bảy","tám","chín"))</f>
        <v>#REF!</v>
      </c>
      <c r="K18" s="11" t="e">
        <f>IF(K16=0,IF(AND(J16&lt;&gt;0,L16&lt;&gt;0),"lẻ",""),CHOOSE(K16,"mười","hai","ba","bốn","năm","sáu","bảy","tám","chín"))</f>
        <v>#REF!</v>
      </c>
      <c r="L18" s="11" t="e">
        <f>IF(L16=0,"",CHOOSE(L16,IF(K16&gt;1,"mốt","một"),"hai","ba","bốn",IF(K16=0,"năm","lăm"),"sáu","bảy","tám","chín"))</f>
        <v>#REF!</v>
      </c>
      <c r="M18" s="8" t="e">
        <f>IF(M16=0,"",CHOOSE(M16,"một","hai","ba","bốn","năm","sáu","bảy","tám","chín"))</f>
        <v>#REF!</v>
      </c>
      <c r="N18" s="12" t="e">
        <f>IF(N16=0,IF(AND(M16&lt;&gt;0,O16&lt;&gt;0),"lẻ",""),CHOOSE(N16,"một","hai","ba","bốn","năm","sáu","bảy","tám","chín"))</f>
        <v>#REF!</v>
      </c>
      <c r="O18" s="12" t="e">
        <f>IF(O16=0,"",CHOOSE(O16,IF(N16&gt;1,"một","một"),"hai","ba","bốn",IF(N16=0,"năm","lăm"),"sáu","bảy","tám","chín"))</f>
        <v>#REF!</v>
      </c>
    </row>
    <row r="19" spans="2:15" s="5" customFormat="1" ht="16.8">
      <c r="B19" s="9"/>
      <c r="C19" s="7"/>
      <c r="D19" s="12" t="e">
        <f>IF(D16=0,"","trăm")</f>
        <v>#REF!</v>
      </c>
      <c r="E19" s="12" t="e">
        <f>IF(E16=0,"",IF(E16=1,"","mươi"))</f>
        <v>#REF!</v>
      </c>
      <c r="F19" s="12" t="e">
        <f>IF(AND(F16=0,F17=0),"","tỷ")</f>
        <v>#REF!</v>
      </c>
      <c r="G19" s="12" t="e">
        <f>IF(G16=0,"","trăm")</f>
        <v>#REF!</v>
      </c>
      <c r="H19" s="12" t="e">
        <f>IF(H16=0,"",IF(H16=1,"","mươi"))</f>
        <v>#REF!</v>
      </c>
      <c r="I19" s="12" t="e">
        <f>IF(AND(I16=0,I17=0),"","triệu")</f>
        <v>#REF!</v>
      </c>
      <c r="J19" s="12" t="e">
        <f>IF(J16=0,"","trăm")</f>
        <v>#REF!</v>
      </c>
      <c r="K19" s="12" t="e">
        <f>IF(K16=0,"",IF(K16=1,"","mươi"))</f>
        <v>#REF!</v>
      </c>
      <c r="L19" s="12" t="e">
        <f>IF(AND(L16=0,L17=0),"","ngàn")</f>
        <v>#REF!</v>
      </c>
      <c r="M19" s="12" t="e">
        <f>IF(M16=0,"","trăm")</f>
        <v>#REF!</v>
      </c>
      <c r="N19" s="12" t="e">
        <f>IF(N16=0,"",IF(N16=1,"","mươi"))</f>
        <v>#REF!</v>
      </c>
      <c r="O19" s="12" t="s">
        <v>4</v>
      </c>
    </row>
    <row r="20" spans="2:15" s="5" customFormat="1" ht="16.8">
      <c r="B20" s="9"/>
      <c r="C20" s="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8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6.4">
      <c r="B23" s="6" t="s">
        <v>3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8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8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8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4</v>
      </c>
    </row>
    <row r="27" spans="2:15" s="5" customFormat="1" ht="16.8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742"/>
  <sheetViews>
    <sheetView showZeros="0" tabSelected="1" zoomScale="90" zoomScaleNormal="90" workbookViewId="0">
      <pane xSplit="6" ySplit="8" topLeftCell="G629" activePane="bottomRight" state="frozen"/>
      <selection pane="topRight" activeCell="G1" sqref="G1"/>
      <selection pane="bottomLeft" activeCell="A9" sqref="A9"/>
      <selection pane="bottomRight" activeCell="G633" sqref="G633"/>
    </sheetView>
  </sheetViews>
  <sheetFormatPr defaultColWidth="9.109375" defaultRowHeight="13.8"/>
  <cols>
    <col min="1" max="1" width="4.88671875" style="26" bestFit="1" customWidth="1"/>
    <col min="2" max="2" width="8" style="26" customWidth="1"/>
    <col min="3" max="3" width="18.33203125" style="19" customWidth="1"/>
    <col min="4" max="4" width="8.5546875" style="19" customWidth="1"/>
    <col min="5" max="5" width="6.44140625" style="26" bestFit="1" customWidth="1"/>
    <col min="6" max="6" width="37.109375" style="19" bestFit="1" customWidth="1"/>
    <col min="7" max="7" width="9.77734375" style="73" customWidth="1"/>
    <col min="8" max="8" width="12.44140625" style="19" customWidth="1"/>
    <col min="9" max="9" width="10.88671875" style="19" customWidth="1"/>
    <col min="10" max="10" width="12.44140625" style="19" customWidth="1"/>
    <col min="11" max="11" width="12.44140625" style="19" hidden="1" customWidth="1"/>
    <col min="12" max="12" width="12.77734375" style="19" hidden="1" customWidth="1"/>
    <col min="13" max="13" width="12.109375" style="19" hidden="1" customWidth="1"/>
    <col min="14" max="14" width="12.77734375" style="19" hidden="1" customWidth="1"/>
    <col min="15" max="15" width="12.44140625" style="73" customWidth="1"/>
    <col min="16" max="16" width="14.33203125" style="19" customWidth="1"/>
    <col min="17" max="17" width="11.33203125" style="19" customWidth="1"/>
    <col min="18" max="18" width="14.33203125" style="19" customWidth="1"/>
    <col min="19" max="19" width="14.33203125" style="19" hidden="1" customWidth="1"/>
    <col min="20" max="20" width="14.5546875" style="19" hidden="1" customWidth="1"/>
    <col min="21" max="21" width="12.6640625" style="19" hidden="1" customWidth="1"/>
    <col min="22" max="22" width="14.33203125" style="19" hidden="1" customWidth="1"/>
    <col min="23" max="23" width="11.33203125" style="19" hidden="1" customWidth="1"/>
    <col min="24" max="24" width="9.44140625" style="19" hidden="1" customWidth="1"/>
    <col min="25" max="25" width="11.33203125" style="19" hidden="1" customWidth="1"/>
    <col min="26" max="26" width="12" style="19" hidden="1" customWidth="1"/>
    <col min="27" max="27" width="10.5546875" style="19" hidden="1" customWidth="1"/>
    <col min="28" max="28" width="12" style="19" hidden="1" customWidth="1"/>
    <col min="29" max="29" width="14.21875" style="19" customWidth="1"/>
    <col min="30" max="30" width="9.88671875" style="19" customWidth="1"/>
    <col min="31" max="31" width="11.5546875" style="19" customWidth="1"/>
    <col min="32" max="32" width="8.77734375" style="19" customWidth="1"/>
    <col min="33" max="33" width="12.109375" style="19" customWidth="1"/>
    <col min="34" max="34" width="9.88671875" style="19" customWidth="1"/>
    <col min="35" max="35" width="16.109375" style="19" customWidth="1"/>
    <col min="36" max="36" width="12.6640625" style="19" customWidth="1"/>
    <col min="37" max="39" width="14.33203125" style="19" customWidth="1"/>
    <col min="40" max="41" width="11" style="19" customWidth="1"/>
    <col min="42" max="42" width="9.88671875" style="19" customWidth="1"/>
    <col min="43" max="44" width="15.44140625" style="19" customWidth="1"/>
    <col min="45" max="45" width="12.44140625" style="19" customWidth="1"/>
    <col min="46" max="46" width="9.5546875" style="19" customWidth="1"/>
    <col min="47" max="47" width="14.33203125" style="27" customWidth="1"/>
    <col min="48" max="49" width="15.44140625" style="27" customWidth="1"/>
    <col min="50" max="50" width="12.44140625" style="27" customWidth="1"/>
    <col min="51" max="51" width="12" style="27" hidden="1" customWidth="1"/>
    <col min="52" max="52" width="10.109375" style="27" hidden="1" customWidth="1"/>
    <col min="53" max="53" width="11.33203125" style="27" hidden="1" customWidth="1"/>
    <col min="54" max="54" width="15.44140625" style="31" customWidth="1"/>
    <col min="55" max="55" width="15.77734375" style="31" customWidth="1"/>
    <col min="56" max="56" width="12.44140625" style="31" customWidth="1"/>
    <col min="57" max="57" width="15.44140625" style="19" customWidth="1"/>
    <col min="58" max="58" width="12.6640625" style="19" customWidth="1"/>
    <col min="59" max="59" width="15.6640625" style="134" hidden="1" customWidth="1"/>
    <col min="60" max="60" width="10.88671875" style="19" customWidth="1"/>
    <col min="61" max="61" width="11" style="19" customWidth="1"/>
    <col min="62" max="63" width="11.6640625" style="19" customWidth="1"/>
    <col min="64" max="64" width="13.21875" style="19" customWidth="1"/>
    <col min="65" max="65" width="12.33203125" style="19" customWidth="1"/>
    <col min="66" max="66" width="11.44140625" style="19" customWidth="1"/>
    <col min="67" max="67" width="10.109375" style="137" hidden="1" customWidth="1"/>
    <col min="68" max="69" width="15.77734375" style="19" bestFit="1" customWidth="1"/>
    <col min="70" max="16384" width="9.109375" style="19"/>
  </cols>
  <sheetData>
    <row r="1" spans="1:68" ht="24" customHeight="1">
      <c r="A1" s="231" t="s">
        <v>884</v>
      </c>
      <c r="B1" s="231"/>
      <c r="C1" s="231"/>
      <c r="D1" s="231"/>
      <c r="E1" s="231"/>
      <c r="F1" s="231"/>
      <c r="G1" s="231"/>
      <c r="H1" s="232"/>
      <c r="I1" s="232"/>
      <c r="J1" s="232"/>
      <c r="K1" s="232"/>
      <c r="L1" s="232"/>
      <c r="M1" s="231"/>
      <c r="N1" s="231"/>
      <c r="O1" s="231"/>
      <c r="P1" s="232"/>
      <c r="Q1" s="232"/>
      <c r="R1" s="232"/>
      <c r="S1" s="232"/>
      <c r="T1" s="232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2"/>
      <c r="BC1" s="232"/>
      <c r="BD1" s="232"/>
      <c r="BE1" s="28"/>
      <c r="BF1" s="29">
        <f>IF(BD1&lt;BB1,0,BD1-BB1)</f>
        <v>0</v>
      </c>
    </row>
    <row r="2" spans="1:68" ht="21" customHeight="1">
      <c r="AN2" s="26">
        <v>7</v>
      </c>
      <c r="AO2" s="26">
        <v>8</v>
      </c>
      <c r="AP2" s="26">
        <v>9</v>
      </c>
      <c r="AQ2" s="26">
        <v>17</v>
      </c>
      <c r="AR2" s="19">
        <v>18</v>
      </c>
      <c r="AS2" s="19">
        <v>19</v>
      </c>
      <c r="AT2" s="19">
        <v>20</v>
      </c>
      <c r="AU2" s="27">
        <v>21</v>
      </c>
      <c r="AV2" s="27">
        <v>22</v>
      </c>
      <c r="AW2" s="27">
        <v>23</v>
      </c>
      <c r="AX2" s="27">
        <v>24</v>
      </c>
    </row>
    <row r="3" spans="1:68" s="1" customFormat="1" ht="44.4" customHeight="1">
      <c r="A3" s="233" t="s">
        <v>566</v>
      </c>
      <c r="B3" s="233" t="s">
        <v>567</v>
      </c>
      <c r="C3" s="242" t="s">
        <v>568</v>
      </c>
      <c r="D3" s="241" t="s">
        <v>569</v>
      </c>
      <c r="E3" s="233" t="s">
        <v>570</v>
      </c>
      <c r="F3" s="233" t="s">
        <v>574</v>
      </c>
      <c r="G3" s="219" t="s">
        <v>571</v>
      </c>
      <c r="H3" s="220"/>
      <c r="I3" s="220"/>
      <c r="J3" s="220"/>
      <c r="K3" s="220"/>
      <c r="L3" s="220"/>
      <c r="M3" s="220"/>
      <c r="N3" s="221"/>
      <c r="O3" s="194" t="s">
        <v>572</v>
      </c>
      <c r="P3" s="195"/>
      <c r="Q3" s="195"/>
      <c r="R3" s="195"/>
      <c r="S3" s="195"/>
      <c r="T3" s="195"/>
      <c r="U3" s="195"/>
      <c r="V3" s="196"/>
      <c r="W3" s="234" t="s">
        <v>573</v>
      </c>
      <c r="X3" s="234"/>
      <c r="Y3" s="234"/>
      <c r="Z3" s="234"/>
      <c r="AA3" s="234"/>
      <c r="AB3" s="234"/>
      <c r="AC3" s="188" t="s">
        <v>651</v>
      </c>
      <c r="AD3" s="189"/>
      <c r="AE3" s="189"/>
      <c r="AF3" s="189"/>
      <c r="AG3" s="189"/>
      <c r="AH3" s="189"/>
      <c r="AI3" s="189"/>
      <c r="AJ3" s="189"/>
      <c r="AK3" s="189"/>
      <c r="AL3" s="189"/>
      <c r="AM3" s="190"/>
      <c r="AN3" s="206" t="s">
        <v>747</v>
      </c>
      <c r="AO3" s="207"/>
      <c r="AP3" s="207"/>
      <c r="AQ3" s="207"/>
      <c r="AR3" s="207"/>
      <c r="AS3" s="207"/>
      <c r="AT3" s="207"/>
      <c r="AU3" s="207"/>
      <c r="AV3" s="207"/>
      <c r="AW3" s="207"/>
      <c r="AX3" s="208"/>
      <c r="AY3" s="250" t="s">
        <v>748</v>
      </c>
      <c r="AZ3" s="250"/>
      <c r="BA3" s="250"/>
      <c r="BB3" s="247" t="s">
        <v>2</v>
      </c>
      <c r="BC3" s="247"/>
      <c r="BD3" s="248"/>
      <c r="BE3" s="245" t="s">
        <v>0</v>
      </c>
      <c r="BF3" s="246"/>
      <c r="BG3" s="243" t="s">
        <v>594</v>
      </c>
      <c r="BH3" s="171" t="s">
        <v>750</v>
      </c>
      <c r="BI3" s="185" t="s">
        <v>857</v>
      </c>
      <c r="BJ3" s="186"/>
      <c r="BK3" s="187"/>
      <c r="BL3" s="176" t="s">
        <v>856</v>
      </c>
      <c r="BM3" s="177"/>
      <c r="BN3" s="178"/>
      <c r="BO3" s="150"/>
      <c r="BP3" s="171" t="s">
        <v>863</v>
      </c>
    </row>
    <row r="4" spans="1:68" s="1" customFormat="1" ht="19.5" customHeight="1">
      <c r="A4" s="233"/>
      <c r="B4" s="233"/>
      <c r="C4" s="242"/>
      <c r="D4" s="241"/>
      <c r="E4" s="233"/>
      <c r="F4" s="233"/>
      <c r="G4" s="222"/>
      <c r="H4" s="223"/>
      <c r="I4" s="223"/>
      <c r="J4" s="223"/>
      <c r="K4" s="223"/>
      <c r="L4" s="223"/>
      <c r="M4" s="223"/>
      <c r="N4" s="224"/>
      <c r="O4" s="197"/>
      <c r="P4" s="198"/>
      <c r="Q4" s="198"/>
      <c r="R4" s="198"/>
      <c r="S4" s="198"/>
      <c r="T4" s="198"/>
      <c r="U4" s="198"/>
      <c r="V4" s="199"/>
      <c r="W4" s="234"/>
      <c r="X4" s="234"/>
      <c r="Y4" s="234"/>
      <c r="Z4" s="234"/>
      <c r="AA4" s="234"/>
      <c r="AB4" s="234"/>
      <c r="AC4" s="191"/>
      <c r="AD4" s="192"/>
      <c r="AE4" s="192"/>
      <c r="AF4" s="192"/>
      <c r="AG4" s="192"/>
      <c r="AH4" s="192"/>
      <c r="AI4" s="192"/>
      <c r="AJ4" s="192"/>
      <c r="AK4" s="192"/>
      <c r="AL4" s="192"/>
      <c r="AM4" s="193"/>
      <c r="AN4" s="209"/>
      <c r="AO4" s="210"/>
      <c r="AP4" s="210"/>
      <c r="AQ4" s="210"/>
      <c r="AR4" s="210"/>
      <c r="AS4" s="210"/>
      <c r="AT4" s="210"/>
      <c r="AU4" s="210"/>
      <c r="AV4" s="210"/>
      <c r="AW4" s="210"/>
      <c r="AX4" s="211"/>
      <c r="AY4" s="250"/>
      <c r="AZ4" s="250"/>
      <c r="BA4" s="250"/>
      <c r="BB4" s="248"/>
      <c r="BC4" s="248"/>
      <c r="BD4" s="248"/>
      <c r="BE4" s="246"/>
      <c r="BF4" s="246"/>
      <c r="BG4" s="244"/>
      <c r="BH4" s="172"/>
      <c r="BI4" s="179" t="s">
        <v>853</v>
      </c>
      <c r="BJ4" s="171" t="s">
        <v>854</v>
      </c>
      <c r="BK4" s="171" t="s">
        <v>851</v>
      </c>
      <c r="BL4" s="182" t="s">
        <v>853</v>
      </c>
      <c r="BM4" s="171" t="s">
        <v>854</v>
      </c>
      <c r="BN4" s="171" t="s">
        <v>851</v>
      </c>
      <c r="BO4" s="150"/>
      <c r="BP4" s="172"/>
    </row>
    <row r="5" spans="1:68" s="1" customFormat="1" ht="22.8" customHeight="1">
      <c r="A5" s="233"/>
      <c r="B5" s="233"/>
      <c r="C5" s="242"/>
      <c r="D5" s="241"/>
      <c r="E5" s="233"/>
      <c r="F5" s="233"/>
      <c r="G5" s="225" t="s">
        <v>618</v>
      </c>
      <c r="H5" s="226"/>
      <c r="I5" s="226"/>
      <c r="J5" s="227"/>
      <c r="K5" s="228" t="s">
        <v>6</v>
      </c>
      <c r="L5" s="229"/>
      <c r="M5" s="230"/>
      <c r="N5" s="238" t="s">
        <v>578</v>
      </c>
      <c r="O5" s="225" t="s">
        <v>618</v>
      </c>
      <c r="P5" s="226"/>
      <c r="Q5" s="226"/>
      <c r="R5" s="227"/>
      <c r="S5" s="228" t="s">
        <v>6</v>
      </c>
      <c r="T5" s="229"/>
      <c r="U5" s="230"/>
      <c r="V5" s="238" t="s">
        <v>578</v>
      </c>
      <c r="W5" s="202" t="s">
        <v>618</v>
      </c>
      <c r="X5" s="202"/>
      <c r="Y5" s="202"/>
      <c r="Z5" s="203" t="s">
        <v>6</v>
      </c>
      <c r="AA5" s="203"/>
      <c r="AB5" s="238" t="s">
        <v>578</v>
      </c>
      <c r="AC5" s="204" t="s">
        <v>749</v>
      </c>
      <c r="AD5" s="204" t="s">
        <v>649</v>
      </c>
      <c r="AE5" s="215" t="s">
        <v>847</v>
      </c>
      <c r="AF5" s="215" t="s">
        <v>848</v>
      </c>
      <c r="AG5" s="217" t="s">
        <v>849</v>
      </c>
      <c r="AH5" s="217" t="s">
        <v>850</v>
      </c>
      <c r="AI5" s="235" t="s">
        <v>650</v>
      </c>
      <c r="AJ5" s="201" t="s">
        <v>611</v>
      </c>
      <c r="AK5" s="239" t="s">
        <v>580</v>
      </c>
      <c r="AL5" s="238" t="s">
        <v>578</v>
      </c>
      <c r="AM5" s="200" t="s">
        <v>576</v>
      </c>
      <c r="AN5" s="251" t="s">
        <v>844</v>
      </c>
      <c r="AO5" s="212" t="s">
        <v>746</v>
      </c>
      <c r="AP5" s="213"/>
      <c r="AQ5" s="235" t="s">
        <v>650</v>
      </c>
      <c r="AR5" s="236" t="s">
        <v>612</v>
      </c>
      <c r="AS5" s="237" t="s">
        <v>1</v>
      </c>
      <c r="AT5" s="201" t="s">
        <v>623</v>
      </c>
      <c r="AU5" s="239" t="s">
        <v>580</v>
      </c>
      <c r="AV5" s="238" t="s">
        <v>578</v>
      </c>
      <c r="AW5" s="214" t="s">
        <v>619</v>
      </c>
      <c r="AX5" s="200" t="s">
        <v>624</v>
      </c>
      <c r="AY5" s="235" t="s">
        <v>579</v>
      </c>
      <c r="AZ5" s="237" t="s">
        <v>1</v>
      </c>
      <c r="BA5" s="238" t="s">
        <v>578</v>
      </c>
      <c r="BB5" s="249" t="s">
        <v>578</v>
      </c>
      <c r="BC5" s="245" t="s">
        <v>622</v>
      </c>
      <c r="BD5" s="245"/>
      <c r="BE5" s="238" t="s">
        <v>578</v>
      </c>
      <c r="BF5" s="214" t="s">
        <v>581</v>
      </c>
      <c r="BG5" s="244"/>
      <c r="BH5" s="172"/>
      <c r="BI5" s="180"/>
      <c r="BJ5" s="174"/>
      <c r="BK5" s="174"/>
      <c r="BL5" s="183"/>
      <c r="BM5" s="174"/>
      <c r="BN5" s="174"/>
      <c r="BO5" s="150"/>
      <c r="BP5" s="172"/>
    </row>
    <row r="6" spans="1:68" s="1" customFormat="1" ht="48.6" customHeight="1">
      <c r="A6" s="233"/>
      <c r="B6" s="233"/>
      <c r="C6" s="242"/>
      <c r="D6" s="241"/>
      <c r="E6" s="233"/>
      <c r="F6" s="233"/>
      <c r="G6" s="69" t="s">
        <v>649</v>
      </c>
      <c r="H6" s="34" t="s">
        <v>650</v>
      </c>
      <c r="I6" s="35" t="s">
        <v>7</v>
      </c>
      <c r="J6" s="167" t="s">
        <v>893</v>
      </c>
      <c r="K6" s="33" t="s">
        <v>649</v>
      </c>
      <c r="L6" s="33" t="s">
        <v>650</v>
      </c>
      <c r="M6" s="32" t="s">
        <v>7</v>
      </c>
      <c r="N6" s="238"/>
      <c r="O6" s="69" t="s">
        <v>649</v>
      </c>
      <c r="P6" s="34" t="s">
        <v>650</v>
      </c>
      <c r="Q6" s="35" t="s">
        <v>7</v>
      </c>
      <c r="R6" s="167" t="s">
        <v>893</v>
      </c>
      <c r="S6" s="33" t="s">
        <v>649</v>
      </c>
      <c r="T6" s="33" t="s">
        <v>650</v>
      </c>
      <c r="U6" s="32" t="s">
        <v>7</v>
      </c>
      <c r="V6" s="238"/>
      <c r="W6" s="34" t="s">
        <v>579</v>
      </c>
      <c r="X6" s="35" t="s">
        <v>7</v>
      </c>
      <c r="Y6" s="35" t="s">
        <v>580</v>
      </c>
      <c r="Z6" s="33" t="s">
        <v>579</v>
      </c>
      <c r="AA6" s="32" t="s">
        <v>7</v>
      </c>
      <c r="AB6" s="238"/>
      <c r="AC6" s="205"/>
      <c r="AD6" s="205"/>
      <c r="AE6" s="216"/>
      <c r="AF6" s="216"/>
      <c r="AG6" s="218"/>
      <c r="AH6" s="218"/>
      <c r="AI6" s="235"/>
      <c r="AJ6" s="201"/>
      <c r="AK6" s="239"/>
      <c r="AL6" s="238"/>
      <c r="AM6" s="200"/>
      <c r="AN6" s="252"/>
      <c r="AO6" s="66" t="s">
        <v>744</v>
      </c>
      <c r="AP6" s="66" t="s">
        <v>745</v>
      </c>
      <c r="AQ6" s="235"/>
      <c r="AR6" s="236"/>
      <c r="AS6" s="237"/>
      <c r="AT6" s="201"/>
      <c r="AU6" s="239"/>
      <c r="AV6" s="238"/>
      <c r="AW6" s="214"/>
      <c r="AX6" s="200"/>
      <c r="AY6" s="235"/>
      <c r="AZ6" s="237"/>
      <c r="BA6" s="238"/>
      <c r="BB6" s="249"/>
      <c r="BC6" s="38" t="s">
        <v>620</v>
      </c>
      <c r="BD6" s="39" t="s">
        <v>621</v>
      </c>
      <c r="BE6" s="238"/>
      <c r="BF6" s="214"/>
      <c r="BG6" s="244"/>
      <c r="BH6" s="173"/>
      <c r="BI6" s="181"/>
      <c r="BJ6" s="175"/>
      <c r="BK6" s="175"/>
      <c r="BL6" s="184"/>
      <c r="BM6" s="175"/>
      <c r="BN6" s="175"/>
      <c r="BO6" s="150"/>
      <c r="BP6" s="173"/>
    </row>
    <row r="7" spans="1:68" s="1" customFormat="1" hidden="1">
      <c r="A7" s="20"/>
      <c r="B7" s="20"/>
      <c r="C7" s="21"/>
      <c r="D7" s="22"/>
      <c r="E7" s="20"/>
      <c r="F7" s="20"/>
      <c r="G7" s="70"/>
      <c r="H7" s="20"/>
      <c r="I7" s="20"/>
      <c r="J7" s="20"/>
      <c r="K7" s="20"/>
      <c r="L7" s="23"/>
      <c r="M7" s="23"/>
      <c r="N7" s="23"/>
      <c r="O7" s="70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36"/>
      <c r="BC7" s="36"/>
      <c r="BD7" s="36"/>
      <c r="BE7" s="37"/>
      <c r="BF7" s="37"/>
      <c r="BG7" s="30"/>
    </row>
    <row r="8" spans="1:68" s="30" customFormat="1" ht="24" customHeight="1">
      <c r="A8" s="24" t="s">
        <v>565</v>
      </c>
      <c r="B8" s="24">
        <v>1</v>
      </c>
      <c r="C8" s="25">
        <f t="shared" ref="C8:E8" si="0">B8+1</f>
        <v>2</v>
      </c>
      <c r="D8" s="25">
        <f t="shared" si="0"/>
        <v>3</v>
      </c>
      <c r="E8" s="25">
        <f t="shared" si="0"/>
        <v>4</v>
      </c>
      <c r="F8" s="25">
        <f t="shared" ref="F8" si="1">E8+1</f>
        <v>5</v>
      </c>
      <c r="G8" s="76">
        <f t="shared" ref="G8" si="2">F8+1</f>
        <v>6</v>
      </c>
      <c r="H8" s="25">
        <f t="shared" ref="H8" si="3">G8+1</f>
        <v>7</v>
      </c>
      <c r="I8" s="25">
        <f t="shared" ref="I8" si="4">H8+1</f>
        <v>8</v>
      </c>
      <c r="J8" s="25">
        <f t="shared" ref="J8" si="5">I8+1</f>
        <v>9</v>
      </c>
      <c r="K8" s="25">
        <f t="shared" ref="K8" si="6">J8+1</f>
        <v>10</v>
      </c>
      <c r="L8" s="25">
        <f t="shared" ref="L8" si="7">K8+1</f>
        <v>11</v>
      </c>
      <c r="M8" s="25">
        <f t="shared" ref="M8" si="8">L8+1</f>
        <v>12</v>
      </c>
      <c r="N8" s="25">
        <f t="shared" ref="N8" si="9">M8+1</f>
        <v>13</v>
      </c>
      <c r="O8" s="76">
        <f t="shared" ref="O8" si="10">N8+1</f>
        <v>14</v>
      </c>
      <c r="P8" s="25">
        <f t="shared" ref="P8" si="11">O8+1</f>
        <v>15</v>
      </c>
      <c r="Q8" s="25">
        <f t="shared" ref="Q8" si="12">P8+1</f>
        <v>16</v>
      </c>
      <c r="R8" s="25">
        <f t="shared" ref="R8" si="13">Q8+1</f>
        <v>17</v>
      </c>
      <c r="S8" s="25">
        <f t="shared" ref="S8" si="14">R8+1</f>
        <v>18</v>
      </c>
      <c r="T8" s="25">
        <f t="shared" ref="T8" si="15">S8+1</f>
        <v>19</v>
      </c>
      <c r="U8" s="25">
        <f t="shared" ref="U8" si="16">T8+1</f>
        <v>20</v>
      </c>
      <c r="V8" s="25">
        <f t="shared" ref="V8" si="17">U8+1</f>
        <v>21</v>
      </c>
      <c r="W8" s="25">
        <f t="shared" ref="W8" si="18">V8+1</f>
        <v>22</v>
      </c>
      <c r="X8" s="25">
        <f t="shared" ref="X8" si="19">W8+1</f>
        <v>23</v>
      </c>
      <c r="Y8" s="25">
        <f t="shared" ref="Y8" si="20">X8+1</f>
        <v>24</v>
      </c>
      <c r="Z8" s="25">
        <f t="shared" ref="Z8" si="21">Y8+1</f>
        <v>25</v>
      </c>
      <c r="AA8" s="25">
        <f t="shared" ref="AA8" si="22">Z8+1</f>
        <v>26</v>
      </c>
      <c r="AB8" s="25">
        <f t="shared" ref="AB8" si="23">AA8+1</f>
        <v>27</v>
      </c>
      <c r="AC8" s="25">
        <f t="shared" ref="AC8" si="24">AB8+1</f>
        <v>28</v>
      </c>
      <c r="AD8" s="25">
        <f t="shared" ref="AD8" si="25">AC8+1</f>
        <v>29</v>
      </c>
      <c r="AE8" s="25">
        <f t="shared" ref="AE8" si="26">AD8+1</f>
        <v>30</v>
      </c>
      <c r="AF8" s="25">
        <f t="shared" ref="AF8" si="27">AE8+1</f>
        <v>31</v>
      </c>
      <c r="AG8" s="25">
        <f t="shared" ref="AG8" si="28">AF8+1</f>
        <v>32</v>
      </c>
      <c r="AH8" s="25">
        <f t="shared" ref="AH8" si="29">AG8+1</f>
        <v>33</v>
      </c>
      <c r="AI8" s="25">
        <f t="shared" ref="AI8" si="30">AH8+1</f>
        <v>34</v>
      </c>
      <c r="AJ8" s="25">
        <f t="shared" ref="AJ8" si="31">AI8+1</f>
        <v>35</v>
      </c>
      <c r="AK8" s="25">
        <f t="shared" ref="AK8" si="32">AJ8+1</f>
        <v>36</v>
      </c>
      <c r="AL8" s="25">
        <f t="shared" ref="AL8" si="33">AK8+1</f>
        <v>37</v>
      </c>
      <c r="AM8" s="25">
        <f t="shared" ref="AM8:AO8" si="34">AL8+1</f>
        <v>38</v>
      </c>
      <c r="AN8" s="25">
        <f t="shared" si="34"/>
        <v>39</v>
      </c>
      <c r="AO8" s="25">
        <f t="shared" si="34"/>
        <v>40</v>
      </c>
      <c r="AP8" s="25">
        <f t="shared" ref="AP8" si="35">AO8+1</f>
        <v>41</v>
      </c>
      <c r="AQ8" s="25">
        <f t="shared" ref="AQ8" si="36">AP8+1</f>
        <v>42</v>
      </c>
      <c r="AR8" s="25">
        <f t="shared" ref="AR8" si="37">AQ8+1</f>
        <v>43</v>
      </c>
      <c r="AS8" s="25">
        <f t="shared" ref="AS8" si="38">AR8+1</f>
        <v>44</v>
      </c>
      <c r="AT8" s="25">
        <f t="shared" ref="AT8" si="39">AS8+1</f>
        <v>45</v>
      </c>
      <c r="AU8" s="25">
        <f t="shared" ref="AU8" si="40">AT8+1</f>
        <v>46</v>
      </c>
      <c r="AV8" s="25">
        <f t="shared" ref="AV8" si="41">AU8+1</f>
        <v>47</v>
      </c>
      <c r="AW8" s="25">
        <f t="shared" ref="AW8" si="42">AV8+1</f>
        <v>48</v>
      </c>
      <c r="AX8" s="25">
        <f t="shared" ref="AX8" si="43">AW8+1</f>
        <v>49</v>
      </c>
      <c r="AY8" s="25">
        <f t="shared" ref="AY8" si="44">AX8+1</f>
        <v>50</v>
      </c>
      <c r="AZ8" s="25">
        <f t="shared" ref="AZ8" si="45">AY8+1</f>
        <v>51</v>
      </c>
      <c r="BA8" s="25">
        <f t="shared" ref="BA8" si="46">AZ8+1</f>
        <v>52</v>
      </c>
      <c r="BB8" s="25">
        <f t="shared" ref="BB8" si="47">BA8+1</f>
        <v>53</v>
      </c>
      <c r="BC8" s="25">
        <f t="shared" ref="BC8" si="48">BB8+1</f>
        <v>54</v>
      </c>
      <c r="BD8" s="25">
        <f t="shared" ref="BD8" si="49">BC8+1</f>
        <v>55</v>
      </c>
      <c r="BE8" s="25">
        <f t="shared" ref="BE8" si="50">BD8+1</f>
        <v>56</v>
      </c>
      <c r="BF8" s="25">
        <f t="shared" ref="BF8" si="51">BE8+1</f>
        <v>57</v>
      </c>
      <c r="BG8" s="135">
        <f t="shared" ref="BG8" si="52">BF8+1</f>
        <v>58</v>
      </c>
      <c r="BH8" s="30" t="s">
        <v>751</v>
      </c>
      <c r="BI8" s="30" t="s">
        <v>852</v>
      </c>
      <c r="BJ8" s="30" t="s">
        <v>855</v>
      </c>
      <c r="BK8" s="30" t="s">
        <v>860</v>
      </c>
      <c r="BL8" s="30" t="s">
        <v>861</v>
      </c>
      <c r="BM8" s="30" t="s">
        <v>859</v>
      </c>
      <c r="BN8" s="30" t="s">
        <v>862</v>
      </c>
      <c r="BO8" s="151" t="s">
        <v>754</v>
      </c>
      <c r="BP8" s="30" t="s">
        <v>858</v>
      </c>
    </row>
    <row r="9" spans="1:68" ht="27.6" customHeight="1">
      <c r="A9" s="52">
        <f>SUBTOTAL(3,$B$9:B9)</f>
        <v>1</v>
      </c>
      <c r="B9" s="120" t="s">
        <v>12</v>
      </c>
      <c r="C9" s="121" t="s">
        <v>894</v>
      </c>
      <c r="D9" s="122" t="s">
        <v>895</v>
      </c>
      <c r="E9" s="52">
        <v>1</v>
      </c>
      <c r="F9" s="85" t="s">
        <v>653</v>
      </c>
      <c r="G9" s="71">
        <v>0</v>
      </c>
      <c r="H9" s="53">
        <v>0</v>
      </c>
      <c r="I9" s="53">
        <v>0</v>
      </c>
      <c r="J9" s="53">
        <v>0</v>
      </c>
      <c r="K9" s="78"/>
      <c r="L9" s="58"/>
      <c r="M9" s="58"/>
      <c r="N9" s="53">
        <v>0</v>
      </c>
      <c r="O9" s="71">
        <v>30.7</v>
      </c>
      <c r="P9" s="58">
        <v>3146750</v>
      </c>
      <c r="Q9" s="58">
        <v>0</v>
      </c>
      <c r="R9" s="53">
        <v>3146750</v>
      </c>
      <c r="S9" s="78"/>
      <c r="T9" s="58"/>
      <c r="U9" s="58"/>
      <c r="V9" s="53">
        <v>0</v>
      </c>
      <c r="W9" s="58"/>
      <c r="X9" s="58"/>
      <c r="Y9" s="58"/>
      <c r="Z9" s="58"/>
      <c r="AA9" s="53"/>
      <c r="AB9" s="53">
        <v>0</v>
      </c>
      <c r="AC9" s="60">
        <v>0</v>
      </c>
      <c r="AD9" s="60">
        <v>0</v>
      </c>
      <c r="AE9" s="60">
        <v>0</v>
      </c>
      <c r="AF9" s="60">
        <v>0</v>
      </c>
      <c r="AG9" s="60">
        <v>0</v>
      </c>
      <c r="AH9" s="60">
        <v>0</v>
      </c>
      <c r="AI9" s="58">
        <v>0</v>
      </c>
      <c r="AJ9" s="58">
        <v>0</v>
      </c>
      <c r="AK9" s="59">
        <v>0</v>
      </c>
      <c r="AL9" s="58">
        <v>0</v>
      </c>
      <c r="AM9" s="58">
        <v>0</v>
      </c>
      <c r="AN9" s="78">
        <v>240</v>
      </c>
      <c r="AO9" s="78">
        <v>81.099999999999994</v>
      </c>
      <c r="AP9" s="78">
        <v>0</v>
      </c>
      <c r="AQ9" s="93">
        <v>0</v>
      </c>
      <c r="AR9" s="93">
        <v>0</v>
      </c>
      <c r="AS9" s="93">
        <v>0</v>
      </c>
      <c r="AT9" s="93">
        <v>0</v>
      </c>
      <c r="AU9" s="93">
        <v>0</v>
      </c>
      <c r="AV9" s="93">
        <v>0</v>
      </c>
      <c r="AW9" s="93">
        <v>0</v>
      </c>
      <c r="AX9" s="93">
        <v>0</v>
      </c>
      <c r="AY9" s="58"/>
      <c r="AZ9" s="54"/>
      <c r="BA9" s="54"/>
      <c r="BB9" s="54">
        <v>3146750</v>
      </c>
      <c r="BC9" s="54">
        <v>0</v>
      </c>
      <c r="BD9" s="54">
        <v>0</v>
      </c>
      <c r="BE9" s="54">
        <v>3146750</v>
      </c>
      <c r="BF9" s="54">
        <v>0</v>
      </c>
      <c r="BG9" s="55">
        <v>0</v>
      </c>
      <c r="BH9" s="79">
        <v>240</v>
      </c>
      <c r="BI9" s="80">
        <v>111.8</v>
      </c>
      <c r="BJ9" s="119">
        <v>0</v>
      </c>
      <c r="BK9" s="119">
        <v>0</v>
      </c>
      <c r="BL9" s="119">
        <v>111.8</v>
      </c>
      <c r="BM9" s="119">
        <v>0</v>
      </c>
      <c r="BN9" s="119">
        <v>0</v>
      </c>
      <c r="BO9" s="168" t="str">
        <f>VLOOKUP(B9,[1]DS!$B$5:$W$2997,15,0)</f>
        <v>0101</v>
      </c>
      <c r="BP9" s="119" t="str">
        <f t="shared" ref="BP9:BP72" si="53">+IF((AO9+AP9-AN9)&gt;300,"Vượt trên 300 giờ","")</f>
        <v/>
      </c>
    </row>
    <row r="10" spans="1:68" ht="27.6" customHeight="1">
      <c r="A10" s="56">
        <f>SUBTOTAL(3,$B$9:B10)</f>
        <v>2</v>
      </c>
      <c r="B10" s="123" t="s">
        <v>13</v>
      </c>
      <c r="C10" s="124" t="s">
        <v>896</v>
      </c>
      <c r="D10" s="125" t="s">
        <v>897</v>
      </c>
      <c r="E10" s="56">
        <v>1</v>
      </c>
      <c r="F10" s="57" t="s">
        <v>653</v>
      </c>
      <c r="G10" s="78">
        <v>0</v>
      </c>
      <c r="H10" s="58">
        <v>0</v>
      </c>
      <c r="I10" s="58">
        <v>0</v>
      </c>
      <c r="J10" s="58">
        <v>0</v>
      </c>
      <c r="K10" s="78"/>
      <c r="L10" s="58"/>
      <c r="M10" s="58"/>
      <c r="N10" s="58">
        <v>0</v>
      </c>
      <c r="O10" s="78">
        <v>0</v>
      </c>
      <c r="P10" s="58">
        <v>0</v>
      </c>
      <c r="Q10" s="58">
        <v>0</v>
      </c>
      <c r="R10" s="58">
        <v>0</v>
      </c>
      <c r="S10" s="78"/>
      <c r="T10" s="58"/>
      <c r="U10" s="58"/>
      <c r="V10" s="58">
        <v>0</v>
      </c>
      <c r="W10" s="58"/>
      <c r="X10" s="58"/>
      <c r="Y10" s="58"/>
      <c r="Z10" s="58"/>
      <c r="AA10" s="58"/>
      <c r="AB10" s="58">
        <v>0</v>
      </c>
      <c r="AC10" s="60">
        <v>1</v>
      </c>
      <c r="AD10" s="60">
        <v>20</v>
      </c>
      <c r="AE10" s="60">
        <v>0</v>
      </c>
      <c r="AF10" s="60">
        <v>0</v>
      </c>
      <c r="AG10" s="60">
        <v>1</v>
      </c>
      <c r="AH10" s="60">
        <v>20</v>
      </c>
      <c r="AI10" s="58">
        <v>1050000</v>
      </c>
      <c r="AJ10" s="58">
        <v>1050000</v>
      </c>
      <c r="AK10" s="59">
        <v>0</v>
      </c>
      <c r="AL10" s="58">
        <v>0</v>
      </c>
      <c r="AM10" s="58">
        <v>0</v>
      </c>
      <c r="AN10" s="78">
        <v>150</v>
      </c>
      <c r="AO10" s="78">
        <v>143.69999999999999</v>
      </c>
      <c r="AP10" s="78">
        <v>0</v>
      </c>
      <c r="AQ10" s="93">
        <v>0</v>
      </c>
      <c r="AR10" s="93">
        <v>0</v>
      </c>
      <c r="AS10" s="93">
        <v>6998687</v>
      </c>
      <c r="AT10" s="93">
        <v>0</v>
      </c>
      <c r="AU10" s="93">
        <v>0</v>
      </c>
      <c r="AV10" s="93">
        <v>0</v>
      </c>
      <c r="AW10" s="93">
        <v>6998687</v>
      </c>
      <c r="AX10" s="93">
        <v>0</v>
      </c>
      <c r="AY10" s="58"/>
      <c r="AZ10" s="59"/>
      <c r="BA10" s="59"/>
      <c r="BB10" s="59">
        <v>0</v>
      </c>
      <c r="BC10" s="59">
        <v>6998687</v>
      </c>
      <c r="BD10" s="59">
        <v>0</v>
      </c>
      <c r="BE10" s="59">
        <v>0</v>
      </c>
      <c r="BF10" s="59">
        <v>6998687</v>
      </c>
      <c r="BG10" s="60">
        <v>0</v>
      </c>
      <c r="BH10" s="80">
        <v>150</v>
      </c>
      <c r="BI10" s="80">
        <v>163.69999999999999</v>
      </c>
      <c r="BJ10" s="80">
        <v>13.699999999999989</v>
      </c>
      <c r="BK10" s="80">
        <v>9.1333333333333258</v>
      </c>
      <c r="BL10" s="80">
        <v>143.69999999999999</v>
      </c>
      <c r="BM10" s="80">
        <v>0</v>
      </c>
      <c r="BN10" s="80">
        <v>0</v>
      </c>
      <c r="BO10" s="169" t="str">
        <f>VLOOKUP(B10,[1]DS!$B$5:$W$2997,15,0)</f>
        <v>0101</v>
      </c>
      <c r="BP10" s="80" t="str">
        <f t="shared" si="53"/>
        <v/>
      </c>
    </row>
    <row r="11" spans="1:68" ht="27.6" customHeight="1">
      <c r="A11" s="56">
        <f>SUBTOTAL(3,$B$9:B11)</f>
        <v>3</v>
      </c>
      <c r="B11" s="123" t="s">
        <v>14</v>
      </c>
      <c r="C11" s="124" t="s">
        <v>898</v>
      </c>
      <c r="D11" s="125" t="s">
        <v>899</v>
      </c>
      <c r="E11" s="56">
        <v>1</v>
      </c>
      <c r="F11" s="57" t="s">
        <v>653</v>
      </c>
      <c r="G11" s="78">
        <v>0</v>
      </c>
      <c r="H11" s="58">
        <v>0</v>
      </c>
      <c r="I11" s="58">
        <v>0</v>
      </c>
      <c r="J11" s="58">
        <v>0</v>
      </c>
      <c r="K11" s="78"/>
      <c r="L11" s="58"/>
      <c r="M11" s="58"/>
      <c r="N11" s="58">
        <v>0</v>
      </c>
      <c r="O11" s="78">
        <v>0</v>
      </c>
      <c r="P11" s="58">
        <v>0</v>
      </c>
      <c r="Q11" s="58">
        <v>0</v>
      </c>
      <c r="R11" s="58">
        <v>0</v>
      </c>
      <c r="S11" s="78"/>
      <c r="T11" s="58"/>
      <c r="U11" s="58"/>
      <c r="V11" s="58">
        <v>0</v>
      </c>
      <c r="W11" s="58"/>
      <c r="X11" s="58"/>
      <c r="Y11" s="58"/>
      <c r="Z11" s="58"/>
      <c r="AA11" s="58"/>
      <c r="AB11" s="58">
        <v>0</v>
      </c>
      <c r="AC11" s="60">
        <v>0</v>
      </c>
      <c r="AD11" s="60">
        <v>0</v>
      </c>
      <c r="AE11" s="60">
        <v>0</v>
      </c>
      <c r="AF11" s="60">
        <v>0</v>
      </c>
      <c r="AG11" s="60">
        <v>0</v>
      </c>
      <c r="AH11" s="60">
        <v>0</v>
      </c>
      <c r="AI11" s="58">
        <v>0</v>
      </c>
      <c r="AJ11" s="58">
        <v>0</v>
      </c>
      <c r="AK11" s="59">
        <v>0</v>
      </c>
      <c r="AL11" s="58">
        <v>0</v>
      </c>
      <c r="AM11" s="58">
        <v>0</v>
      </c>
      <c r="AN11" s="78">
        <v>255</v>
      </c>
      <c r="AO11" s="78">
        <v>102.4</v>
      </c>
      <c r="AP11" s="78">
        <v>0</v>
      </c>
      <c r="AQ11" s="93">
        <v>0</v>
      </c>
      <c r="AR11" s="93">
        <v>0</v>
      </c>
      <c r="AS11" s="93">
        <v>0</v>
      </c>
      <c r="AT11" s="93">
        <v>0</v>
      </c>
      <c r="AU11" s="93">
        <v>0</v>
      </c>
      <c r="AV11" s="93">
        <v>0</v>
      </c>
      <c r="AW11" s="93">
        <v>0</v>
      </c>
      <c r="AX11" s="93">
        <v>0</v>
      </c>
      <c r="AY11" s="58"/>
      <c r="AZ11" s="59"/>
      <c r="BA11" s="59"/>
      <c r="BB11" s="59">
        <v>0</v>
      </c>
      <c r="BC11" s="59">
        <v>0</v>
      </c>
      <c r="BD11" s="59">
        <v>0</v>
      </c>
      <c r="BE11" s="59">
        <v>0</v>
      </c>
      <c r="BF11" s="59">
        <v>0</v>
      </c>
      <c r="BG11" s="60">
        <v>0</v>
      </c>
      <c r="BH11" s="80">
        <v>255</v>
      </c>
      <c r="BI11" s="80">
        <v>102.4</v>
      </c>
      <c r="BJ11" s="80">
        <v>0</v>
      </c>
      <c r="BK11" s="80">
        <v>0</v>
      </c>
      <c r="BL11" s="80">
        <v>102.4</v>
      </c>
      <c r="BM11" s="80">
        <v>0</v>
      </c>
      <c r="BN11" s="80">
        <v>0</v>
      </c>
      <c r="BO11" s="169" t="str">
        <f>VLOOKUP(B11,[1]DS!$B$5:$W$2997,15,0)</f>
        <v>0101</v>
      </c>
      <c r="BP11" s="80" t="str">
        <f t="shared" si="53"/>
        <v/>
      </c>
    </row>
    <row r="12" spans="1:68" ht="27.6" customHeight="1">
      <c r="A12" s="56">
        <f>SUBTOTAL(3,$B$9:B12)</f>
        <v>4</v>
      </c>
      <c r="B12" s="123" t="s">
        <v>15</v>
      </c>
      <c r="C12" s="124" t="s">
        <v>900</v>
      </c>
      <c r="D12" s="125" t="s">
        <v>901</v>
      </c>
      <c r="E12" s="56">
        <v>1</v>
      </c>
      <c r="F12" s="57" t="s">
        <v>653</v>
      </c>
      <c r="G12" s="78">
        <v>0</v>
      </c>
      <c r="H12" s="58">
        <v>0</v>
      </c>
      <c r="I12" s="58">
        <v>0</v>
      </c>
      <c r="J12" s="58">
        <v>0</v>
      </c>
      <c r="K12" s="78"/>
      <c r="L12" s="58"/>
      <c r="M12" s="58"/>
      <c r="N12" s="58">
        <v>0</v>
      </c>
      <c r="O12" s="78">
        <v>0</v>
      </c>
      <c r="P12" s="58">
        <v>0</v>
      </c>
      <c r="Q12" s="58">
        <v>0</v>
      </c>
      <c r="R12" s="58">
        <v>0</v>
      </c>
      <c r="S12" s="78"/>
      <c r="T12" s="58"/>
      <c r="U12" s="58"/>
      <c r="V12" s="58">
        <v>0</v>
      </c>
      <c r="W12" s="58"/>
      <c r="X12" s="58"/>
      <c r="Y12" s="58"/>
      <c r="Z12" s="58"/>
      <c r="AA12" s="58"/>
      <c r="AB12" s="58">
        <v>0</v>
      </c>
      <c r="AC12" s="60">
        <v>1</v>
      </c>
      <c r="AD12" s="60">
        <v>20</v>
      </c>
      <c r="AE12" s="60">
        <v>0</v>
      </c>
      <c r="AF12" s="60">
        <v>0</v>
      </c>
      <c r="AG12" s="60">
        <v>1</v>
      </c>
      <c r="AH12" s="60">
        <v>20</v>
      </c>
      <c r="AI12" s="58">
        <v>1050000</v>
      </c>
      <c r="AJ12" s="58">
        <v>1050000</v>
      </c>
      <c r="AK12" s="59">
        <v>0</v>
      </c>
      <c r="AL12" s="58">
        <v>0</v>
      </c>
      <c r="AM12" s="58">
        <v>0</v>
      </c>
      <c r="AN12" s="78">
        <v>240</v>
      </c>
      <c r="AO12" s="78">
        <v>42.3</v>
      </c>
      <c r="AP12" s="78">
        <v>18.200000000000003</v>
      </c>
      <c r="AQ12" s="93">
        <v>0</v>
      </c>
      <c r="AR12" s="93">
        <v>0</v>
      </c>
      <c r="AS12" s="93">
        <v>5805762</v>
      </c>
      <c r="AT12" s="93">
        <v>0</v>
      </c>
      <c r="AU12" s="93">
        <v>0</v>
      </c>
      <c r="AV12" s="93">
        <v>0</v>
      </c>
      <c r="AW12" s="93">
        <v>5805762</v>
      </c>
      <c r="AX12" s="93">
        <v>0</v>
      </c>
      <c r="AY12" s="58"/>
      <c r="AZ12" s="59"/>
      <c r="BA12" s="59"/>
      <c r="BB12" s="59">
        <v>0</v>
      </c>
      <c r="BC12" s="59">
        <v>5805762</v>
      </c>
      <c r="BD12" s="59">
        <v>0</v>
      </c>
      <c r="BE12" s="59">
        <v>0</v>
      </c>
      <c r="BF12" s="59">
        <v>5805762</v>
      </c>
      <c r="BG12" s="60">
        <v>0</v>
      </c>
      <c r="BH12" s="80">
        <v>240</v>
      </c>
      <c r="BI12" s="80">
        <v>80.5</v>
      </c>
      <c r="BJ12" s="80">
        <v>0</v>
      </c>
      <c r="BK12" s="80">
        <v>0</v>
      </c>
      <c r="BL12" s="80">
        <v>60.5</v>
      </c>
      <c r="BM12" s="80">
        <v>0</v>
      </c>
      <c r="BN12" s="80">
        <v>0</v>
      </c>
      <c r="BO12" s="169" t="str">
        <f>VLOOKUP(B12,[1]DS!$B$5:$W$2997,15,0)</f>
        <v>0101</v>
      </c>
      <c r="BP12" s="80" t="str">
        <f t="shared" si="53"/>
        <v/>
      </c>
    </row>
    <row r="13" spans="1:68" ht="27.6" customHeight="1">
      <c r="A13" s="56">
        <f>SUBTOTAL(3,$B$9:B13)</f>
        <v>5</v>
      </c>
      <c r="B13" s="123" t="s">
        <v>16</v>
      </c>
      <c r="C13" s="124" t="s">
        <v>902</v>
      </c>
      <c r="D13" s="125" t="s">
        <v>903</v>
      </c>
      <c r="E13" s="56">
        <v>1</v>
      </c>
      <c r="F13" s="57" t="s">
        <v>653</v>
      </c>
      <c r="G13" s="78">
        <v>0</v>
      </c>
      <c r="H13" s="58">
        <v>0</v>
      </c>
      <c r="I13" s="58">
        <v>0</v>
      </c>
      <c r="J13" s="58">
        <v>0</v>
      </c>
      <c r="K13" s="78"/>
      <c r="L13" s="58"/>
      <c r="M13" s="58"/>
      <c r="N13" s="58">
        <v>0</v>
      </c>
      <c r="O13" s="78">
        <v>0</v>
      </c>
      <c r="P13" s="58">
        <v>0</v>
      </c>
      <c r="Q13" s="58">
        <v>0</v>
      </c>
      <c r="R13" s="58">
        <v>0</v>
      </c>
      <c r="S13" s="78"/>
      <c r="T13" s="58"/>
      <c r="U13" s="58"/>
      <c r="V13" s="58">
        <v>0</v>
      </c>
      <c r="W13" s="58"/>
      <c r="X13" s="58"/>
      <c r="Y13" s="58"/>
      <c r="Z13" s="58"/>
      <c r="AA13" s="58"/>
      <c r="AB13" s="58">
        <v>0</v>
      </c>
      <c r="AC13" s="60">
        <v>1</v>
      </c>
      <c r="AD13" s="60">
        <v>20</v>
      </c>
      <c r="AE13" s="60">
        <v>0</v>
      </c>
      <c r="AF13" s="60">
        <v>0</v>
      </c>
      <c r="AG13" s="60">
        <v>1</v>
      </c>
      <c r="AH13" s="60">
        <v>20</v>
      </c>
      <c r="AI13" s="58">
        <v>1050000</v>
      </c>
      <c r="AJ13" s="58">
        <v>0</v>
      </c>
      <c r="AK13" s="59">
        <v>0</v>
      </c>
      <c r="AL13" s="58">
        <v>1050000</v>
      </c>
      <c r="AM13" s="58">
        <v>0</v>
      </c>
      <c r="AN13" s="78">
        <v>217.5</v>
      </c>
      <c r="AO13" s="78">
        <v>126.9</v>
      </c>
      <c r="AP13" s="78">
        <v>0</v>
      </c>
      <c r="AQ13" s="93">
        <v>0</v>
      </c>
      <c r="AR13" s="93">
        <v>0</v>
      </c>
      <c r="AS13" s="93">
        <v>0</v>
      </c>
      <c r="AT13" s="93">
        <v>0</v>
      </c>
      <c r="AU13" s="93">
        <v>0</v>
      </c>
      <c r="AV13" s="93">
        <v>0</v>
      </c>
      <c r="AW13" s="93">
        <v>0</v>
      </c>
      <c r="AX13" s="93">
        <v>0</v>
      </c>
      <c r="AY13" s="58"/>
      <c r="AZ13" s="59"/>
      <c r="BA13" s="59"/>
      <c r="BB13" s="59">
        <v>1050000</v>
      </c>
      <c r="BC13" s="59">
        <v>0</v>
      </c>
      <c r="BD13" s="59">
        <v>0</v>
      </c>
      <c r="BE13" s="59">
        <v>1050000</v>
      </c>
      <c r="BF13" s="59">
        <v>0</v>
      </c>
      <c r="BG13" s="60">
        <v>0</v>
      </c>
      <c r="BH13" s="80">
        <v>217.5</v>
      </c>
      <c r="BI13" s="80">
        <v>146.9</v>
      </c>
      <c r="BJ13" s="80">
        <v>0</v>
      </c>
      <c r="BK13" s="80">
        <v>0</v>
      </c>
      <c r="BL13" s="80">
        <v>126.9</v>
      </c>
      <c r="BM13" s="80">
        <v>0</v>
      </c>
      <c r="BN13" s="80">
        <v>0</v>
      </c>
      <c r="BO13" s="169" t="str">
        <f>VLOOKUP(B13,[1]DS!$B$5:$W$2997,15,0)</f>
        <v>0101</v>
      </c>
      <c r="BP13" s="80" t="str">
        <f t="shared" si="53"/>
        <v/>
      </c>
    </row>
    <row r="14" spans="1:68" ht="27.6" customHeight="1">
      <c r="A14" s="56">
        <f>SUBTOTAL(3,$B$9:B14)</f>
        <v>6</v>
      </c>
      <c r="B14" s="123" t="s">
        <v>17</v>
      </c>
      <c r="C14" s="124" t="s">
        <v>904</v>
      </c>
      <c r="D14" s="125" t="s">
        <v>905</v>
      </c>
      <c r="E14" s="56">
        <v>1</v>
      </c>
      <c r="F14" s="57" t="s">
        <v>653</v>
      </c>
      <c r="G14" s="78">
        <v>0</v>
      </c>
      <c r="H14" s="58">
        <v>0</v>
      </c>
      <c r="I14" s="58">
        <v>0</v>
      </c>
      <c r="J14" s="58">
        <v>0</v>
      </c>
      <c r="K14" s="78"/>
      <c r="L14" s="58"/>
      <c r="M14" s="58"/>
      <c r="N14" s="58">
        <v>0</v>
      </c>
      <c r="O14" s="78">
        <v>0</v>
      </c>
      <c r="P14" s="58">
        <v>0</v>
      </c>
      <c r="Q14" s="58">
        <v>0</v>
      </c>
      <c r="R14" s="58">
        <v>0</v>
      </c>
      <c r="S14" s="78"/>
      <c r="T14" s="58"/>
      <c r="U14" s="58"/>
      <c r="V14" s="58">
        <v>0</v>
      </c>
      <c r="W14" s="58"/>
      <c r="X14" s="58"/>
      <c r="Y14" s="58"/>
      <c r="Z14" s="58"/>
      <c r="AA14" s="58"/>
      <c r="AB14" s="58">
        <v>0</v>
      </c>
      <c r="AC14" s="60">
        <v>1</v>
      </c>
      <c r="AD14" s="60">
        <v>20</v>
      </c>
      <c r="AE14" s="60">
        <v>0</v>
      </c>
      <c r="AF14" s="60">
        <v>0</v>
      </c>
      <c r="AG14" s="60">
        <v>1</v>
      </c>
      <c r="AH14" s="60">
        <v>20</v>
      </c>
      <c r="AI14" s="58">
        <v>1050000</v>
      </c>
      <c r="AJ14" s="58">
        <v>0</v>
      </c>
      <c r="AK14" s="59">
        <v>0</v>
      </c>
      <c r="AL14" s="58">
        <v>1050000</v>
      </c>
      <c r="AM14" s="58">
        <v>0</v>
      </c>
      <c r="AN14" s="78">
        <v>255</v>
      </c>
      <c r="AO14" s="78">
        <v>102.6</v>
      </c>
      <c r="AP14" s="78">
        <v>0</v>
      </c>
      <c r="AQ14" s="93">
        <v>0</v>
      </c>
      <c r="AR14" s="93">
        <v>0</v>
      </c>
      <c r="AS14" s="93">
        <v>0</v>
      </c>
      <c r="AT14" s="93">
        <v>0</v>
      </c>
      <c r="AU14" s="93">
        <v>0</v>
      </c>
      <c r="AV14" s="93">
        <v>0</v>
      </c>
      <c r="AW14" s="93">
        <v>0</v>
      </c>
      <c r="AX14" s="93">
        <v>0</v>
      </c>
      <c r="AY14" s="58"/>
      <c r="AZ14" s="59"/>
      <c r="BA14" s="59"/>
      <c r="BB14" s="59">
        <v>1050000</v>
      </c>
      <c r="BC14" s="59">
        <v>0</v>
      </c>
      <c r="BD14" s="59">
        <v>0</v>
      </c>
      <c r="BE14" s="59">
        <v>1050000</v>
      </c>
      <c r="BF14" s="59">
        <v>0</v>
      </c>
      <c r="BG14" s="60">
        <v>0</v>
      </c>
      <c r="BH14" s="80">
        <v>255</v>
      </c>
      <c r="BI14" s="80">
        <v>122.6</v>
      </c>
      <c r="BJ14" s="80">
        <v>0</v>
      </c>
      <c r="BK14" s="80">
        <v>0</v>
      </c>
      <c r="BL14" s="80">
        <v>102.6</v>
      </c>
      <c r="BM14" s="80">
        <v>0</v>
      </c>
      <c r="BN14" s="80">
        <v>0</v>
      </c>
      <c r="BO14" s="169" t="str">
        <f>VLOOKUP(B14,[1]DS!$B$5:$W$2997,15,0)</f>
        <v>0101</v>
      </c>
      <c r="BP14" s="80" t="str">
        <f t="shared" si="53"/>
        <v/>
      </c>
    </row>
    <row r="15" spans="1:68" ht="27.6" customHeight="1">
      <c r="A15" s="56">
        <f>SUBTOTAL(3,$B$9:B15)</f>
        <v>7</v>
      </c>
      <c r="B15" s="123" t="s">
        <v>18</v>
      </c>
      <c r="C15" s="124" t="s">
        <v>906</v>
      </c>
      <c r="D15" s="125" t="s">
        <v>907</v>
      </c>
      <c r="E15" s="56">
        <v>1</v>
      </c>
      <c r="F15" s="57" t="s">
        <v>654</v>
      </c>
      <c r="G15" s="78">
        <v>0</v>
      </c>
      <c r="H15" s="58">
        <v>0</v>
      </c>
      <c r="I15" s="58">
        <v>0</v>
      </c>
      <c r="J15" s="58">
        <v>0</v>
      </c>
      <c r="K15" s="78"/>
      <c r="L15" s="58"/>
      <c r="M15" s="58"/>
      <c r="N15" s="58">
        <v>0</v>
      </c>
      <c r="O15" s="78">
        <v>75.5</v>
      </c>
      <c r="P15" s="58">
        <v>7738750</v>
      </c>
      <c r="Q15" s="58">
        <v>0</v>
      </c>
      <c r="R15" s="58">
        <v>7738750</v>
      </c>
      <c r="S15" s="78"/>
      <c r="T15" s="58"/>
      <c r="U15" s="58"/>
      <c r="V15" s="58">
        <v>0</v>
      </c>
      <c r="W15" s="58"/>
      <c r="X15" s="58"/>
      <c r="Y15" s="58"/>
      <c r="Z15" s="58"/>
      <c r="AA15" s="58"/>
      <c r="AB15" s="58">
        <v>0</v>
      </c>
      <c r="AC15" s="60">
        <v>1</v>
      </c>
      <c r="AD15" s="60">
        <v>20</v>
      </c>
      <c r="AE15" s="60">
        <v>0</v>
      </c>
      <c r="AF15" s="60">
        <v>0</v>
      </c>
      <c r="AG15" s="60">
        <v>1</v>
      </c>
      <c r="AH15" s="60">
        <v>20</v>
      </c>
      <c r="AI15" s="58">
        <v>1050000</v>
      </c>
      <c r="AJ15" s="58">
        <v>0</v>
      </c>
      <c r="AK15" s="59">
        <v>0</v>
      </c>
      <c r="AL15" s="58">
        <v>1050000</v>
      </c>
      <c r="AM15" s="58">
        <v>0</v>
      </c>
      <c r="AN15" s="78">
        <v>255</v>
      </c>
      <c r="AO15" s="78">
        <v>44.3</v>
      </c>
      <c r="AP15" s="78">
        <v>0</v>
      </c>
      <c r="AQ15" s="93">
        <v>0</v>
      </c>
      <c r="AR15" s="93">
        <v>0</v>
      </c>
      <c r="AS15" s="93">
        <v>0</v>
      </c>
      <c r="AT15" s="93">
        <v>0</v>
      </c>
      <c r="AU15" s="93">
        <v>0</v>
      </c>
      <c r="AV15" s="93">
        <v>0</v>
      </c>
      <c r="AW15" s="93">
        <v>0</v>
      </c>
      <c r="AX15" s="93">
        <v>0</v>
      </c>
      <c r="AY15" s="58"/>
      <c r="AZ15" s="59"/>
      <c r="BA15" s="59"/>
      <c r="BB15" s="59">
        <v>8788750</v>
      </c>
      <c r="BC15" s="59">
        <v>0</v>
      </c>
      <c r="BD15" s="59">
        <v>0</v>
      </c>
      <c r="BE15" s="59">
        <v>8788750</v>
      </c>
      <c r="BF15" s="59">
        <v>0</v>
      </c>
      <c r="BG15" s="60">
        <v>0</v>
      </c>
      <c r="BH15" s="80">
        <v>255</v>
      </c>
      <c r="BI15" s="80">
        <v>139.80000000000001</v>
      </c>
      <c r="BJ15" s="80">
        <v>0</v>
      </c>
      <c r="BK15" s="80">
        <v>0</v>
      </c>
      <c r="BL15" s="80">
        <v>119.8</v>
      </c>
      <c r="BM15" s="80">
        <v>0</v>
      </c>
      <c r="BN15" s="80">
        <v>0</v>
      </c>
      <c r="BO15" s="169" t="str">
        <f>VLOOKUP(B15,[1]DS!$B$5:$W$2997,15,0)</f>
        <v>0102</v>
      </c>
      <c r="BP15" s="80" t="str">
        <f t="shared" si="53"/>
        <v/>
      </c>
    </row>
    <row r="16" spans="1:68" ht="27.6" customHeight="1">
      <c r="A16" s="56">
        <f>SUBTOTAL(3,$B$9:B16)</f>
        <v>8</v>
      </c>
      <c r="B16" s="123" t="s">
        <v>19</v>
      </c>
      <c r="C16" s="124" t="s">
        <v>908</v>
      </c>
      <c r="D16" s="125" t="s">
        <v>909</v>
      </c>
      <c r="E16" s="56">
        <v>1</v>
      </c>
      <c r="F16" s="57" t="s">
        <v>654</v>
      </c>
      <c r="G16" s="78">
        <v>0</v>
      </c>
      <c r="H16" s="58">
        <v>0</v>
      </c>
      <c r="I16" s="58">
        <v>0</v>
      </c>
      <c r="J16" s="58">
        <v>0</v>
      </c>
      <c r="K16" s="78"/>
      <c r="L16" s="58"/>
      <c r="M16" s="58"/>
      <c r="N16" s="58">
        <v>0</v>
      </c>
      <c r="O16" s="78">
        <v>61.500000000000007</v>
      </c>
      <c r="P16" s="58">
        <v>6303750.0000000009</v>
      </c>
      <c r="Q16" s="58">
        <v>0</v>
      </c>
      <c r="R16" s="58">
        <v>6303750</v>
      </c>
      <c r="S16" s="78"/>
      <c r="T16" s="58"/>
      <c r="U16" s="58"/>
      <c r="V16" s="58">
        <v>0</v>
      </c>
      <c r="W16" s="58"/>
      <c r="X16" s="58"/>
      <c r="Y16" s="58"/>
      <c r="Z16" s="58"/>
      <c r="AA16" s="58"/>
      <c r="AB16" s="58">
        <v>0</v>
      </c>
      <c r="AC16" s="60">
        <v>2</v>
      </c>
      <c r="AD16" s="60">
        <v>46</v>
      </c>
      <c r="AE16" s="60">
        <v>0</v>
      </c>
      <c r="AF16" s="60">
        <v>0</v>
      </c>
      <c r="AG16" s="60">
        <v>2</v>
      </c>
      <c r="AH16" s="60">
        <v>46</v>
      </c>
      <c r="AI16" s="58">
        <v>2400000</v>
      </c>
      <c r="AJ16" s="58">
        <v>0</v>
      </c>
      <c r="AK16" s="59">
        <v>0</v>
      </c>
      <c r="AL16" s="58">
        <v>2400000</v>
      </c>
      <c r="AM16" s="58">
        <v>0</v>
      </c>
      <c r="AN16" s="78">
        <v>240</v>
      </c>
      <c r="AO16" s="78">
        <v>17.2</v>
      </c>
      <c r="AP16" s="78">
        <v>156.4</v>
      </c>
      <c r="AQ16" s="93">
        <v>0</v>
      </c>
      <c r="AR16" s="93">
        <v>0</v>
      </c>
      <c r="AS16" s="93">
        <v>0</v>
      </c>
      <c r="AT16" s="93">
        <v>0</v>
      </c>
      <c r="AU16" s="93">
        <v>0</v>
      </c>
      <c r="AV16" s="93">
        <v>0</v>
      </c>
      <c r="AW16" s="93">
        <v>0</v>
      </c>
      <c r="AX16" s="93">
        <v>0</v>
      </c>
      <c r="AY16" s="58"/>
      <c r="AZ16" s="59"/>
      <c r="BA16" s="59"/>
      <c r="BB16" s="59">
        <v>8703750</v>
      </c>
      <c r="BC16" s="59">
        <v>0</v>
      </c>
      <c r="BD16" s="59">
        <v>0</v>
      </c>
      <c r="BE16" s="59">
        <v>8703750</v>
      </c>
      <c r="BF16" s="59">
        <v>0</v>
      </c>
      <c r="BG16" s="60">
        <v>0</v>
      </c>
      <c r="BH16" s="80">
        <v>240</v>
      </c>
      <c r="BI16" s="80">
        <v>281.10000000000002</v>
      </c>
      <c r="BJ16" s="80">
        <v>41.100000000000023</v>
      </c>
      <c r="BK16" s="80">
        <v>17.125000000000011</v>
      </c>
      <c r="BL16" s="80">
        <v>235.10000000000002</v>
      </c>
      <c r="BM16" s="80">
        <v>0</v>
      </c>
      <c r="BN16" s="80">
        <v>0</v>
      </c>
      <c r="BO16" s="169" t="str">
        <f>VLOOKUP(B16,[1]DS!$B$5:$W$2997,15,0)</f>
        <v>0102</v>
      </c>
      <c r="BP16" s="80" t="str">
        <f t="shared" si="53"/>
        <v/>
      </c>
    </row>
    <row r="17" spans="1:68" ht="27.6" customHeight="1">
      <c r="A17" s="56">
        <f>SUBTOTAL(3,$B$9:B17)</f>
        <v>9</v>
      </c>
      <c r="B17" s="123" t="s">
        <v>20</v>
      </c>
      <c r="C17" s="124" t="s">
        <v>910</v>
      </c>
      <c r="D17" s="125" t="s">
        <v>911</v>
      </c>
      <c r="E17" s="56">
        <v>1</v>
      </c>
      <c r="F17" s="57" t="s">
        <v>654</v>
      </c>
      <c r="G17" s="78">
        <v>0</v>
      </c>
      <c r="H17" s="58">
        <v>0</v>
      </c>
      <c r="I17" s="58">
        <v>0</v>
      </c>
      <c r="J17" s="58">
        <v>0</v>
      </c>
      <c r="K17" s="78"/>
      <c r="L17" s="58"/>
      <c r="M17" s="58"/>
      <c r="N17" s="58">
        <v>0</v>
      </c>
      <c r="O17" s="78">
        <v>0</v>
      </c>
      <c r="P17" s="58">
        <v>0</v>
      </c>
      <c r="Q17" s="58">
        <v>0</v>
      </c>
      <c r="R17" s="58">
        <v>0</v>
      </c>
      <c r="S17" s="78"/>
      <c r="T17" s="58"/>
      <c r="U17" s="58"/>
      <c r="V17" s="58">
        <v>0</v>
      </c>
      <c r="W17" s="58"/>
      <c r="X17" s="58"/>
      <c r="Y17" s="58"/>
      <c r="Z17" s="58"/>
      <c r="AA17" s="58"/>
      <c r="AB17" s="58">
        <v>0</v>
      </c>
      <c r="AC17" s="60">
        <v>1</v>
      </c>
      <c r="AD17" s="60">
        <v>14</v>
      </c>
      <c r="AE17" s="60">
        <v>0</v>
      </c>
      <c r="AF17" s="60">
        <v>0</v>
      </c>
      <c r="AG17" s="60">
        <v>1</v>
      </c>
      <c r="AH17" s="60">
        <v>14</v>
      </c>
      <c r="AI17" s="58">
        <v>650000</v>
      </c>
      <c r="AJ17" s="58">
        <v>0</v>
      </c>
      <c r="AK17" s="59">
        <v>0</v>
      </c>
      <c r="AL17" s="58">
        <v>650000</v>
      </c>
      <c r="AM17" s="58">
        <v>0</v>
      </c>
      <c r="AN17" s="78">
        <v>240</v>
      </c>
      <c r="AO17" s="78">
        <v>72</v>
      </c>
      <c r="AP17" s="78">
        <v>33.700000000000003</v>
      </c>
      <c r="AQ17" s="93">
        <v>0</v>
      </c>
      <c r="AR17" s="93">
        <v>0</v>
      </c>
      <c r="AS17" s="93">
        <v>0</v>
      </c>
      <c r="AT17" s="93">
        <v>0</v>
      </c>
      <c r="AU17" s="93">
        <v>0</v>
      </c>
      <c r="AV17" s="93">
        <v>0</v>
      </c>
      <c r="AW17" s="93">
        <v>0</v>
      </c>
      <c r="AX17" s="93">
        <v>0</v>
      </c>
      <c r="AY17" s="58"/>
      <c r="AZ17" s="59"/>
      <c r="BA17" s="59"/>
      <c r="BB17" s="59">
        <v>650000</v>
      </c>
      <c r="BC17" s="59">
        <v>0</v>
      </c>
      <c r="BD17" s="59">
        <v>0</v>
      </c>
      <c r="BE17" s="59">
        <v>650000</v>
      </c>
      <c r="BF17" s="59">
        <v>0</v>
      </c>
      <c r="BG17" s="60">
        <v>0</v>
      </c>
      <c r="BH17" s="80">
        <v>240</v>
      </c>
      <c r="BI17" s="80">
        <v>119.7</v>
      </c>
      <c r="BJ17" s="80">
        <v>0</v>
      </c>
      <c r="BK17" s="80">
        <v>0</v>
      </c>
      <c r="BL17" s="80">
        <v>105.7</v>
      </c>
      <c r="BM17" s="80">
        <v>0</v>
      </c>
      <c r="BN17" s="80">
        <v>0</v>
      </c>
      <c r="BO17" s="169" t="str">
        <f>VLOOKUP(B17,[1]DS!$B$5:$W$2997,15,0)</f>
        <v>0102</v>
      </c>
      <c r="BP17" s="80" t="str">
        <f t="shared" si="53"/>
        <v/>
      </c>
    </row>
    <row r="18" spans="1:68" ht="27.6" customHeight="1">
      <c r="A18" s="56">
        <f>SUBTOTAL(3,$B$9:B18)</f>
        <v>10</v>
      </c>
      <c r="B18" s="123" t="s">
        <v>21</v>
      </c>
      <c r="C18" s="124" t="s">
        <v>912</v>
      </c>
      <c r="D18" s="125" t="s">
        <v>913</v>
      </c>
      <c r="E18" s="56">
        <v>1</v>
      </c>
      <c r="F18" s="57" t="s">
        <v>654</v>
      </c>
      <c r="G18" s="78">
        <v>0</v>
      </c>
      <c r="H18" s="58">
        <v>0</v>
      </c>
      <c r="I18" s="58">
        <v>0</v>
      </c>
      <c r="J18" s="58">
        <v>0</v>
      </c>
      <c r="K18" s="78"/>
      <c r="L18" s="58"/>
      <c r="M18" s="58"/>
      <c r="N18" s="58">
        <v>0</v>
      </c>
      <c r="O18" s="78">
        <v>60.1</v>
      </c>
      <c r="P18" s="58">
        <v>6160250</v>
      </c>
      <c r="Q18" s="58">
        <v>0</v>
      </c>
      <c r="R18" s="58">
        <v>6160250</v>
      </c>
      <c r="S18" s="78"/>
      <c r="T18" s="58"/>
      <c r="U18" s="58"/>
      <c r="V18" s="58">
        <v>0</v>
      </c>
      <c r="W18" s="58"/>
      <c r="X18" s="58"/>
      <c r="Y18" s="58"/>
      <c r="Z18" s="58"/>
      <c r="AA18" s="58"/>
      <c r="AB18" s="58">
        <v>0</v>
      </c>
      <c r="AC18" s="60">
        <v>0</v>
      </c>
      <c r="AD18" s="60">
        <v>0</v>
      </c>
      <c r="AE18" s="60">
        <v>0</v>
      </c>
      <c r="AF18" s="60">
        <v>0</v>
      </c>
      <c r="AG18" s="60">
        <v>0</v>
      </c>
      <c r="AH18" s="60">
        <v>0</v>
      </c>
      <c r="AI18" s="58">
        <v>0</v>
      </c>
      <c r="AJ18" s="58">
        <v>0</v>
      </c>
      <c r="AK18" s="59">
        <v>0</v>
      </c>
      <c r="AL18" s="58">
        <v>0</v>
      </c>
      <c r="AM18" s="58">
        <v>0</v>
      </c>
      <c r="AN18" s="78">
        <v>255</v>
      </c>
      <c r="AO18" s="78">
        <v>9.1999999999999993</v>
      </c>
      <c r="AP18" s="78">
        <v>137.69999999999999</v>
      </c>
      <c r="AQ18" s="93">
        <v>0</v>
      </c>
      <c r="AR18" s="93">
        <v>0</v>
      </c>
      <c r="AS18" s="93">
        <v>0</v>
      </c>
      <c r="AT18" s="93">
        <v>0</v>
      </c>
      <c r="AU18" s="93">
        <v>0</v>
      </c>
      <c r="AV18" s="93">
        <v>0</v>
      </c>
      <c r="AW18" s="93">
        <v>0</v>
      </c>
      <c r="AX18" s="93">
        <v>0</v>
      </c>
      <c r="AY18" s="58"/>
      <c r="AZ18" s="59"/>
      <c r="BA18" s="59"/>
      <c r="BB18" s="59">
        <v>6160250</v>
      </c>
      <c r="BC18" s="59">
        <v>0</v>
      </c>
      <c r="BD18" s="59">
        <v>0</v>
      </c>
      <c r="BE18" s="59">
        <v>6160250</v>
      </c>
      <c r="BF18" s="59">
        <v>0</v>
      </c>
      <c r="BG18" s="60">
        <v>0</v>
      </c>
      <c r="BH18" s="80">
        <v>255</v>
      </c>
      <c r="BI18" s="80">
        <v>207</v>
      </c>
      <c r="BJ18" s="80">
        <v>0</v>
      </c>
      <c r="BK18" s="80">
        <v>0</v>
      </c>
      <c r="BL18" s="80">
        <v>207</v>
      </c>
      <c r="BM18" s="80">
        <v>0</v>
      </c>
      <c r="BN18" s="80">
        <v>0</v>
      </c>
      <c r="BO18" s="169" t="str">
        <f>VLOOKUP(B18,[1]DS!$B$5:$W$2997,15,0)</f>
        <v>0102</v>
      </c>
      <c r="BP18" s="80" t="str">
        <f t="shared" si="53"/>
        <v/>
      </c>
    </row>
    <row r="19" spans="1:68" ht="27.6" customHeight="1">
      <c r="A19" s="56">
        <f>SUBTOTAL(3,$B$9:B19)</f>
        <v>11</v>
      </c>
      <c r="B19" s="123" t="s">
        <v>22</v>
      </c>
      <c r="C19" s="124" t="s">
        <v>914</v>
      </c>
      <c r="D19" s="125" t="s">
        <v>903</v>
      </c>
      <c r="E19" s="56">
        <v>1</v>
      </c>
      <c r="F19" s="57" t="s">
        <v>655</v>
      </c>
      <c r="G19" s="78">
        <v>0</v>
      </c>
      <c r="H19" s="58">
        <v>0</v>
      </c>
      <c r="I19" s="58">
        <v>0</v>
      </c>
      <c r="J19" s="58">
        <v>0</v>
      </c>
      <c r="K19" s="78"/>
      <c r="L19" s="58"/>
      <c r="M19" s="58"/>
      <c r="N19" s="58">
        <v>0</v>
      </c>
      <c r="O19" s="78">
        <v>75.099999999999994</v>
      </c>
      <c r="P19" s="58">
        <v>7697749.9999999991</v>
      </c>
      <c r="Q19" s="58">
        <v>2315761</v>
      </c>
      <c r="R19" s="58">
        <v>5381989</v>
      </c>
      <c r="S19" s="78"/>
      <c r="T19" s="58"/>
      <c r="U19" s="58"/>
      <c r="V19" s="58">
        <v>0</v>
      </c>
      <c r="W19" s="58"/>
      <c r="X19" s="58"/>
      <c r="Y19" s="58"/>
      <c r="Z19" s="58"/>
      <c r="AA19" s="58"/>
      <c r="AB19" s="58">
        <v>0</v>
      </c>
      <c r="AC19" s="60">
        <v>3</v>
      </c>
      <c r="AD19" s="60">
        <v>50</v>
      </c>
      <c r="AE19" s="60">
        <v>0</v>
      </c>
      <c r="AF19" s="60">
        <v>0</v>
      </c>
      <c r="AG19" s="60">
        <v>3</v>
      </c>
      <c r="AH19" s="60">
        <v>50</v>
      </c>
      <c r="AI19" s="58">
        <v>2550000</v>
      </c>
      <c r="AJ19" s="58">
        <v>0</v>
      </c>
      <c r="AK19" s="59">
        <v>0</v>
      </c>
      <c r="AL19" s="58">
        <v>2550000</v>
      </c>
      <c r="AM19" s="58">
        <v>0</v>
      </c>
      <c r="AN19" s="78">
        <v>300</v>
      </c>
      <c r="AO19" s="78">
        <v>158.4</v>
      </c>
      <c r="AP19" s="78">
        <v>36.6</v>
      </c>
      <c r="AQ19" s="93">
        <v>0</v>
      </c>
      <c r="AR19" s="93">
        <v>0</v>
      </c>
      <c r="AS19" s="93">
        <v>0</v>
      </c>
      <c r="AT19" s="93">
        <v>0</v>
      </c>
      <c r="AU19" s="93">
        <v>0</v>
      </c>
      <c r="AV19" s="93">
        <v>0</v>
      </c>
      <c r="AW19" s="93">
        <v>0</v>
      </c>
      <c r="AX19" s="93">
        <v>0</v>
      </c>
      <c r="AY19" s="58"/>
      <c r="AZ19" s="59"/>
      <c r="BA19" s="59"/>
      <c r="BB19" s="59">
        <v>7931989</v>
      </c>
      <c r="BC19" s="59">
        <v>0</v>
      </c>
      <c r="BD19" s="59">
        <v>0</v>
      </c>
      <c r="BE19" s="59">
        <v>7931989</v>
      </c>
      <c r="BF19" s="59">
        <v>0</v>
      </c>
      <c r="BG19" s="60">
        <v>0</v>
      </c>
      <c r="BH19" s="80">
        <v>300</v>
      </c>
      <c r="BI19" s="80">
        <v>320.10000000000002</v>
      </c>
      <c r="BJ19" s="80">
        <v>20.100000000000023</v>
      </c>
      <c r="BK19" s="80">
        <v>6.7000000000000073</v>
      </c>
      <c r="BL19" s="80">
        <v>270.10000000000002</v>
      </c>
      <c r="BM19" s="80">
        <v>0</v>
      </c>
      <c r="BN19" s="80">
        <v>0</v>
      </c>
      <c r="BO19" s="169" t="str">
        <f>VLOOKUP(B19,[1]DS!$B$5:$W$2997,15,0)</f>
        <v>0103</v>
      </c>
      <c r="BP19" s="80" t="str">
        <f t="shared" si="53"/>
        <v/>
      </c>
    </row>
    <row r="20" spans="1:68" ht="27.6" customHeight="1">
      <c r="A20" s="56">
        <f>SUBTOTAL(3,$B$9:B20)</f>
        <v>12</v>
      </c>
      <c r="B20" s="123" t="s">
        <v>23</v>
      </c>
      <c r="C20" s="124" t="s">
        <v>906</v>
      </c>
      <c r="D20" s="125" t="s">
        <v>915</v>
      </c>
      <c r="E20" s="56">
        <v>1</v>
      </c>
      <c r="F20" s="57" t="s">
        <v>655</v>
      </c>
      <c r="G20" s="78">
        <v>0</v>
      </c>
      <c r="H20" s="58">
        <v>0</v>
      </c>
      <c r="I20" s="58">
        <v>0</v>
      </c>
      <c r="J20" s="58">
        <v>0</v>
      </c>
      <c r="K20" s="78"/>
      <c r="L20" s="58"/>
      <c r="M20" s="58"/>
      <c r="N20" s="58">
        <v>0</v>
      </c>
      <c r="O20" s="78">
        <v>30.1</v>
      </c>
      <c r="P20" s="58">
        <v>3085250</v>
      </c>
      <c r="Q20" s="58">
        <v>3085250</v>
      </c>
      <c r="R20" s="58">
        <v>0</v>
      </c>
      <c r="S20" s="78"/>
      <c r="T20" s="58"/>
      <c r="U20" s="58"/>
      <c r="V20" s="58">
        <v>0</v>
      </c>
      <c r="W20" s="58"/>
      <c r="X20" s="58"/>
      <c r="Y20" s="58"/>
      <c r="Z20" s="58"/>
      <c r="AA20" s="58"/>
      <c r="AB20" s="58">
        <v>0</v>
      </c>
      <c r="AC20" s="60">
        <v>0</v>
      </c>
      <c r="AD20" s="60">
        <v>0</v>
      </c>
      <c r="AE20" s="60">
        <v>0</v>
      </c>
      <c r="AF20" s="60">
        <v>0</v>
      </c>
      <c r="AG20" s="60">
        <v>0</v>
      </c>
      <c r="AH20" s="60">
        <v>0</v>
      </c>
      <c r="AI20" s="58">
        <v>0</v>
      </c>
      <c r="AJ20" s="58">
        <v>0</v>
      </c>
      <c r="AK20" s="59">
        <v>0</v>
      </c>
      <c r="AL20" s="58">
        <v>0</v>
      </c>
      <c r="AM20" s="58">
        <v>0</v>
      </c>
      <c r="AN20" s="78">
        <v>300</v>
      </c>
      <c r="AO20" s="78">
        <v>158.80000000000001</v>
      </c>
      <c r="AP20" s="78">
        <v>0</v>
      </c>
      <c r="AQ20" s="93">
        <v>0</v>
      </c>
      <c r="AR20" s="93">
        <v>0</v>
      </c>
      <c r="AS20" s="93">
        <v>8477489</v>
      </c>
      <c r="AT20" s="93">
        <v>0</v>
      </c>
      <c r="AU20" s="93">
        <v>0</v>
      </c>
      <c r="AV20" s="93">
        <v>0</v>
      </c>
      <c r="AW20" s="93">
        <v>8477489</v>
      </c>
      <c r="AX20" s="93">
        <v>0</v>
      </c>
      <c r="AY20" s="58"/>
      <c r="AZ20" s="59"/>
      <c r="BA20" s="59"/>
      <c r="BB20" s="59">
        <v>0</v>
      </c>
      <c r="BC20" s="59">
        <v>8477489</v>
      </c>
      <c r="BD20" s="59">
        <v>0</v>
      </c>
      <c r="BE20" s="59">
        <v>0</v>
      </c>
      <c r="BF20" s="59">
        <v>8477489</v>
      </c>
      <c r="BG20" s="60">
        <v>0</v>
      </c>
      <c r="BH20" s="80">
        <v>300</v>
      </c>
      <c r="BI20" s="80">
        <v>188.9</v>
      </c>
      <c r="BJ20" s="80">
        <v>0</v>
      </c>
      <c r="BK20" s="80">
        <v>0</v>
      </c>
      <c r="BL20" s="80">
        <v>188.9</v>
      </c>
      <c r="BM20" s="80">
        <v>0</v>
      </c>
      <c r="BN20" s="80">
        <v>0</v>
      </c>
      <c r="BO20" s="169" t="str">
        <f>VLOOKUP(B20,[1]DS!$B$5:$W$2997,15,0)</f>
        <v>0103</v>
      </c>
      <c r="BP20" s="80" t="str">
        <f t="shared" si="53"/>
        <v/>
      </c>
    </row>
    <row r="21" spans="1:68" ht="27.6" customHeight="1">
      <c r="A21" s="56">
        <f>SUBTOTAL(3,$B$9:B21)</f>
        <v>13</v>
      </c>
      <c r="B21" s="123" t="s">
        <v>24</v>
      </c>
      <c r="C21" s="124" t="s">
        <v>916</v>
      </c>
      <c r="D21" s="125" t="s">
        <v>917</v>
      </c>
      <c r="E21" s="56">
        <v>1</v>
      </c>
      <c r="F21" s="57" t="s">
        <v>655</v>
      </c>
      <c r="G21" s="78">
        <v>0</v>
      </c>
      <c r="H21" s="58">
        <v>0</v>
      </c>
      <c r="I21" s="58">
        <v>0</v>
      </c>
      <c r="J21" s="58">
        <v>0</v>
      </c>
      <c r="K21" s="78"/>
      <c r="L21" s="58"/>
      <c r="M21" s="58"/>
      <c r="N21" s="58">
        <v>0</v>
      </c>
      <c r="O21" s="78">
        <v>30.1</v>
      </c>
      <c r="P21" s="58">
        <v>3085250</v>
      </c>
      <c r="Q21" s="58">
        <v>2150000</v>
      </c>
      <c r="R21" s="58">
        <v>935250</v>
      </c>
      <c r="S21" s="78"/>
      <c r="T21" s="58"/>
      <c r="U21" s="58"/>
      <c r="V21" s="58">
        <v>0</v>
      </c>
      <c r="W21" s="58"/>
      <c r="X21" s="58"/>
      <c r="Y21" s="58"/>
      <c r="Z21" s="58"/>
      <c r="AA21" s="58"/>
      <c r="AB21" s="58">
        <v>0</v>
      </c>
      <c r="AC21" s="60">
        <v>1</v>
      </c>
      <c r="AD21" s="60">
        <v>20</v>
      </c>
      <c r="AE21" s="60">
        <v>0</v>
      </c>
      <c r="AF21" s="60">
        <v>0</v>
      </c>
      <c r="AG21" s="60">
        <v>1</v>
      </c>
      <c r="AH21" s="60">
        <v>20</v>
      </c>
      <c r="AI21" s="58">
        <v>1050000</v>
      </c>
      <c r="AJ21" s="58">
        <v>0</v>
      </c>
      <c r="AK21" s="59">
        <v>0</v>
      </c>
      <c r="AL21" s="58">
        <v>1050000</v>
      </c>
      <c r="AM21" s="58">
        <v>0</v>
      </c>
      <c r="AN21" s="78">
        <v>255</v>
      </c>
      <c r="AO21" s="78">
        <v>57.9</v>
      </c>
      <c r="AP21" s="78">
        <v>0</v>
      </c>
      <c r="AQ21" s="93">
        <v>0</v>
      </c>
      <c r="AR21" s="93">
        <v>0</v>
      </c>
      <c r="AS21" s="93">
        <v>0</v>
      </c>
      <c r="AT21" s="93">
        <v>0</v>
      </c>
      <c r="AU21" s="93">
        <v>0</v>
      </c>
      <c r="AV21" s="93">
        <v>0</v>
      </c>
      <c r="AW21" s="93">
        <v>0</v>
      </c>
      <c r="AX21" s="93">
        <v>0</v>
      </c>
      <c r="AY21" s="58"/>
      <c r="AZ21" s="59"/>
      <c r="BA21" s="59"/>
      <c r="BB21" s="59">
        <v>1985250</v>
      </c>
      <c r="BC21" s="59">
        <v>0</v>
      </c>
      <c r="BD21" s="59">
        <v>0</v>
      </c>
      <c r="BE21" s="59">
        <v>1985250</v>
      </c>
      <c r="BF21" s="59">
        <v>0</v>
      </c>
      <c r="BG21" s="60">
        <v>0</v>
      </c>
      <c r="BH21" s="80">
        <v>255</v>
      </c>
      <c r="BI21" s="80">
        <v>108</v>
      </c>
      <c r="BJ21" s="80">
        <v>0</v>
      </c>
      <c r="BK21" s="80">
        <v>0</v>
      </c>
      <c r="BL21" s="80">
        <v>88</v>
      </c>
      <c r="BM21" s="80">
        <v>0</v>
      </c>
      <c r="BN21" s="80">
        <v>0</v>
      </c>
      <c r="BO21" s="169" t="str">
        <f>VLOOKUP(B21,[1]DS!$B$5:$W$2997,15,0)</f>
        <v>0103</v>
      </c>
      <c r="BP21" s="80" t="str">
        <f t="shared" si="53"/>
        <v/>
      </c>
    </row>
    <row r="22" spans="1:68" ht="27.6" customHeight="1">
      <c r="A22" s="56">
        <f>SUBTOTAL(3,$B$9:B22)</f>
        <v>14</v>
      </c>
      <c r="B22" s="123" t="s">
        <v>25</v>
      </c>
      <c r="C22" s="124" t="s">
        <v>918</v>
      </c>
      <c r="D22" s="125" t="s">
        <v>919</v>
      </c>
      <c r="E22" s="56">
        <v>1</v>
      </c>
      <c r="F22" s="57" t="s">
        <v>655</v>
      </c>
      <c r="G22" s="78">
        <v>0</v>
      </c>
      <c r="H22" s="58">
        <v>0</v>
      </c>
      <c r="I22" s="58">
        <v>0</v>
      </c>
      <c r="J22" s="58">
        <v>0</v>
      </c>
      <c r="K22" s="78"/>
      <c r="L22" s="58"/>
      <c r="M22" s="58"/>
      <c r="N22" s="58">
        <v>0</v>
      </c>
      <c r="O22" s="78">
        <v>0</v>
      </c>
      <c r="P22" s="58">
        <v>0</v>
      </c>
      <c r="Q22" s="58">
        <v>0</v>
      </c>
      <c r="R22" s="58">
        <v>0</v>
      </c>
      <c r="S22" s="78"/>
      <c r="T22" s="58"/>
      <c r="U22" s="58"/>
      <c r="V22" s="58">
        <v>0</v>
      </c>
      <c r="W22" s="58"/>
      <c r="X22" s="58"/>
      <c r="Y22" s="58"/>
      <c r="Z22" s="58"/>
      <c r="AA22" s="58"/>
      <c r="AB22" s="58">
        <v>0</v>
      </c>
      <c r="AC22" s="60">
        <v>2</v>
      </c>
      <c r="AD22" s="60">
        <v>40</v>
      </c>
      <c r="AE22" s="60">
        <v>0</v>
      </c>
      <c r="AF22" s="60">
        <v>0</v>
      </c>
      <c r="AG22" s="60">
        <v>2</v>
      </c>
      <c r="AH22" s="60">
        <v>40</v>
      </c>
      <c r="AI22" s="58">
        <v>2100000</v>
      </c>
      <c r="AJ22" s="58">
        <v>0</v>
      </c>
      <c r="AK22" s="59">
        <v>0</v>
      </c>
      <c r="AL22" s="58">
        <v>2100000</v>
      </c>
      <c r="AM22" s="58">
        <v>0</v>
      </c>
      <c r="AN22" s="78">
        <v>300</v>
      </c>
      <c r="AO22" s="78">
        <v>206</v>
      </c>
      <c r="AP22" s="78">
        <v>0</v>
      </c>
      <c r="AQ22" s="93">
        <v>0</v>
      </c>
      <c r="AR22" s="93">
        <v>0</v>
      </c>
      <c r="AS22" s="93">
        <v>0</v>
      </c>
      <c r="AT22" s="93">
        <v>0</v>
      </c>
      <c r="AU22" s="93">
        <v>0</v>
      </c>
      <c r="AV22" s="93">
        <v>0</v>
      </c>
      <c r="AW22" s="93">
        <v>0</v>
      </c>
      <c r="AX22" s="93">
        <v>0</v>
      </c>
      <c r="AY22" s="58"/>
      <c r="AZ22" s="59"/>
      <c r="BA22" s="59"/>
      <c r="BB22" s="59">
        <v>2100000</v>
      </c>
      <c r="BC22" s="59">
        <v>0</v>
      </c>
      <c r="BD22" s="59">
        <v>0</v>
      </c>
      <c r="BE22" s="59">
        <v>2100000</v>
      </c>
      <c r="BF22" s="59">
        <v>0</v>
      </c>
      <c r="BG22" s="60">
        <v>0</v>
      </c>
      <c r="BH22" s="80">
        <v>300</v>
      </c>
      <c r="BI22" s="80">
        <v>246</v>
      </c>
      <c r="BJ22" s="80">
        <v>0</v>
      </c>
      <c r="BK22" s="80">
        <v>0</v>
      </c>
      <c r="BL22" s="80">
        <v>206</v>
      </c>
      <c r="BM22" s="80">
        <v>0</v>
      </c>
      <c r="BN22" s="80">
        <v>0</v>
      </c>
      <c r="BO22" s="169" t="str">
        <f>VLOOKUP(B22,[1]DS!$B$5:$W$2997,15,0)</f>
        <v>0103</v>
      </c>
      <c r="BP22" s="80" t="str">
        <f t="shared" si="53"/>
        <v/>
      </c>
    </row>
    <row r="23" spans="1:68" ht="27.6" customHeight="1">
      <c r="A23" s="56">
        <f>SUBTOTAL(3,$B$9:B23)</f>
        <v>15</v>
      </c>
      <c r="B23" s="123" t="s">
        <v>26</v>
      </c>
      <c r="C23" s="124" t="s">
        <v>920</v>
      </c>
      <c r="D23" s="125" t="s">
        <v>921</v>
      </c>
      <c r="E23" s="56">
        <v>1</v>
      </c>
      <c r="F23" s="57" t="s">
        <v>655</v>
      </c>
      <c r="G23" s="78">
        <v>0</v>
      </c>
      <c r="H23" s="58">
        <v>0</v>
      </c>
      <c r="I23" s="58">
        <v>0</v>
      </c>
      <c r="J23" s="58">
        <v>0</v>
      </c>
      <c r="K23" s="78"/>
      <c r="L23" s="58"/>
      <c r="M23" s="58"/>
      <c r="N23" s="58">
        <v>0</v>
      </c>
      <c r="O23" s="78">
        <v>75.399999999999991</v>
      </c>
      <c r="P23" s="58">
        <v>7728499.9999999991</v>
      </c>
      <c r="Q23" s="58">
        <v>1990600</v>
      </c>
      <c r="R23" s="58">
        <v>5737900</v>
      </c>
      <c r="S23" s="78"/>
      <c r="T23" s="58"/>
      <c r="U23" s="58"/>
      <c r="V23" s="58">
        <v>0</v>
      </c>
      <c r="W23" s="58"/>
      <c r="X23" s="58"/>
      <c r="Y23" s="58"/>
      <c r="Z23" s="58"/>
      <c r="AA23" s="58"/>
      <c r="AB23" s="58">
        <v>0</v>
      </c>
      <c r="AC23" s="60">
        <v>4</v>
      </c>
      <c r="AD23" s="60">
        <v>56</v>
      </c>
      <c r="AE23" s="60">
        <v>0</v>
      </c>
      <c r="AF23" s="60">
        <v>0</v>
      </c>
      <c r="AG23" s="60">
        <v>4</v>
      </c>
      <c r="AH23" s="60">
        <v>56</v>
      </c>
      <c r="AI23" s="58">
        <v>2950000</v>
      </c>
      <c r="AJ23" s="58">
        <v>0</v>
      </c>
      <c r="AK23" s="59">
        <v>0</v>
      </c>
      <c r="AL23" s="58">
        <v>2950000</v>
      </c>
      <c r="AM23" s="58">
        <v>0</v>
      </c>
      <c r="AN23" s="78">
        <v>210</v>
      </c>
      <c r="AO23" s="78">
        <v>71</v>
      </c>
      <c r="AP23" s="78">
        <v>0</v>
      </c>
      <c r="AQ23" s="93">
        <v>0</v>
      </c>
      <c r="AR23" s="93">
        <v>0</v>
      </c>
      <c r="AS23" s="93">
        <v>0</v>
      </c>
      <c r="AT23" s="93">
        <v>0</v>
      </c>
      <c r="AU23" s="93">
        <v>0</v>
      </c>
      <c r="AV23" s="93">
        <v>0</v>
      </c>
      <c r="AW23" s="93">
        <v>0</v>
      </c>
      <c r="AX23" s="93">
        <v>0</v>
      </c>
      <c r="AY23" s="58"/>
      <c r="AZ23" s="59"/>
      <c r="BA23" s="59"/>
      <c r="BB23" s="59">
        <v>8687900</v>
      </c>
      <c r="BC23" s="59">
        <v>0</v>
      </c>
      <c r="BD23" s="59">
        <v>0</v>
      </c>
      <c r="BE23" s="59">
        <v>8687900</v>
      </c>
      <c r="BF23" s="59">
        <v>0</v>
      </c>
      <c r="BG23" s="60">
        <v>0</v>
      </c>
      <c r="BH23" s="80">
        <v>210</v>
      </c>
      <c r="BI23" s="80">
        <v>202.39999999999998</v>
      </c>
      <c r="BJ23" s="80">
        <v>0</v>
      </c>
      <c r="BK23" s="80">
        <v>0</v>
      </c>
      <c r="BL23" s="80">
        <v>146.39999999999998</v>
      </c>
      <c r="BM23" s="80">
        <v>0</v>
      </c>
      <c r="BN23" s="80">
        <v>0</v>
      </c>
      <c r="BO23" s="169" t="str">
        <f>VLOOKUP(B23,[1]DS!$B$5:$W$2997,15,0)</f>
        <v>0103</v>
      </c>
      <c r="BP23" s="80" t="str">
        <f t="shared" si="53"/>
        <v/>
      </c>
    </row>
    <row r="24" spans="1:68" ht="27.6" customHeight="1">
      <c r="A24" s="56">
        <f>SUBTOTAL(3,$B$9:B24)</f>
        <v>16</v>
      </c>
      <c r="B24" s="123" t="s">
        <v>626</v>
      </c>
      <c r="C24" s="124" t="s">
        <v>922</v>
      </c>
      <c r="D24" s="125" t="s">
        <v>923</v>
      </c>
      <c r="E24" s="56">
        <v>1</v>
      </c>
      <c r="F24" s="57" t="s">
        <v>655</v>
      </c>
      <c r="G24" s="78">
        <v>0</v>
      </c>
      <c r="H24" s="58">
        <v>0</v>
      </c>
      <c r="I24" s="58">
        <v>0</v>
      </c>
      <c r="J24" s="58">
        <v>0</v>
      </c>
      <c r="K24" s="78"/>
      <c r="L24" s="58"/>
      <c r="M24" s="58"/>
      <c r="N24" s="58">
        <v>0</v>
      </c>
      <c r="O24" s="78">
        <v>0</v>
      </c>
      <c r="P24" s="58">
        <v>0</v>
      </c>
      <c r="Q24" s="58">
        <v>0</v>
      </c>
      <c r="R24" s="58">
        <v>0</v>
      </c>
      <c r="S24" s="78"/>
      <c r="T24" s="58"/>
      <c r="U24" s="58"/>
      <c r="V24" s="58">
        <v>0</v>
      </c>
      <c r="W24" s="58"/>
      <c r="X24" s="58"/>
      <c r="Y24" s="58"/>
      <c r="Z24" s="58"/>
      <c r="AA24" s="58"/>
      <c r="AB24" s="58">
        <v>0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H24" s="60">
        <v>0</v>
      </c>
      <c r="AI24" s="58">
        <v>0</v>
      </c>
      <c r="AJ24" s="58">
        <v>0</v>
      </c>
      <c r="AK24" s="59">
        <v>0</v>
      </c>
      <c r="AL24" s="58">
        <v>0</v>
      </c>
      <c r="AM24" s="58">
        <v>0</v>
      </c>
      <c r="AN24" s="78">
        <v>0</v>
      </c>
      <c r="AO24" s="78">
        <v>0</v>
      </c>
      <c r="AP24" s="78">
        <v>0</v>
      </c>
      <c r="AQ24" s="93">
        <v>0</v>
      </c>
      <c r="AR24" s="93">
        <v>0</v>
      </c>
      <c r="AS24" s="93">
        <v>0</v>
      </c>
      <c r="AT24" s="93">
        <v>0</v>
      </c>
      <c r="AU24" s="93">
        <v>0</v>
      </c>
      <c r="AV24" s="93">
        <v>0</v>
      </c>
      <c r="AW24" s="93">
        <v>0</v>
      </c>
      <c r="AX24" s="93">
        <v>0</v>
      </c>
      <c r="AY24" s="58"/>
      <c r="AZ24" s="59"/>
      <c r="BA24" s="59"/>
      <c r="BB24" s="59">
        <v>0</v>
      </c>
      <c r="BC24" s="59">
        <v>0</v>
      </c>
      <c r="BD24" s="59">
        <v>0</v>
      </c>
      <c r="BE24" s="59">
        <v>0</v>
      </c>
      <c r="BF24" s="59">
        <v>0</v>
      </c>
      <c r="BG24" s="60">
        <v>0</v>
      </c>
      <c r="BH24" s="80">
        <v>0</v>
      </c>
      <c r="BI24" s="80">
        <v>0</v>
      </c>
      <c r="BJ24" s="80">
        <v>0</v>
      </c>
      <c r="BK24" s="80">
        <v>0</v>
      </c>
      <c r="BL24" s="80">
        <v>0</v>
      </c>
      <c r="BM24" s="80">
        <v>0</v>
      </c>
      <c r="BN24" s="80">
        <v>0</v>
      </c>
      <c r="BO24" s="169" t="str">
        <f>VLOOKUP(B24,[1]DS!$B$5:$W$2997,15,0)</f>
        <v>0103</v>
      </c>
      <c r="BP24" s="80" t="str">
        <f t="shared" si="53"/>
        <v/>
      </c>
    </row>
    <row r="25" spans="1:68" ht="27.6" customHeight="1">
      <c r="A25" s="56">
        <f>SUBTOTAL(3,$B$9:B25)</f>
        <v>17</v>
      </c>
      <c r="B25" s="123" t="s">
        <v>656</v>
      </c>
      <c r="C25" s="124" t="s">
        <v>924</v>
      </c>
      <c r="D25" s="125" t="s">
        <v>925</v>
      </c>
      <c r="E25" s="56">
        <v>1</v>
      </c>
      <c r="F25" s="57" t="s">
        <v>655</v>
      </c>
      <c r="G25" s="78">
        <v>0</v>
      </c>
      <c r="H25" s="58">
        <v>0</v>
      </c>
      <c r="I25" s="58">
        <v>0</v>
      </c>
      <c r="J25" s="58">
        <v>0</v>
      </c>
      <c r="K25" s="78"/>
      <c r="L25" s="58"/>
      <c r="M25" s="58"/>
      <c r="N25" s="58">
        <v>0</v>
      </c>
      <c r="O25" s="78">
        <v>0</v>
      </c>
      <c r="P25" s="58">
        <v>0</v>
      </c>
      <c r="Q25" s="58">
        <v>0</v>
      </c>
      <c r="R25" s="58">
        <v>0</v>
      </c>
      <c r="S25" s="78"/>
      <c r="T25" s="58"/>
      <c r="U25" s="58"/>
      <c r="V25" s="58">
        <v>0</v>
      </c>
      <c r="W25" s="58"/>
      <c r="X25" s="58"/>
      <c r="Y25" s="58"/>
      <c r="Z25" s="58"/>
      <c r="AA25" s="58"/>
      <c r="AB25" s="58">
        <v>0</v>
      </c>
      <c r="AC25" s="60">
        <v>1</v>
      </c>
      <c r="AD25" s="60">
        <v>14</v>
      </c>
      <c r="AE25" s="60">
        <v>0</v>
      </c>
      <c r="AF25" s="60">
        <v>0</v>
      </c>
      <c r="AG25" s="60">
        <v>1</v>
      </c>
      <c r="AH25" s="60">
        <v>14</v>
      </c>
      <c r="AI25" s="58">
        <v>650000</v>
      </c>
      <c r="AJ25" s="58">
        <v>650000</v>
      </c>
      <c r="AK25" s="59">
        <v>0</v>
      </c>
      <c r="AL25" s="58">
        <v>0</v>
      </c>
      <c r="AM25" s="58">
        <v>0</v>
      </c>
      <c r="AN25" s="78">
        <v>30</v>
      </c>
      <c r="AO25" s="78">
        <v>40</v>
      </c>
      <c r="AP25" s="78">
        <v>0</v>
      </c>
      <c r="AQ25" s="93">
        <v>1025000</v>
      </c>
      <c r="AR25" s="93">
        <v>0</v>
      </c>
      <c r="AS25" s="93">
        <v>272500</v>
      </c>
      <c r="AT25" s="93">
        <v>0</v>
      </c>
      <c r="AU25" s="93">
        <v>0</v>
      </c>
      <c r="AV25" s="93">
        <v>752500</v>
      </c>
      <c r="AW25" s="93">
        <v>0</v>
      </c>
      <c r="AX25" s="93">
        <v>0</v>
      </c>
      <c r="AY25" s="58"/>
      <c r="AZ25" s="59"/>
      <c r="BA25" s="59"/>
      <c r="BB25" s="59">
        <v>752500</v>
      </c>
      <c r="BC25" s="59">
        <v>0</v>
      </c>
      <c r="BD25" s="59">
        <v>0</v>
      </c>
      <c r="BE25" s="59">
        <v>752500</v>
      </c>
      <c r="BF25" s="59">
        <v>0</v>
      </c>
      <c r="BG25" s="60">
        <v>0</v>
      </c>
      <c r="BH25" s="80">
        <v>30</v>
      </c>
      <c r="BI25" s="80">
        <v>54</v>
      </c>
      <c r="BJ25" s="80">
        <v>24</v>
      </c>
      <c r="BK25" s="80">
        <v>80</v>
      </c>
      <c r="BL25" s="80">
        <v>40</v>
      </c>
      <c r="BM25" s="80">
        <v>10</v>
      </c>
      <c r="BN25" s="80">
        <v>33.333333333333329</v>
      </c>
      <c r="BO25" s="169" t="str">
        <f>VLOOKUP(B25,[1]DS!$B$5:$W$2997,15,0)</f>
        <v>0103</v>
      </c>
      <c r="BP25" s="80" t="str">
        <f t="shared" si="53"/>
        <v/>
      </c>
    </row>
    <row r="26" spans="1:68" ht="27.6" customHeight="1">
      <c r="A26" s="56">
        <f>SUBTOTAL(3,$B$9:B26)</f>
        <v>18</v>
      </c>
      <c r="B26" s="123" t="s">
        <v>27</v>
      </c>
      <c r="C26" s="124" t="s">
        <v>926</v>
      </c>
      <c r="D26" s="125" t="s">
        <v>927</v>
      </c>
      <c r="E26" s="56">
        <v>1</v>
      </c>
      <c r="F26" s="57" t="s">
        <v>657</v>
      </c>
      <c r="G26" s="78">
        <v>0</v>
      </c>
      <c r="H26" s="58">
        <v>0</v>
      </c>
      <c r="I26" s="58">
        <v>0</v>
      </c>
      <c r="J26" s="58">
        <v>0</v>
      </c>
      <c r="K26" s="78"/>
      <c r="L26" s="58"/>
      <c r="M26" s="58"/>
      <c r="N26" s="58">
        <v>0</v>
      </c>
      <c r="O26" s="78">
        <v>0</v>
      </c>
      <c r="P26" s="58">
        <v>0</v>
      </c>
      <c r="Q26" s="58">
        <v>0</v>
      </c>
      <c r="R26" s="58">
        <v>0</v>
      </c>
      <c r="S26" s="78"/>
      <c r="T26" s="58"/>
      <c r="U26" s="58"/>
      <c r="V26" s="58">
        <v>0</v>
      </c>
      <c r="W26" s="58"/>
      <c r="X26" s="58"/>
      <c r="Y26" s="58"/>
      <c r="Z26" s="58"/>
      <c r="AA26" s="58"/>
      <c r="AB26" s="58">
        <v>0</v>
      </c>
      <c r="AC26" s="60">
        <v>1</v>
      </c>
      <c r="AD26" s="60">
        <v>40</v>
      </c>
      <c r="AE26" s="60">
        <v>0</v>
      </c>
      <c r="AF26" s="60">
        <v>0</v>
      </c>
      <c r="AG26" s="60">
        <v>1</v>
      </c>
      <c r="AH26" s="60">
        <v>40</v>
      </c>
      <c r="AI26" s="58">
        <v>2100000</v>
      </c>
      <c r="AJ26" s="58">
        <v>0</v>
      </c>
      <c r="AK26" s="59">
        <v>0</v>
      </c>
      <c r="AL26" s="58">
        <v>2100000</v>
      </c>
      <c r="AM26" s="58">
        <v>0</v>
      </c>
      <c r="AN26" s="78">
        <v>255</v>
      </c>
      <c r="AO26" s="78">
        <v>119.1</v>
      </c>
      <c r="AP26" s="78">
        <v>0</v>
      </c>
      <c r="AQ26" s="93">
        <v>0</v>
      </c>
      <c r="AR26" s="93">
        <v>0</v>
      </c>
      <c r="AS26" s="93">
        <v>0</v>
      </c>
      <c r="AT26" s="93">
        <v>0</v>
      </c>
      <c r="AU26" s="93">
        <v>0</v>
      </c>
      <c r="AV26" s="93">
        <v>0</v>
      </c>
      <c r="AW26" s="93">
        <v>0</v>
      </c>
      <c r="AX26" s="93">
        <v>0</v>
      </c>
      <c r="AY26" s="58"/>
      <c r="AZ26" s="59"/>
      <c r="BA26" s="59"/>
      <c r="BB26" s="59">
        <v>2100000</v>
      </c>
      <c r="BC26" s="59">
        <v>0</v>
      </c>
      <c r="BD26" s="59">
        <v>0</v>
      </c>
      <c r="BE26" s="59">
        <v>2100000</v>
      </c>
      <c r="BF26" s="59">
        <v>0</v>
      </c>
      <c r="BG26" s="60">
        <v>0</v>
      </c>
      <c r="BH26" s="80">
        <v>255</v>
      </c>
      <c r="BI26" s="80">
        <v>159.1</v>
      </c>
      <c r="BJ26" s="80">
        <v>0</v>
      </c>
      <c r="BK26" s="80">
        <v>0</v>
      </c>
      <c r="BL26" s="80">
        <v>119.1</v>
      </c>
      <c r="BM26" s="80">
        <v>0</v>
      </c>
      <c r="BN26" s="80">
        <v>0</v>
      </c>
      <c r="BO26" s="169" t="str">
        <f>VLOOKUP(B26,[1]DS!$B$5:$W$2997,15,0)</f>
        <v>0104</v>
      </c>
      <c r="BP26" s="80" t="str">
        <f t="shared" si="53"/>
        <v/>
      </c>
    </row>
    <row r="27" spans="1:68" ht="27.6" customHeight="1">
      <c r="A27" s="56">
        <f>SUBTOTAL(3,$B$9:B27)</f>
        <v>19</v>
      </c>
      <c r="B27" s="123" t="s">
        <v>28</v>
      </c>
      <c r="C27" s="124" t="s">
        <v>928</v>
      </c>
      <c r="D27" s="125" t="s">
        <v>929</v>
      </c>
      <c r="E27" s="56">
        <v>1</v>
      </c>
      <c r="F27" s="57" t="s">
        <v>657</v>
      </c>
      <c r="G27" s="78">
        <v>0</v>
      </c>
      <c r="H27" s="58">
        <v>0</v>
      </c>
      <c r="I27" s="58">
        <v>0</v>
      </c>
      <c r="J27" s="58">
        <v>0</v>
      </c>
      <c r="K27" s="78"/>
      <c r="L27" s="58"/>
      <c r="M27" s="58"/>
      <c r="N27" s="58">
        <v>0</v>
      </c>
      <c r="O27" s="78">
        <v>0</v>
      </c>
      <c r="P27" s="58">
        <v>0</v>
      </c>
      <c r="Q27" s="58">
        <v>0</v>
      </c>
      <c r="R27" s="58">
        <v>0</v>
      </c>
      <c r="S27" s="78"/>
      <c r="T27" s="58"/>
      <c r="U27" s="58"/>
      <c r="V27" s="58">
        <v>0</v>
      </c>
      <c r="W27" s="58"/>
      <c r="X27" s="58"/>
      <c r="Y27" s="58"/>
      <c r="Z27" s="58"/>
      <c r="AA27" s="58"/>
      <c r="AB27" s="58">
        <v>0</v>
      </c>
      <c r="AC27" s="60">
        <v>0</v>
      </c>
      <c r="AD27" s="60">
        <v>0</v>
      </c>
      <c r="AE27" s="60">
        <v>0</v>
      </c>
      <c r="AF27" s="60">
        <v>0</v>
      </c>
      <c r="AG27" s="60">
        <v>0</v>
      </c>
      <c r="AH27" s="60">
        <v>0</v>
      </c>
      <c r="AI27" s="58">
        <v>0</v>
      </c>
      <c r="AJ27" s="58">
        <v>0</v>
      </c>
      <c r="AK27" s="59">
        <v>0</v>
      </c>
      <c r="AL27" s="58">
        <v>0</v>
      </c>
      <c r="AM27" s="58">
        <v>0</v>
      </c>
      <c r="AN27" s="78">
        <v>0</v>
      </c>
      <c r="AO27" s="78">
        <v>0</v>
      </c>
      <c r="AP27" s="78">
        <v>0</v>
      </c>
      <c r="AQ27" s="93">
        <v>0</v>
      </c>
      <c r="AR27" s="93">
        <v>0</v>
      </c>
      <c r="AS27" s="93">
        <v>0</v>
      </c>
      <c r="AT27" s="93">
        <v>0</v>
      </c>
      <c r="AU27" s="93">
        <v>0</v>
      </c>
      <c r="AV27" s="93">
        <v>0</v>
      </c>
      <c r="AW27" s="93">
        <v>0</v>
      </c>
      <c r="AX27" s="93">
        <v>0</v>
      </c>
      <c r="AY27" s="58"/>
      <c r="AZ27" s="59"/>
      <c r="BA27" s="59"/>
      <c r="BB27" s="59">
        <v>0</v>
      </c>
      <c r="BC27" s="59">
        <v>0</v>
      </c>
      <c r="BD27" s="59">
        <v>0</v>
      </c>
      <c r="BE27" s="59">
        <v>0</v>
      </c>
      <c r="BF27" s="59">
        <v>0</v>
      </c>
      <c r="BG27" s="60">
        <v>0</v>
      </c>
      <c r="BH27" s="80">
        <v>0</v>
      </c>
      <c r="BI27" s="80">
        <v>0</v>
      </c>
      <c r="BJ27" s="80">
        <v>0</v>
      </c>
      <c r="BK27" s="80">
        <v>0</v>
      </c>
      <c r="BL27" s="80">
        <v>0</v>
      </c>
      <c r="BM27" s="80">
        <v>0</v>
      </c>
      <c r="BN27" s="80">
        <v>0</v>
      </c>
      <c r="BO27" s="169" t="str">
        <f>VLOOKUP(B27,[1]DS!$B$5:$W$2997,15,0)</f>
        <v>0104</v>
      </c>
      <c r="BP27" s="80" t="str">
        <f t="shared" si="53"/>
        <v/>
      </c>
    </row>
    <row r="28" spans="1:68" ht="27.6" customHeight="1">
      <c r="A28" s="56">
        <f>SUBTOTAL(3,$B$9:B28)</f>
        <v>20</v>
      </c>
      <c r="B28" s="123" t="s">
        <v>29</v>
      </c>
      <c r="C28" s="124" t="s">
        <v>930</v>
      </c>
      <c r="D28" s="125" t="s">
        <v>931</v>
      </c>
      <c r="E28" s="56">
        <v>1</v>
      </c>
      <c r="F28" s="57" t="s">
        <v>657</v>
      </c>
      <c r="G28" s="78">
        <v>0</v>
      </c>
      <c r="H28" s="58">
        <v>0</v>
      </c>
      <c r="I28" s="58">
        <v>0</v>
      </c>
      <c r="J28" s="58">
        <v>0</v>
      </c>
      <c r="K28" s="78"/>
      <c r="L28" s="58"/>
      <c r="M28" s="58"/>
      <c r="N28" s="58">
        <v>0</v>
      </c>
      <c r="O28" s="78">
        <v>0</v>
      </c>
      <c r="P28" s="58">
        <v>0</v>
      </c>
      <c r="Q28" s="58">
        <v>0</v>
      </c>
      <c r="R28" s="58">
        <v>0</v>
      </c>
      <c r="S28" s="78"/>
      <c r="T28" s="58"/>
      <c r="U28" s="58"/>
      <c r="V28" s="58">
        <v>0</v>
      </c>
      <c r="W28" s="58"/>
      <c r="X28" s="58"/>
      <c r="Y28" s="58"/>
      <c r="Z28" s="58"/>
      <c r="AA28" s="58"/>
      <c r="AB28" s="58">
        <v>0</v>
      </c>
      <c r="AC28" s="60">
        <v>1</v>
      </c>
      <c r="AD28" s="60">
        <v>14</v>
      </c>
      <c r="AE28" s="60">
        <v>0</v>
      </c>
      <c r="AF28" s="60">
        <v>0</v>
      </c>
      <c r="AG28" s="60">
        <v>1</v>
      </c>
      <c r="AH28" s="60">
        <v>14</v>
      </c>
      <c r="AI28" s="58">
        <v>650000</v>
      </c>
      <c r="AJ28" s="58">
        <v>0</v>
      </c>
      <c r="AK28" s="59">
        <v>0</v>
      </c>
      <c r="AL28" s="58">
        <v>650000</v>
      </c>
      <c r="AM28" s="58">
        <v>0</v>
      </c>
      <c r="AN28" s="78">
        <v>75</v>
      </c>
      <c r="AO28" s="78">
        <v>8</v>
      </c>
      <c r="AP28" s="78">
        <v>0</v>
      </c>
      <c r="AQ28" s="93">
        <v>0</v>
      </c>
      <c r="AR28" s="93">
        <v>0</v>
      </c>
      <c r="AS28" s="93">
        <v>0</v>
      </c>
      <c r="AT28" s="93">
        <v>0</v>
      </c>
      <c r="AU28" s="93">
        <v>0</v>
      </c>
      <c r="AV28" s="93">
        <v>0</v>
      </c>
      <c r="AW28" s="93">
        <v>0</v>
      </c>
      <c r="AX28" s="93">
        <v>0</v>
      </c>
      <c r="AY28" s="58"/>
      <c r="AZ28" s="59"/>
      <c r="BA28" s="59"/>
      <c r="BB28" s="59">
        <v>650000</v>
      </c>
      <c r="BC28" s="59">
        <v>0</v>
      </c>
      <c r="BD28" s="59">
        <v>0</v>
      </c>
      <c r="BE28" s="59">
        <v>650000</v>
      </c>
      <c r="BF28" s="59">
        <v>0</v>
      </c>
      <c r="BG28" s="60">
        <v>0</v>
      </c>
      <c r="BH28" s="80">
        <v>75</v>
      </c>
      <c r="BI28" s="80">
        <v>22</v>
      </c>
      <c r="BJ28" s="80">
        <v>0</v>
      </c>
      <c r="BK28" s="80">
        <v>0</v>
      </c>
      <c r="BL28" s="80">
        <v>8</v>
      </c>
      <c r="BM28" s="80">
        <v>0</v>
      </c>
      <c r="BN28" s="80">
        <v>0</v>
      </c>
      <c r="BO28" s="169" t="str">
        <f>VLOOKUP(B28,[1]DS!$B$5:$W$2997,15,0)</f>
        <v>0104</v>
      </c>
      <c r="BP28" s="80" t="str">
        <f t="shared" si="53"/>
        <v/>
      </c>
    </row>
    <row r="29" spans="1:68" ht="27.6" customHeight="1">
      <c r="A29" s="56">
        <f>SUBTOTAL(3,$B$9:B29)</f>
        <v>21</v>
      </c>
      <c r="B29" s="123" t="s">
        <v>30</v>
      </c>
      <c r="C29" s="124" t="s">
        <v>932</v>
      </c>
      <c r="D29" s="125" t="s">
        <v>933</v>
      </c>
      <c r="E29" s="56">
        <v>1</v>
      </c>
      <c r="F29" s="57" t="s">
        <v>657</v>
      </c>
      <c r="G29" s="78">
        <v>0</v>
      </c>
      <c r="H29" s="58">
        <v>0</v>
      </c>
      <c r="I29" s="58">
        <v>0</v>
      </c>
      <c r="J29" s="58">
        <v>0</v>
      </c>
      <c r="K29" s="78"/>
      <c r="L29" s="58"/>
      <c r="M29" s="58"/>
      <c r="N29" s="58">
        <v>0</v>
      </c>
      <c r="O29" s="78">
        <v>105.60000000000001</v>
      </c>
      <c r="P29" s="58">
        <v>10824000</v>
      </c>
      <c r="Q29" s="58">
        <v>0</v>
      </c>
      <c r="R29" s="58">
        <v>10824000</v>
      </c>
      <c r="S29" s="78"/>
      <c r="T29" s="58"/>
      <c r="U29" s="58"/>
      <c r="V29" s="58">
        <v>0</v>
      </c>
      <c r="W29" s="58"/>
      <c r="X29" s="58"/>
      <c r="Y29" s="58"/>
      <c r="Z29" s="58"/>
      <c r="AA29" s="58"/>
      <c r="AB29" s="58">
        <v>0</v>
      </c>
      <c r="AC29" s="60">
        <v>2</v>
      </c>
      <c r="AD29" s="60">
        <v>70</v>
      </c>
      <c r="AE29" s="60">
        <v>0</v>
      </c>
      <c r="AF29" s="60">
        <v>0</v>
      </c>
      <c r="AG29" s="60">
        <v>2</v>
      </c>
      <c r="AH29" s="60">
        <v>70</v>
      </c>
      <c r="AI29" s="58">
        <v>3500000</v>
      </c>
      <c r="AJ29" s="58">
        <v>0</v>
      </c>
      <c r="AK29" s="59">
        <v>0</v>
      </c>
      <c r="AL29" s="58">
        <v>3500000</v>
      </c>
      <c r="AM29" s="58">
        <v>0</v>
      </c>
      <c r="AN29" s="78">
        <v>240</v>
      </c>
      <c r="AO29" s="78">
        <v>140.19999999999999</v>
      </c>
      <c r="AP29" s="78">
        <v>24.5</v>
      </c>
      <c r="AQ29" s="93">
        <v>0</v>
      </c>
      <c r="AR29" s="93">
        <v>0</v>
      </c>
      <c r="AS29" s="93">
        <v>0</v>
      </c>
      <c r="AT29" s="93">
        <v>0</v>
      </c>
      <c r="AU29" s="93">
        <v>0</v>
      </c>
      <c r="AV29" s="93">
        <v>0</v>
      </c>
      <c r="AW29" s="93">
        <v>0</v>
      </c>
      <c r="AX29" s="93">
        <v>0</v>
      </c>
      <c r="AY29" s="58"/>
      <c r="AZ29" s="59"/>
      <c r="BA29" s="59"/>
      <c r="BB29" s="59">
        <v>14324000</v>
      </c>
      <c r="BC29" s="59">
        <v>0</v>
      </c>
      <c r="BD29" s="59">
        <v>0</v>
      </c>
      <c r="BE29" s="59">
        <v>14324000</v>
      </c>
      <c r="BF29" s="59">
        <v>0</v>
      </c>
      <c r="BG29" s="60">
        <v>0</v>
      </c>
      <c r="BH29" s="80">
        <v>240</v>
      </c>
      <c r="BI29" s="80">
        <v>340.3</v>
      </c>
      <c r="BJ29" s="80">
        <v>100.30000000000001</v>
      </c>
      <c r="BK29" s="80">
        <v>41.791666666666671</v>
      </c>
      <c r="BL29" s="80">
        <v>270.3</v>
      </c>
      <c r="BM29" s="80">
        <v>30.300000000000011</v>
      </c>
      <c r="BN29" s="80">
        <v>12.625000000000005</v>
      </c>
      <c r="BO29" s="169" t="str">
        <f>VLOOKUP(B29,[1]DS!$B$5:$W$2997,15,0)</f>
        <v>0104</v>
      </c>
      <c r="BP29" s="80" t="str">
        <f t="shared" si="53"/>
        <v/>
      </c>
    </row>
    <row r="30" spans="1:68" ht="27.6" customHeight="1">
      <c r="A30" s="56">
        <f>SUBTOTAL(3,$B$9:B30)</f>
        <v>22</v>
      </c>
      <c r="B30" s="123" t="s">
        <v>31</v>
      </c>
      <c r="C30" s="124" t="s">
        <v>934</v>
      </c>
      <c r="D30" s="125" t="s">
        <v>913</v>
      </c>
      <c r="E30" s="56">
        <v>1</v>
      </c>
      <c r="F30" s="57" t="s">
        <v>657</v>
      </c>
      <c r="G30" s="78">
        <v>0</v>
      </c>
      <c r="H30" s="58">
        <v>0</v>
      </c>
      <c r="I30" s="58">
        <v>0</v>
      </c>
      <c r="J30" s="58">
        <v>0</v>
      </c>
      <c r="K30" s="78"/>
      <c r="L30" s="58"/>
      <c r="M30" s="58"/>
      <c r="N30" s="58">
        <v>0</v>
      </c>
      <c r="O30" s="78">
        <v>0</v>
      </c>
      <c r="P30" s="58">
        <v>0</v>
      </c>
      <c r="Q30" s="58">
        <v>0</v>
      </c>
      <c r="R30" s="58">
        <v>0</v>
      </c>
      <c r="S30" s="78"/>
      <c r="T30" s="58"/>
      <c r="U30" s="58"/>
      <c r="V30" s="58">
        <v>0</v>
      </c>
      <c r="W30" s="58"/>
      <c r="X30" s="58"/>
      <c r="Y30" s="58"/>
      <c r="Z30" s="58"/>
      <c r="AA30" s="58"/>
      <c r="AB30" s="58">
        <v>0</v>
      </c>
      <c r="AC30" s="60">
        <v>2</v>
      </c>
      <c r="AD30" s="60">
        <v>50</v>
      </c>
      <c r="AE30" s="60">
        <v>0</v>
      </c>
      <c r="AF30" s="60">
        <v>0</v>
      </c>
      <c r="AG30" s="60">
        <v>2</v>
      </c>
      <c r="AH30" s="60">
        <v>50</v>
      </c>
      <c r="AI30" s="58">
        <v>2550000</v>
      </c>
      <c r="AJ30" s="58">
        <v>0</v>
      </c>
      <c r="AK30" s="59">
        <v>0</v>
      </c>
      <c r="AL30" s="58">
        <v>2550000</v>
      </c>
      <c r="AM30" s="58">
        <v>0</v>
      </c>
      <c r="AN30" s="78">
        <v>60</v>
      </c>
      <c r="AO30" s="78">
        <v>27.3</v>
      </c>
      <c r="AP30" s="78">
        <v>25.5</v>
      </c>
      <c r="AQ30" s="93">
        <v>0</v>
      </c>
      <c r="AR30" s="93">
        <v>0</v>
      </c>
      <c r="AS30" s="93">
        <v>0</v>
      </c>
      <c r="AT30" s="93">
        <v>0</v>
      </c>
      <c r="AU30" s="93">
        <v>0</v>
      </c>
      <c r="AV30" s="93">
        <v>0</v>
      </c>
      <c r="AW30" s="93">
        <v>0</v>
      </c>
      <c r="AX30" s="93">
        <v>0</v>
      </c>
      <c r="AY30" s="58"/>
      <c r="AZ30" s="59"/>
      <c r="BA30" s="59"/>
      <c r="BB30" s="59">
        <v>2550000</v>
      </c>
      <c r="BC30" s="59">
        <v>0</v>
      </c>
      <c r="BD30" s="59">
        <v>0</v>
      </c>
      <c r="BE30" s="59">
        <v>2550000</v>
      </c>
      <c r="BF30" s="59">
        <v>0</v>
      </c>
      <c r="BG30" s="60">
        <v>0</v>
      </c>
      <c r="BH30" s="80">
        <v>60</v>
      </c>
      <c r="BI30" s="80">
        <v>102.8</v>
      </c>
      <c r="BJ30" s="80">
        <v>42.8</v>
      </c>
      <c r="BK30" s="80">
        <v>71.333333333333329</v>
      </c>
      <c r="BL30" s="80">
        <v>52.8</v>
      </c>
      <c r="BM30" s="80">
        <v>0</v>
      </c>
      <c r="BN30" s="80">
        <v>0</v>
      </c>
      <c r="BO30" s="169" t="str">
        <f>VLOOKUP(B30,[1]DS!$B$5:$W$2997,15,0)</f>
        <v>0104</v>
      </c>
      <c r="BP30" s="80" t="str">
        <f t="shared" si="53"/>
        <v/>
      </c>
    </row>
    <row r="31" spans="1:68" ht="27.6" customHeight="1">
      <c r="A31" s="56">
        <f>SUBTOTAL(3,$B$9:B31)</f>
        <v>23</v>
      </c>
      <c r="B31" s="123" t="s">
        <v>32</v>
      </c>
      <c r="C31" s="124" t="s">
        <v>935</v>
      </c>
      <c r="D31" s="125" t="s">
        <v>936</v>
      </c>
      <c r="E31" s="56">
        <v>1</v>
      </c>
      <c r="F31" s="57" t="s">
        <v>657</v>
      </c>
      <c r="G31" s="78">
        <v>0</v>
      </c>
      <c r="H31" s="58">
        <v>0</v>
      </c>
      <c r="I31" s="58">
        <v>0</v>
      </c>
      <c r="J31" s="58">
        <v>0</v>
      </c>
      <c r="K31" s="78"/>
      <c r="L31" s="58"/>
      <c r="M31" s="58"/>
      <c r="N31" s="58">
        <v>0</v>
      </c>
      <c r="O31" s="78">
        <v>60.7</v>
      </c>
      <c r="P31" s="58">
        <v>6221750</v>
      </c>
      <c r="Q31" s="58">
        <v>0</v>
      </c>
      <c r="R31" s="58">
        <v>6221750</v>
      </c>
      <c r="S31" s="78"/>
      <c r="T31" s="58"/>
      <c r="U31" s="58"/>
      <c r="V31" s="58">
        <v>0</v>
      </c>
      <c r="W31" s="58"/>
      <c r="X31" s="58"/>
      <c r="Y31" s="58"/>
      <c r="Z31" s="58"/>
      <c r="AA31" s="58"/>
      <c r="AB31" s="58">
        <v>0</v>
      </c>
      <c r="AC31" s="60">
        <v>2</v>
      </c>
      <c r="AD31" s="60">
        <v>26</v>
      </c>
      <c r="AE31" s="60">
        <v>0</v>
      </c>
      <c r="AF31" s="60">
        <v>0</v>
      </c>
      <c r="AG31" s="60">
        <v>2</v>
      </c>
      <c r="AH31" s="60">
        <v>26</v>
      </c>
      <c r="AI31" s="58">
        <v>1450000</v>
      </c>
      <c r="AJ31" s="58">
        <v>0</v>
      </c>
      <c r="AK31" s="59">
        <v>0</v>
      </c>
      <c r="AL31" s="58">
        <v>1450000</v>
      </c>
      <c r="AM31" s="58">
        <v>0</v>
      </c>
      <c r="AN31" s="78">
        <v>150</v>
      </c>
      <c r="AO31" s="78">
        <v>41.7</v>
      </c>
      <c r="AP31" s="78">
        <v>25.2</v>
      </c>
      <c r="AQ31" s="93">
        <v>0</v>
      </c>
      <c r="AR31" s="93">
        <v>0</v>
      </c>
      <c r="AS31" s="93">
        <v>0</v>
      </c>
      <c r="AT31" s="93">
        <v>0</v>
      </c>
      <c r="AU31" s="93">
        <v>0</v>
      </c>
      <c r="AV31" s="93">
        <v>0</v>
      </c>
      <c r="AW31" s="93">
        <v>0</v>
      </c>
      <c r="AX31" s="93">
        <v>0</v>
      </c>
      <c r="AY31" s="58"/>
      <c r="AZ31" s="59"/>
      <c r="BA31" s="59"/>
      <c r="BB31" s="59">
        <v>7671750</v>
      </c>
      <c r="BC31" s="59">
        <v>0</v>
      </c>
      <c r="BD31" s="59">
        <v>0</v>
      </c>
      <c r="BE31" s="59">
        <v>7671750</v>
      </c>
      <c r="BF31" s="59">
        <v>0</v>
      </c>
      <c r="BG31" s="60">
        <v>0</v>
      </c>
      <c r="BH31" s="80">
        <v>150</v>
      </c>
      <c r="BI31" s="80">
        <v>153.6</v>
      </c>
      <c r="BJ31" s="80">
        <v>3.5999999999999943</v>
      </c>
      <c r="BK31" s="80">
        <v>2.3999999999999964</v>
      </c>
      <c r="BL31" s="80">
        <v>127.60000000000001</v>
      </c>
      <c r="BM31" s="80">
        <v>0</v>
      </c>
      <c r="BN31" s="80">
        <v>0</v>
      </c>
      <c r="BO31" s="169" t="str">
        <f>VLOOKUP(B31,[1]DS!$B$5:$W$2997,15,0)</f>
        <v>0104</v>
      </c>
      <c r="BP31" s="80" t="str">
        <f t="shared" si="53"/>
        <v/>
      </c>
    </row>
    <row r="32" spans="1:68" ht="27.6" customHeight="1">
      <c r="A32" s="56">
        <f>SUBTOTAL(3,$B$9:B32)</f>
        <v>24</v>
      </c>
      <c r="B32" s="123" t="s">
        <v>33</v>
      </c>
      <c r="C32" s="124" t="s">
        <v>937</v>
      </c>
      <c r="D32" s="125" t="s">
        <v>938</v>
      </c>
      <c r="E32" s="56">
        <v>1</v>
      </c>
      <c r="F32" s="57" t="s">
        <v>658</v>
      </c>
      <c r="G32" s="78">
        <v>0</v>
      </c>
      <c r="H32" s="58">
        <v>0</v>
      </c>
      <c r="I32" s="58">
        <v>0</v>
      </c>
      <c r="J32" s="58">
        <v>0</v>
      </c>
      <c r="K32" s="78"/>
      <c r="L32" s="58"/>
      <c r="M32" s="58"/>
      <c r="N32" s="58">
        <v>0</v>
      </c>
      <c r="O32" s="78">
        <v>0</v>
      </c>
      <c r="P32" s="58">
        <v>0</v>
      </c>
      <c r="Q32" s="58">
        <v>0</v>
      </c>
      <c r="R32" s="58">
        <v>0</v>
      </c>
      <c r="S32" s="78"/>
      <c r="T32" s="58"/>
      <c r="U32" s="58"/>
      <c r="V32" s="58">
        <v>0</v>
      </c>
      <c r="W32" s="58"/>
      <c r="X32" s="58"/>
      <c r="Y32" s="58"/>
      <c r="Z32" s="58"/>
      <c r="AA32" s="58"/>
      <c r="AB32" s="58">
        <v>0</v>
      </c>
      <c r="AC32" s="60">
        <v>0</v>
      </c>
      <c r="AD32" s="60">
        <v>0</v>
      </c>
      <c r="AE32" s="60">
        <v>0</v>
      </c>
      <c r="AF32" s="60">
        <v>0</v>
      </c>
      <c r="AG32" s="60">
        <v>0</v>
      </c>
      <c r="AH32" s="60">
        <v>0</v>
      </c>
      <c r="AI32" s="58">
        <v>0</v>
      </c>
      <c r="AJ32" s="58">
        <v>0</v>
      </c>
      <c r="AK32" s="59">
        <v>0</v>
      </c>
      <c r="AL32" s="58">
        <v>0</v>
      </c>
      <c r="AM32" s="58">
        <v>0</v>
      </c>
      <c r="AN32" s="78">
        <v>240</v>
      </c>
      <c r="AO32" s="78">
        <v>138.5</v>
      </c>
      <c r="AP32" s="78">
        <v>17.5</v>
      </c>
      <c r="AQ32" s="93">
        <v>0</v>
      </c>
      <c r="AR32" s="93">
        <v>0</v>
      </c>
      <c r="AS32" s="93">
        <v>0</v>
      </c>
      <c r="AT32" s="93">
        <v>0</v>
      </c>
      <c r="AU32" s="93">
        <v>0</v>
      </c>
      <c r="AV32" s="93">
        <v>0</v>
      </c>
      <c r="AW32" s="93">
        <v>0</v>
      </c>
      <c r="AX32" s="93">
        <v>0</v>
      </c>
      <c r="AY32" s="58"/>
      <c r="AZ32" s="59"/>
      <c r="BA32" s="59"/>
      <c r="BB32" s="59">
        <v>0</v>
      </c>
      <c r="BC32" s="59">
        <v>0</v>
      </c>
      <c r="BD32" s="59">
        <v>0</v>
      </c>
      <c r="BE32" s="59">
        <v>0</v>
      </c>
      <c r="BF32" s="59">
        <v>0</v>
      </c>
      <c r="BG32" s="60">
        <v>0</v>
      </c>
      <c r="BH32" s="80">
        <v>240</v>
      </c>
      <c r="BI32" s="80">
        <v>156</v>
      </c>
      <c r="BJ32" s="80">
        <v>0</v>
      </c>
      <c r="BK32" s="80">
        <v>0</v>
      </c>
      <c r="BL32" s="80">
        <v>156</v>
      </c>
      <c r="BM32" s="80">
        <v>0</v>
      </c>
      <c r="BN32" s="80">
        <v>0</v>
      </c>
      <c r="BO32" s="169" t="str">
        <f>VLOOKUP(B32,[1]DS!$B$5:$W$2997,15,0)</f>
        <v>0105</v>
      </c>
      <c r="BP32" s="80" t="str">
        <f t="shared" si="53"/>
        <v/>
      </c>
    </row>
    <row r="33" spans="1:68" ht="27.6" customHeight="1">
      <c r="A33" s="56">
        <f>SUBTOTAL(3,$B$9:B33)</f>
        <v>25</v>
      </c>
      <c r="B33" s="123" t="s">
        <v>34</v>
      </c>
      <c r="C33" s="124" t="s">
        <v>939</v>
      </c>
      <c r="D33" s="125" t="s">
        <v>940</v>
      </c>
      <c r="E33" s="56">
        <v>1</v>
      </c>
      <c r="F33" s="57" t="s">
        <v>658</v>
      </c>
      <c r="G33" s="78">
        <v>0</v>
      </c>
      <c r="H33" s="58">
        <v>0</v>
      </c>
      <c r="I33" s="58">
        <v>0</v>
      </c>
      <c r="J33" s="58">
        <v>0</v>
      </c>
      <c r="K33" s="78"/>
      <c r="L33" s="58"/>
      <c r="M33" s="58"/>
      <c r="N33" s="58">
        <v>0</v>
      </c>
      <c r="O33" s="78">
        <v>0</v>
      </c>
      <c r="P33" s="58">
        <v>0</v>
      </c>
      <c r="Q33" s="58">
        <v>0</v>
      </c>
      <c r="R33" s="58">
        <v>0</v>
      </c>
      <c r="S33" s="78"/>
      <c r="T33" s="58"/>
      <c r="U33" s="58"/>
      <c r="V33" s="58">
        <v>0</v>
      </c>
      <c r="W33" s="58"/>
      <c r="X33" s="58"/>
      <c r="Y33" s="58"/>
      <c r="Z33" s="58"/>
      <c r="AA33" s="58"/>
      <c r="AB33" s="58">
        <v>0</v>
      </c>
      <c r="AC33" s="60">
        <v>0</v>
      </c>
      <c r="AD33" s="60">
        <v>0</v>
      </c>
      <c r="AE33" s="60">
        <v>0</v>
      </c>
      <c r="AF33" s="60">
        <v>0</v>
      </c>
      <c r="AG33" s="60">
        <v>0</v>
      </c>
      <c r="AH33" s="60">
        <v>0</v>
      </c>
      <c r="AI33" s="58">
        <v>0</v>
      </c>
      <c r="AJ33" s="58">
        <v>0</v>
      </c>
      <c r="AK33" s="59">
        <v>0</v>
      </c>
      <c r="AL33" s="58">
        <v>0</v>
      </c>
      <c r="AM33" s="58">
        <v>0</v>
      </c>
      <c r="AN33" s="78">
        <v>0</v>
      </c>
      <c r="AO33" s="78">
        <v>0</v>
      </c>
      <c r="AP33" s="78">
        <v>0</v>
      </c>
      <c r="AQ33" s="93">
        <v>0</v>
      </c>
      <c r="AR33" s="93">
        <v>0</v>
      </c>
      <c r="AS33" s="93">
        <v>0</v>
      </c>
      <c r="AT33" s="93">
        <v>0</v>
      </c>
      <c r="AU33" s="93">
        <v>0</v>
      </c>
      <c r="AV33" s="93">
        <v>0</v>
      </c>
      <c r="AW33" s="93">
        <v>0</v>
      </c>
      <c r="AX33" s="93">
        <v>0</v>
      </c>
      <c r="AY33" s="58"/>
      <c r="AZ33" s="59"/>
      <c r="BA33" s="59"/>
      <c r="BB33" s="59">
        <v>0</v>
      </c>
      <c r="BC33" s="59">
        <v>0</v>
      </c>
      <c r="BD33" s="59">
        <v>0</v>
      </c>
      <c r="BE33" s="59">
        <v>0</v>
      </c>
      <c r="BF33" s="59">
        <v>0</v>
      </c>
      <c r="BG33" s="60">
        <v>0</v>
      </c>
      <c r="BH33" s="80">
        <v>0</v>
      </c>
      <c r="BI33" s="80">
        <v>0</v>
      </c>
      <c r="BJ33" s="80">
        <v>0</v>
      </c>
      <c r="BK33" s="80">
        <v>0</v>
      </c>
      <c r="BL33" s="80">
        <v>0</v>
      </c>
      <c r="BM33" s="80">
        <v>0</v>
      </c>
      <c r="BN33" s="80">
        <v>0</v>
      </c>
      <c r="BO33" s="169" t="str">
        <f>VLOOKUP(B33,[1]DS!$B$5:$W$2997,15,0)</f>
        <v>0105</v>
      </c>
      <c r="BP33" s="80" t="str">
        <f t="shared" si="53"/>
        <v/>
      </c>
    </row>
    <row r="34" spans="1:68" ht="27.6" customHeight="1">
      <c r="A34" s="56">
        <f>SUBTOTAL(3,$B$9:B34)</f>
        <v>26</v>
      </c>
      <c r="B34" s="123" t="s">
        <v>35</v>
      </c>
      <c r="C34" s="124" t="s">
        <v>908</v>
      </c>
      <c r="D34" s="125" t="s">
        <v>941</v>
      </c>
      <c r="E34" s="56">
        <v>1</v>
      </c>
      <c r="F34" s="57" t="s">
        <v>658</v>
      </c>
      <c r="G34" s="78">
        <v>0</v>
      </c>
      <c r="H34" s="58">
        <v>0</v>
      </c>
      <c r="I34" s="58">
        <v>0</v>
      </c>
      <c r="J34" s="58">
        <v>0</v>
      </c>
      <c r="K34" s="78"/>
      <c r="L34" s="58"/>
      <c r="M34" s="58"/>
      <c r="N34" s="58">
        <v>0</v>
      </c>
      <c r="O34" s="78">
        <v>60.7</v>
      </c>
      <c r="P34" s="58">
        <v>6221750</v>
      </c>
      <c r="Q34" s="58">
        <v>0</v>
      </c>
      <c r="R34" s="58">
        <v>6221750</v>
      </c>
      <c r="S34" s="78"/>
      <c r="T34" s="58"/>
      <c r="U34" s="58"/>
      <c r="V34" s="58">
        <v>0</v>
      </c>
      <c r="W34" s="58"/>
      <c r="X34" s="58"/>
      <c r="Y34" s="58"/>
      <c r="Z34" s="58"/>
      <c r="AA34" s="58"/>
      <c r="AB34" s="58">
        <v>0</v>
      </c>
      <c r="AC34" s="60">
        <v>0</v>
      </c>
      <c r="AD34" s="60">
        <v>0</v>
      </c>
      <c r="AE34" s="60">
        <v>0</v>
      </c>
      <c r="AF34" s="60">
        <v>0</v>
      </c>
      <c r="AG34" s="60">
        <v>0</v>
      </c>
      <c r="AH34" s="60">
        <v>0</v>
      </c>
      <c r="AI34" s="58">
        <v>0</v>
      </c>
      <c r="AJ34" s="58">
        <v>0</v>
      </c>
      <c r="AK34" s="59">
        <v>0</v>
      </c>
      <c r="AL34" s="58">
        <v>0</v>
      </c>
      <c r="AM34" s="58">
        <v>0</v>
      </c>
      <c r="AN34" s="78">
        <v>105</v>
      </c>
      <c r="AO34" s="78">
        <v>99.8</v>
      </c>
      <c r="AP34" s="78">
        <v>0</v>
      </c>
      <c r="AQ34" s="93">
        <v>0</v>
      </c>
      <c r="AR34" s="93">
        <v>0</v>
      </c>
      <c r="AS34" s="93">
        <v>0</v>
      </c>
      <c r="AT34" s="93">
        <v>0</v>
      </c>
      <c r="AU34" s="93">
        <v>0</v>
      </c>
      <c r="AV34" s="93">
        <v>0</v>
      </c>
      <c r="AW34" s="93">
        <v>0</v>
      </c>
      <c r="AX34" s="93">
        <v>0</v>
      </c>
      <c r="AY34" s="58"/>
      <c r="AZ34" s="59"/>
      <c r="BA34" s="59"/>
      <c r="BB34" s="59">
        <v>6221750</v>
      </c>
      <c r="BC34" s="59">
        <v>0</v>
      </c>
      <c r="BD34" s="59">
        <v>0</v>
      </c>
      <c r="BE34" s="59">
        <v>6221750</v>
      </c>
      <c r="BF34" s="59">
        <v>0</v>
      </c>
      <c r="BG34" s="60">
        <v>0</v>
      </c>
      <c r="BH34" s="80">
        <v>105</v>
      </c>
      <c r="BI34" s="80">
        <v>160.5</v>
      </c>
      <c r="BJ34" s="80">
        <v>55.5</v>
      </c>
      <c r="BK34" s="80">
        <v>52.857142857142861</v>
      </c>
      <c r="BL34" s="80">
        <v>160.5</v>
      </c>
      <c r="BM34" s="80">
        <v>55.5</v>
      </c>
      <c r="BN34" s="80">
        <v>52.857142857142861</v>
      </c>
      <c r="BO34" s="169" t="str">
        <f>VLOOKUP(B34,[1]DS!$B$5:$W$2997,15,0)</f>
        <v>0105</v>
      </c>
      <c r="BP34" s="80" t="str">
        <f t="shared" si="53"/>
        <v/>
      </c>
    </row>
    <row r="35" spans="1:68" ht="27.6" customHeight="1">
      <c r="A35" s="56">
        <f>SUBTOTAL(3,$B$9:B35)</f>
        <v>27</v>
      </c>
      <c r="B35" s="123" t="s">
        <v>36</v>
      </c>
      <c r="C35" s="124" t="s">
        <v>908</v>
      </c>
      <c r="D35" s="125" t="s">
        <v>942</v>
      </c>
      <c r="E35" s="56">
        <v>1</v>
      </c>
      <c r="F35" s="57" t="s">
        <v>658</v>
      </c>
      <c r="G35" s="78">
        <v>0</v>
      </c>
      <c r="H35" s="58">
        <v>0</v>
      </c>
      <c r="I35" s="58">
        <v>0</v>
      </c>
      <c r="J35" s="58">
        <v>0</v>
      </c>
      <c r="K35" s="78"/>
      <c r="L35" s="58"/>
      <c r="M35" s="58"/>
      <c r="N35" s="58">
        <v>0</v>
      </c>
      <c r="O35" s="78">
        <v>0</v>
      </c>
      <c r="P35" s="58">
        <v>0</v>
      </c>
      <c r="Q35" s="58">
        <v>0</v>
      </c>
      <c r="R35" s="58">
        <v>0</v>
      </c>
      <c r="S35" s="78"/>
      <c r="T35" s="58"/>
      <c r="U35" s="58"/>
      <c r="V35" s="58">
        <v>0</v>
      </c>
      <c r="W35" s="58"/>
      <c r="X35" s="58"/>
      <c r="Y35" s="58"/>
      <c r="Z35" s="58"/>
      <c r="AA35" s="58"/>
      <c r="AB35" s="58">
        <v>0</v>
      </c>
      <c r="AC35" s="60">
        <v>3</v>
      </c>
      <c r="AD35" s="60">
        <v>60</v>
      </c>
      <c r="AE35" s="60">
        <v>0</v>
      </c>
      <c r="AF35" s="60">
        <v>0</v>
      </c>
      <c r="AG35" s="60">
        <v>3</v>
      </c>
      <c r="AH35" s="60">
        <v>60</v>
      </c>
      <c r="AI35" s="58">
        <v>3050000</v>
      </c>
      <c r="AJ35" s="58">
        <v>0</v>
      </c>
      <c r="AK35" s="59">
        <v>0</v>
      </c>
      <c r="AL35" s="58">
        <v>3050000</v>
      </c>
      <c r="AM35" s="58">
        <v>0</v>
      </c>
      <c r="AN35" s="78">
        <v>210</v>
      </c>
      <c r="AO35" s="78">
        <v>73.2</v>
      </c>
      <c r="AP35" s="78">
        <v>118.60000000000001</v>
      </c>
      <c r="AQ35" s="93">
        <v>0</v>
      </c>
      <c r="AR35" s="93">
        <v>0</v>
      </c>
      <c r="AS35" s="93">
        <v>0</v>
      </c>
      <c r="AT35" s="93">
        <v>0</v>
      </c>
      <c r="AU35" s="93">
        <v>0</v>
      </c>
      <c r="AV35" s="93">
        <v>0</v>
      </c>
      <c r="AW35" s="93">
        <v>0</v>
      </c>
      <c r="AX35" s="93">
        <v>0</v>
      </c>
      <c r="AY35" s="58"/>
      <c r="AZ35" s="59"/>
      <c r="BA35" s="59"/>
      <c r="BB35" s="59">
        <v>3050000</v>
      </c>
      <c r="BC35" s="59">
        <v>0</v>
      </c>
      <c r="BD35" s="59">
        <v>0</v>
      </c>
      <c r="BE35" s="59">
        <v>3050000</v>
      </c>
      <c r="BF35" s="59">
        <v>0</v>
      </c>
      <c r="BG35" s="60">
        <v>0</v>
      </c>
      <c r="BH35" s="80">
        <v>210</v>
      </c>
      <c r="BI35" s="80">
        <v>251.8</v>
      </c>
      <c r="BJ35" s="80">
        <v>41.800000000000011</v>
      </c>
      <c r="BK35" s="80">
        <v>19.904761904761912</v>
      </c>
      <c r="BL35" s="80">
        <v>191.8</v>
      </c>
      <c r="BM35" s="80">
        <v>0</v>
      </c>
      <c r="BN35" s="80">
        <v>0</v>
      </c>
      <c r="BO35" s="169" t="str">
        <f>VLOOKUP(B35,[1]DS!$B$5:$W$2997,15,0)</f>
        <v>0105</v>
      </c>
      <c r="BP35" s="80" t="str">
        <f t="shared" si="53"/>
        <v/>
      </c>
    </row>
    <row r="36" spans="1:68" ht="27.6" customHeight="1">
      <c r="A36" s="56">
        <f>SUBTOTAL(3,$B$9:B36)</f>
        <v>28</v>
      </c>
      <c r="B36" s="123" t="s">
        <v>37</v>
      </c>
      <c r="C36" s="124" t="s">
        <v>943</v>
      </c>
      <c r="D36" s="125" t="s">
        <v>944</v>
      </c>
      <c r="E36" s="56">
        <v>1</v>
      </c>
      <c r="F36" s="57" t="s">
        <v>658</v>
      </c>
      <c r="G36" s="78">
        <v>0</v>
      </c>
      <c r="H36" s="58">
        <v>0</v>
      </c>
      <c r="I36" s="58">
        <v>0</v>
      </c>
      <c r="J36" s="58">
        <v>0</v>
      </c>
      <c r="K36" s="78"/>
      <c r="L36" s="58"/>
      <c r="M36" s="58"/>
      <c r="N36" s="58">
        <v>0</v>
      </c>
      <c r="O36" s="78">
        <v>120.3</v>
      </c>
      <c r="P36" s="58">
        <v>12330750</v>
      </c>
      <c r="Q36" s="58">
        <v>0</v>
      </c>
      <c r="R36" s="58">
        <v>12330750</v>
      </c>
      <c r="S36" s="78"/>
      <c r="T36" s="58"/>
      <c r="U36" s="58"/>
      <c r="V36" s="58">
        <v>0</v>
      </c>
      <c r="W36" s="58"/>
      <c r="X36" s="58"/>
      <c r="Y36" s="58"/>
      <c r="Z36" s="58"/>
      <c r="AA36" s="58"/>
      <c r="AB36" s="58">
        <v>0</v>
      </c>
      <c r="AC36" s="60">
        <v>2</v>
      </c>
      <c r="AD36" s="60">
        <v>30</v>
      </c>
      <c r="AE36" s="60">
        <v>0</v>
      </c>
      <c r="AF36" s="60">
        <v>0</v>
      </c>
      <c r="AG36" s="60">
        <v>2</v>
      </c>
      <c r="AH36" s="60">
        <v>30</v>
      </c>
      <c r="AI36" s="58">
        <v>1550000</v>
      </c>
      <c r="AJ36" s="58">
        <v>0</v>
      </c>
      <c r="AK36" s="59">
        <v>0</v>
      </c>
      <c r="AL36" s="58">
        <v>1550000</v>
      </c>
      <c r="AM36" s="58">
        <v>0</v>
      </c>
      <c r="AN36" s="78">
        <v>255</v>
      </c>
      <c r="AO36" s="78">
        <v>117.3</v>
      </c>
      <c r="AP36" s="78">
        <v>0</v>
      </c>
      <c r="AQ36" s="93">
        <v>0</v>
      </c>
      <c r="AR36" s="93">
        <v>0</v>
      </c>
      <c r="AS36" s="93">
        <v>0</v>
      </c>
      <c r="AT36" s="93">
        <v>0</v>
      </c>
      <c r="AU36" s="93">
        <v>0</v>
      </c>
      <c r="AV36" s="93">
        <v>0</v>
      </c>
      <c r="AW36" s="93">
        <v>0</v>
      </c>
      <c r="AX36" s="93">
        <v>0</v>
      </c>
      <c r="AY36" s="58"/>
      <c r="AZ36" s="59"/>
      <c r="BA36" s="59"/>
      <c r="BB36" s="59">
        <v>13880750</v>
      </c>
      <c r="BC36" s="59">
        <v>0</v>
      </c>
      <c r="BD36" s="59">
        <v>0</v>
      </c>
      <c r="BE36" s="59">
        <v>13880750</v>
      </c>
      <c r="BF36" s="59">
        <v>0</v>
      </c>
      <c r="BG36" s="60">
        <v>0</v>
      </c>
      <c r="BH36" s="80">
        <v>255</v>
      </c>
      <c r="BI36" s="80">
        <v>267.60000000000002</v>
      </c>
      <c r="BJ36" s="80">
        <v>12.600000000000023</v>
      </c>
      <c r="BK36" s="80">
        <v>4.9411764705882444</v>
      </c>
      <c r="BL36" s="80">
        <v>237.6</v>
      </c>
      <c r="BM36" s="80">
        <v>0</v>
      </c>
      <c r="BN36" s="80">
        <v>0</v>
      </c>
      <c r="BO36" s="169" t="str">
        <f>VLOOKUP(B36,[1]DS!$B$5:$W$2997,15,0)</f>
        <v>0105</v>
      </c>
      <c r="BP36" s="80" t="str">
        <f t="shared" si="53"/>
        <v/>
      </c>
    </row>
    <row r="37" spans="1:68" ht="27.6" customHeight="1">
      <c r="A37" s="56">
        <f>SUBTOTAL(3,$B$9:B37)</f>
        <v>29</v>
      </c>
      <c r="B37" s="123" t="s">
        <v>38</v>
      </c>
      <c r="C37" s="124" t="s">
        <v>945</v>
      </c>
      <c r="D37" s="125" t="s">
        <v>946</v>
      </c>
      <c r="E37" s="56">
        <v>1</v>
      </c>
      <c r="F37" s="57" t="s">
        <v>658</v>
      </c>
      <c r="G37" s="78">
        <v>0</v>
      </c>
      <c r="H37" s="58">
        <v>0</v>
      </c>
      <c r="I37" s="58">
        <v>0</v>
      </c>
      <c r="J37" s="58">
        <v>0</v>
      </c>
      <c r="K37" s="78"/>
      <c r="L37" s="58"/>
      <c r="M37" s="58"/>
      <c r="N37" s="58">
        <v>0</v>
      </c>
      <c r="O37" s="78">
        <v>45.6</v>
      </c>
      <c r="P37" s="58">
        <v>4674000</v>
      </c>
      <c r="Q37" s="58">
        <v>0</v>
      </c>
      <c r="R37" s="58">
        <v>4674000</v>
      </c>
      <c r="S37" s="78"/>
      <c r="T37" s="58"/>
      <c r="U37" s="58"/>
      <c r="V37" s="58">
        <v>0</v>
      </c>
      <c r="W37" s="58"/>
      <c r="X37" s="58"/>
      <c r="Y37" s="58"/>
      <c r="Z37" s="58"/>
      <c r="AA37" s="58"/>
      <c r="AB37" s="58">
        <v>0</v>
      </c>
      <c r="AC37" s="60">
        <v>2</v>
      </c>
      <c r="AD37" s="60">
        <v>30</v>
      </c>
      <c r="AE37" s="60">
        <v>0</v>
      </c>
      <c r="AF37" s="60">
        <v>0</v>
      </c>
      <c r="AG37" s="60">
        <v>2</v>
      </c>
      <c r="AH37" s="60">
        <v>30</v>
      </c>
      <c r="AI37" s="58">
        <v>1500000</v>
      </c>
      <c r="AJ37" s="58">
        <v>0</v>
      </c>
      <c r="AK37" s="59">
        <v>0</v>
      </c>
      <c r="AL37" s="58">
        <v>1500000</v>
      </c>
      <c r="AM37" s="58">
        <v>0</v>
      </c>
      <c r="AN37" s="78">
        <v>300</v>
      </c>
      <c r="AO37" s="78">
        <v>62.9</v>
      </c>
      <c r="AP37" s="78">
        <v>92.5</v>
      </c>
      <c r="AQ37" s="93">
        <v>0</v>
      </c>
      <c r="AR37" s="93">
        <v>0</v>
      </c>
      <c r="AS37" s="93">
        <v>0</v>
      </c>
      <c r="AT37" s="93">
        <v>0</v>
      </c>
      <c r="AU37" s="93">
        <v>0</v>
      </c>
      <c r="AV37" s="93">
        <v>0</v>
      </c>
      <c r="AW37" s="93">
        <v>0</v>
      </c>
      <c r="AX37" s="93">
        <v>0</v>
      </c>
      <c r="AY37" s="58"/>
      <c r="AZ37" s="59"/>
      <c r="BA37" s="59"/>
      <c r="BB37" s="59">
        <v>6174000</v>
      </c>
      <c r="BC37" s="59">
        <v>0</v>
      </c>
      <c r="BD37" s="59">
        <v>0</v>
      </c>
      <c r="BE37" s="59">
        <v>6174000</v>
      </c>
      <c r="BF37" s="59">
        <v>0</v>
      </c>
      <c r="BG37" s="60">
        <v>0</v>
      </c>
      <c r="BH37" s="80">
        <v>300</v>
      </c>
      <c r="BI37" s="80">
        <v>231</v>
      </c>
      <c r="BJ37" s="80">
        <v>0</v>
      </c>
      <c r="BK37" s="80">
        <v>0</v>
      </c>
      <c r="BL37" s="80">
        <v>201</v>
      </c>
      <c r="BM37" s="80">
        <v>0</v>
      </c>
      <c r="BN37" s="80">
        <v>0</v>
      </c>
      <c r="BO37" s="169" t="str">
        <f>VLOOKUP(B37,[1]DS!$B$5:$W$2997,15,0)</f>
        <v>0105</v>
      </c>
      <c r="BP37" s="80" t="str">
        <f t="shared" si="53"/>
        <v/>
      </c>
    </row>
    <row r="38" spans="1:68" ht="27.6" customHeight="1">
      <c r="A38" s="56">
        <f>SUBTOTAL(3,$B$9:B38)</f>
        <v>30</v>
      </c>
      <c r="B38" s="123" t="s">
        <v>39</v>
      </c>
      <c r="C38" s="124" t="s">
        <v>947</v>
      </c>
      <c r="D38" s="125" t="s">
        <v>948</v>
      </c>
      <c r="E38" s="56">
        <v>1</v>
      </c>
      <c r="F38" s="57" t="s">
        <v>658</v>
      </c>
      <c r="G38" s="78">
        <v>0</v>
      </c>
      <c r="H38" s="58">
        <v>0</v>
      </c>
      <c r="I38" s="58">
        <v>0</v>
      </c>
      <c r="J38" s="58">
        <v>0</v>
      </c>
      <c r="K38" s="78"/>
      <c r="L38" s="58"/>
      <c r="M38" s="58"/>
      <c r="N38" s="58">
        <v>0</v>
      </c>
      <c r="O38" s="78">
        <v>30.3</v>
      </c>
      <c r="P38" s="58">
        <v>3105750</v>
      </c>
      <c r="Q38" s="58">
        <v>0</v>
      </c>
      <c r="R38" s="58">
        <v>3105750</v>
      </c>
      <c r="S38" s="78"/>
      <c r="T38" s="58"/>
      <c r="U38" s="58"/>
      <c r="V38" s="58">
        <v>0</v>
      </c>
      <c r="W38" s="58"/>
      <c r="X38" s="58"/>
      <c r="Y38" s="58"/>
      <c r="Z38" s="58"/>
      <c r="AA38" s="58"/>
      <c r="AB38" s="58">
        <v>0</v>
      </c>
      <c r="AC38" s="60">
        <v>3</v>
      </c>
      <c r="AD38" s="60">
        <v>50</v>
      </c>
      <c r="AE38" s="60">
        <v>0</v>
      </c>
      <c r="AF38" s="60">
        <v>0</v>
      </c>
      <c r="AG38" s="60">
        <v>3</v>
      </c>
      <c r="AH38" s="60">
        <v>50</v>
      </c>
      <c r="AI38" s="58">
        <v>2550000</v>
      </c>
      <c r="AJ38" s="58">
        <v>0</v>
      </c>
      <c r="AK38" s="59">
        <v>0</v>
      </c>
      <c r="AL38" s="58">
        <v>2550000</v>
      </c>
      <c r="AM38" s="58">
        <v>0</v>
      </c>
      <c r="AN38" s="78">
        <v>300</v>
      </c>
      <c r="AO38" s="78">
        <v>149.1</v>
      </c>
      <c r="AP38" s="78">
        <v>0</v>
      </c>
      <c r="AQ38" s="93">
        <v>0</v>
      </c>
      <c r="AR38" s="93">
        <v>0</v>
      </c>
      <c r="AS38" s="93">
        <v>0</v>
      </c>
      <c r="AT38" s="93">
        <v>0</v>
      </c>
      <c r="AU38" s="93">
        <v>0</v>
      </c>
      <c r="AV38" s="93">
        <v>0</v>
      </c>
      <c r="AW38" s="93">
        <v>0</v>
      </c>
      <c r="AX38" s="93">
        <v>0</v>
      </c>
      <c r="AY38" s="58"/>
      <c r="AZ38" s="59"/>
      <c r="BA38" s="59"/>
      <c r="BB38" s="59">
        <v>5655750</v>
      </c>
      <c r="BC38" s="59">
        <v>0</v>
      </c>
      <c r="BD38" s="59">
        <v>0</v>
      </c>
      <c r="BE38" s="59">
        <v>5655750</v>
      </c>
      <c r="BF38" s="59">
        <v>0</v>
      </c>
      <c r="BG38" s="60">
        <v>0</v>
      </c>
      <c r="BH38" s="80">
        <v>300</v>
      </c>
      <c r="BI38" s="80">
        <v>229.39999999999998</v>
      </c>
      <c r="BJ38" s="80">
        <v>0</v>
      </c>
      <c r="BK38" s="80">
        <v>0</v>
      </c>
      <c r="BL38" s="80">
        <v>179.4</v>
      </c>
      <c r="BM38" s="80">
        <v>0</v>
      </c>
      <c r="BN38" s="80">
        <v>0</v>
      </c>
      <c r="BO38" s="169" t="str">
        <f>VLOOKUP(B38,[1]DS!$B$5:$W$2997,15,0)</f>
        <v>0105</v>
      </c>
      <c r="BP38" s="80" t="str">
        <f t="shared" si="53"/>
        <v/>
      </c>
    </row>
    <row r="39" spans="1:68" ht="27.6" customHeight="1">
      <c r="A39" s="56">
        <f>SUBTOTAL(3,$B$9:B39)</f>
        <v>31</v>
      </c>
      <c r="B39" s="123" t="s">
        <v>40</v>
      </c>
      <c r="C39" s="124" t="s">
        <v>949</v>
      </c>
      <c r="D39" s="125" t="s">
        <v>944</v>
      </c>
      <c r="E39" s="56">
        <v>1</v>
      </c>
      <c r="F39" s="57" t="s">
        <v>658</v>
      </c>
      <c r="G39" s="78">
        <v>0</v>
      </c>
      <c r="H39" s="58">
        <v>0</v>
      </c>
      <c r="I39" s="58">
        <v>0</v>
      </c>
      <c r="J39" s="58">
        <v>0</v>
      </c>
      <c r="K39" s="78"/>
      <c r="L39" s="58"/>
      <c r="M39" s="58"/>
      <c r="N39" s="58">
        <v>0</v>
      </c>
      <c r="O39" s="78">
        <v>30.3</v>
      </c>
      <c r="P39" s="58">
        <v>3105750</v>
      </c>
      <c r="Q39" s="58">
        <v>0</v>
      </c>
      <c r="R39" s="58">
        <v>3105750</v>
      </c>
      <c r="S39" s="78"/>
      <c r="T39" s="58"/>
      <c r="U39" s="58"/>
      <c r="V39" s="58">
        <v>0</v>
      </c>
      <c r="W39" s="58"/>
      <c r="X39" s="58"/>
      <c r="Y39" s="58"/>
      <c r="Z39" s="58"/>
      <c r="AA39" s="58"/>
      <c r="AB39" s="58">
        <v>0</v>
      </c>
      <c r="AC39" s="60">
        <v>0</v>
      </c>
      <c r="AD39" s="60">
        <v>0</v>
      </c>
      <c r="AE39" s="60">
        <v>0</v>
      </c>
      <c r="AF39" s="60">
        <v>0</v>
      </c>
      <c r="AG39" s="60">
        <v>0</v>
      </c>
      <c r="AH39" s="60">
        <v>0</v>
      </c>
      <c r="AI39" s="58">
        <v>0</v>
      </c>
      <c r="AJ39" s="58">
        <v>0</v>
      </c>
      <c r="AK39" s="59">
        <v>0</v>
      </c>
      <c r="AL39" s="58">
        <v>0</v>
      </c>
      <c r="AM39" s="58">
        <v>0</v>
      </c>
      <c r="AN39" s="78">
        <v>240</v>
      </c>
      <c r="AO39" s="78">
        <v>110.8</v>
      </c>
      <c r="AP39" s="78">
        <v>0</v>
      </c>
      <c r="AQ39" s="93">
        <v>0</v>
      </c>
      <c r="AR39" s="93">
        <v>0</v>
      </c>
      <c r="AS39" s="93">
        <v>0</v>
      </c>
      <c r="AT39" s="93">
        <v>0</v>
      </c>
      <c r="AU39" s="93">
        <v>0</v>
      </c>
      <c r="AV39" s="93">
        <v>0</v>
      </c>
      <c r="AW39" s="93">
        <v>0</v>
      </c>
      <c r="AX39" s="93">
        <v>0</v>
      </c>
      <c r="AY39" s="58"/>
      <c r="AZ39" s="59"/>
      <c r="BA39" s="59"/>
      <c r="BB39" s="59">
        <v>3105750</v>
      </c>
      <c r="BC39" s="59">
        <v>0</v>
      </c>
      <c r="BD39" s="59">
        <v>0</v>
      </c>
      <c r="BE39" s="59">
        <v>3105750</v>
      </c>
      <c r="BF39" s="59">
        <v>0</v>
      </c>
      <c r="BG39" s="60">
        <v>0</v>
      </c>
      <c r="BH39" s="80">
        <v>240</v>
      </c>
      <c r="BI39" s="80">
        <v>141.1</v>
      </c>
      <c r="BJ39" s="80">
        <v>0</v>
      </c>
      <c r="BK39" s="80">
        <v>0</v>
      </c>
      <c r="BL39" s="80">
        <v>141.1</v>
      </c>
      <c r="BM39" s="80">
        <v>0</v>
      </c>
      <c r="BN39" s="80">
        <v>0</v>
      </c>
      <c r="BO39" s="169" t="str">
        <f>VLOOKUP(B39,[1]DS!$B$5:$W$2997,15,0)</f>
        <v>0105</v>
      </c>
      <c r="BP39" s="80" t="str">
        <f t="shared" si="53"/>
        <v/>
      </c>
    </row>
    <row r="40" spans="1:68" ht="27.6" customHeight="1">
      <c r="A40" s="56">
        <f>SUBTOTAL(3,$B$9:B40)</f>
        <v>32</v>
      </c>
      <c r="B40" s="123" t="s">
        <v>41</v>
      </c>
      <c r="C40" s="124" t="s">
        <v>950</v>
      </c>
      <c r="D40" s="125" t="s">
        <v>933</v>
      </c>
      <c r="E40" s="56">
        <v>1</v>
      </c>
      <c r="F40" s="57" t="s">
        <v>659</v>
      </c>
      <c r="G40" s="78">
        <v>0</v>
      </c>
      <c r="H40" s="58">
        <v>0</v>
      </c>
      <c r="I40" s="58">
        <v>0</v>
      </c>
      <c r="J40" s="58">
        <v>0</v>
      </c>
      <c r="K40" s="78"/>
      <c r="L40" s="58"/>
      <c r="M40" s="58"/>
      <c r="N40" s="58">
        <v>0</v>
      </c>
      <c r="O40" s="78">
        <v>0</v>
      </c>
      <c r="P40" s="58">
        <v>0</v>
      </c>
      <c r="Q40" s="58">
        <v>0</v>
      </c>
      <c r="R40" s="58">
        <v>0</v>
      </c>
      <c r="S40" s="78"/>
      <c r="T40" s="58"/>
      <c r="U40" s="58"/>
      <c r="V40" s="58">
        <v>0</v>
      </c>
      <c r="W40" s="58"/>
      <c r="X40" s="58"/>
      <c r="Y40" s="58"/>
      <c r="Z40" s="58"/>
      <c r="AA40" s="58"/>
      <c r="AB40" s="58">
        <v>0</v>
      </c>
      <c r="AC40" s="60">
        <v>0</v>
      </c>
      <c r="AD40" s="60">
        <v>0</v>
      </c>
      <c r="AE40" s="60">
        <v>0</v>
      </c>
      <c r="AF40" s="60">
        <v>0</v>
      </c>
      <c r="AG40" s="60">
        <v>0</v>
      </c>
      <c r="AH40" s="60">
        <v>0</v>
      </c>
      <c r="AI40" s="58">
        <v>0</v>
      </c>
      <c r="AJ40" s="58">
        <v>0</v>
      </c>
      <c r="AK40" s="59">
        <v>0</v>
      </c>
      <c r="AL40" s="58">
        <v>0</v>
      </c>
      <c r="AM40" s="58">
        <v>0</v>
      </c>
      <c r="AN40" s="78">
        <v>255</v>
      </c>
      <c r="AO40" s="78">
        <v>193</v>
      </c>
      <c r="AP40" s="78">
        <v>42.300000000000004</v>
      </c>
      <c r="AQ40" s="93">
        <v>0</v>
      </c>
      <c r="AR40" s="93">
        <v>0</v>
      </c>
      <c r="AS40" s="93">
        <v>0</v>
      </c>
      <c r="AT40" s="93">
        <v>0</v>
      </c>
      <c r="AU40" s="93">
        <v>0</v>
      </c>
      <c r="AV40" s="93">
        <v>0</v>
      </c>
      <c r="AW40" s="93">
        <v>0</v>
      </c>
      <c r="AX40" s="93">
        <v>0</v>
      </c>
      <c r="AY40" s="58"/>
      <c r="AZ40" s="59"/>
      <c r="BA40" s="59"/>
      <c r="BB40" s="59">
        <v>0</v>
      </c>
      <c r="BC40" s="59">
        <v>0</v>
      </c>
      <c r="BD40" s="59">
        <v>0</v>
      </c>
      <c r="BE40" s="59">
        <v>0</v>
      </c>
      <c r="BF40" s="59">
        <v>0</v>
      </c>
      <c r="BG40" s="60">
        <v>0</v>
      </c>
      <c r="BH40" s="80">
        <v>255</v>
      </c>
      <c r="BI40" s="80">
        <v>235.3</v>
      </c>
      <c r="BJ40" s="80">
        <v>0</v>
      </c>
      <c r="BK40" s="80">
        <v>0</v>
      </c>
      <c r="BL40" s="80">
        <v>235.3</v>
      </c>
      <c r="BM40" s="80">
        <v>0</v>
      </c>
      <c r="BN40" s="80">
        <v>0</v>
      </c>
      <c r="BO40" s="169" t="str">
        <f>VLOOKUP(B40,[1]DS!$B$5:$W$2997,15,0)</f>
        <v>0106</v>
      </c>
      <c r="BP40" s="80" t="str">
        <f t="shared" si="53"/>
        <v/>
      </c>
    </row>
    <row r="41" spans="1:68" ht="27.6" customHeight="1">
      <c r="A41" s="56">
        <f>SUBTOTAL(3,$B$9:B41)</f>
        <v>33</v>
      </c>
      <c r="B41" s="123" t="s">
        <v>42</v>
      </c>
      <c r="C41" s="124" t="s">
        <v>951</v>
      </c>
      <c r="D41" s="125" t="s">
        <v>952</v>
      </c>
      <c r="E41" s="56">
        <v>1</v>
      </c>
      <c r="F41" s="57" t="s">
        <v>659</v>
      </c>
      <c r="G41" s="78">
        <v>0</v>
      </c>
      <c r="H41" s="58">
        <v>0</v>
      </c>
      <c r="I41" s="58">
        <v>0</v>
      </c>
      <c r="J41" s="58">
        <v>0</v>
      </c>
      <c r="K41" s="78"/>
      <c r="L41" s="58"/>
      <c r="M41" s="58"/>
      <c r="N41" s="58">
        <v>0</v>
      </c>
      <c r="O41" s="78">
        <v>30</v>
      </c>
      <c r="P41" s="58">
        <v>3075000</v>
      </c>
      <c r="Q41" s="58">
        <v>0</v>
      </c>
      <c r="R41" s="58">
        <v>3075000</v>
      </c>
      <c r="S41" s="78"/>
      <c r="T41" s="58"/>
      <c r="U41" s="58"/>
      <c r="V41" s="58">
        <v>0</v>
      </c>
      <c r="W41" s="58"/>
      <c r="X41" s="58"/>
      <c r="Y41" s="58"/>
      <c r="Z41" s="58"/>
      <c r="AA41" s="58"/>
      <c r="AB41" s="58">
        <v>0</v>
      </c>
      <c r="AC41" s="60">
        <v>1</v>
      </c>
      <c r="AD41" s="60">
        <v>20</v>
      </c>
      <c r="AE41" s="60">
        <v>0</v>
      </c>
      <c r="AF41" s="60">
        <v>0</v>
      </c>
      <c r="AG41" s="60">
        <v>1</v>
      </c>
      <c r="AH41" s="60">
        <v>20</v>
      </c>
      <c r="AI41" s="58">
        <v>1050000</v>
      </c>
      <c r="AJ41" s="58">
        <v>0</v>
      </c>
      <c r="AK41" s="59">
        <v>0</v>
      </c>
      <c r="AL41" s="58">
        <v>1050000</v>
      </c>
      <c r="AM41" s="58">
        <v>0</v>
      </c>
      <c r="AN41" s="78">
        <v>240</v>
      </c>
      <c r="AO41" s="78">
        <v>174.6</v>
      </c>
      <c r="AP41" s="78">
        <v>0</v>
      </c>
      <c r="AQ41" s="93">
        <v>0</v>
      </c>
      <c r="AR41" s="93">
        <v>0</v>
      </c>
      <c r="AS41" s="93">
        <v>0</v>
      </c>
      <c r="AT41" s="93">
        <v>0</v>
      </c>
      <c r="AU41" s="93">
        <v>0</v>
      </c>
      <c r="AV41" s="93">
        <v>0</v>
      </c>
      <c r="AW41" s="93">
        <v>0</v>
      </c>
      <c r="AX41" s="93">
        <v>0</v>
      </c>
      <c r="AY41" s="58"/>
      <c r="AZ41" s="59"/>
      <c r="BA41" s="59"/>
      <c r="BB41" s="59">
        <v>4125000</v>
      </c>
      <c r="BC41" s="59">
        <v>0</v>
      </c>
      <c r="BD41" s="59">
        <v>0</v>
      </c>
      <c r="BE41" s="59">
        <v>4125000</v>
      </c>
      <c r="BF41" s="59">
        <v>0</v>
      </c>
      <c r="BG41" s="60">
        <v>0</v>
      </c>
      <c r="BH41" s="80">
        <v>240</v>
      </c>
      <c r="BI41" s="80">
        <v>224.6</v>
      </c>
      <c r="BJ41" s="80">
        <v>0</v>
      </c>
      <c r="BK41" s="80">
        <v>0</v>
      </c>
      <c r="BL41" s="80">
        <v>204.6</v>
      </c>
      <c r="BM41" s="80">
        <v>0</v>
      </c>
      <c r="BN41" s="80">
        <v>0</v>
      </c>
      <c r="BO41" s="169" t="str">
        <f>VLOOKUP(B41,[1]DS!$B$5:$W$2997,15,0)</f>
        <v>0106</v>
      </c>
      <c r="BP41" s="80" t="str">
        <f t="shared" si="53"/>
        <v/>
      </c>
    </row>
    <row r="42" spans="1:68" ht="27.6" customHeight="1">
      <c r="A42" s="56">
        <f>SUBTOTAL(3,$B$9:B42)</f>
        <v>34</v>
      </c>
      <c r="B42" s="123" t="s">
        <v>43</v>
      </c>
      <c r="C42" s="124" t="s">
        <v>953</v>
      </c>
      <c r="D42" s="125" t="s">
        <v>954</v>
      </c>
      <c r="E42" s="56">
        <v>1</v>
      </c>
      <c r="F42" s="57" t="s">
        <v>659</v>
      </c>
      <c r="G42" s="78">
        <v>0</v>
      </c>
      <c r="H42" s="58">
        <v>0</v>
      </c>
      <c r="I42" s="58">
        <v>0</v>
      </c>
      <c r="J42" s="58">
        <v>0</v>
      </c>
      <c r="K42" s="78"/>
      <c r="L42" s="58"/>
      <c r="M42" s="58"/>
      <c r="N42" s="58">
        <v>0</v>
      </c>
      <c r="O42" s="78">
        <v>45.1</v>
      </c>
      <c r="P42" s="58">
        <v>4622750</v>
      </c>
      <c r="Q42" s="58">
        <v>0</v>
      </c>
      <c r="R42" s="58">
        <v>4622750</v>
      </c>
      <c r="S42" s="78"/>
      <c r="T42" s="58"/>
      <c r="U42" s="58"/>
      <c r="V42" s="58">
        <v>0</v>
      </c>
      <c r="W42" s="58"/>
      <c r="X42" s="58"/>
      <c r="Y42" s="58"/>
      <c r="Z42" s="58"/>
      <c r="AA42" s="58"/>
      <c r="AB42" s="58">
        <v>0</v>
      </c>
      <c r="AC42" s="60">
        <v>0</v>
      </c>
      <c r="AD42" s="60">
        <v>0</v>
      </c>
      <c r="AE42" s="60">
        <v>0</v>
      </c>
      <c r="AF42" s="60">
        <v>0</v>
      </c>
      <c r="AG42" s="60">
        <v>0</v>
      </c>
      <c r="AH42" s="60">
        <v>0</v>
      </c>
      <c r="AI42" s="58">
        <v>0</v>
      </c>
      <c r="AJ42" s="58">
        <v>0</v>
      </c>
      <c r="AK42" s="59">
        <v>0</v>
      </c>
      <c r="AL42" s="58">
        <v>0</v>
      </c>
      <c r="AM42" s="58">
        <v>0</v>
      </c>
      <c r="AN42" s="78">
        <v>300</v>
      </c>
      <c r="AO42" s="78">
        <v>221.6</v>
      </c>
      <c r="AP42" s="78">
        <v>0</v>
      </c>
      <c r="AQ42" s="93">
        <v>0</v>
      </c>
      <c r="AR42" s="93">
        <v>0</v>
      </c>
      <c r="AS42" s="93">
        <v>0</v>
      </c>
      <c r="AT42" s="93">
        <v>0</v>
      </c>
      <c r="AU42" s="93">
        <v>0</v>
      </c>
      <c r="AV42" s="93">
        <v>0</v>
      </c>
      <c r="AW42" s="93">
        <v>0</v>
      </c>
      <c r="AX42" s="93">
        <v>0</v>
      </c>
      <c r="AY42" s="58"/>
      <c r="AZ42" s="59"/>
      <c r="BA42" s="59"/>
      <c r="BB42" s="59">
        <v>4622750</v>
      </c>
      <c r="BC42" s="59">
        <v>0</v>
      </c>
      <c r="BD42" s="59">
        <v>0</v>
      </c>
      <c r="BE42" s="59">
        <v>4622750</v>
      </c>
      <c r="BF42" s="59">
        <v>0</v>
      </c>
      <c r="BG42" s="60">
        <v>0</v>
      </c>
      <c r="BH42" s="80">
        <v>300</v>
      </c>
      <c r="BI42" s="80">
        <v>266.7</v>
      </c>
      <c r="BJ42" s="80">
        <v>0</v>
      </c>
      <c r="BK42" s="80">
        <v>0</v>
      </c>
      <c r="BL42" s="80">
        <v>266.7</v>
      </c>
      <c r="BM42" s="80">
        <v>0</v>
      </c>
      <c r="BN42" s="80">
        <v>0</v>
      </c>
      <c r="BO42" s="169" t="str">
        <f>VLOOKUP(B42,[1]DS!$B$5:$W$2997,15,0)</f>
        <v>0106</v>
      </c>
      <c r="BP42" s="80" t="str">
        <f t="shared" si="53"/>
        <v/>
      </c>
    </row>
    <row r="43" spans="1:68" ht="27.6" customHeight="1">
      <c r="A43" s="56">
        <f>SUBTOTAL(3,$B$9:B43)</f>
        <v>35</v>
      </c>
      <c r="B43" s="123" t="s">
        <v>44</v>
      </c>
      <c r="C43" s="124" t="s">
        <v>955</v>
      </c>
      <c r="D43" s="125" t="s">
        <v>956</v>
      </c>
      <c r="E43" s="56">
        <v>1</v>
      </c>
      <c r="F43" s="57" t="s">
        <v>659</v>
      </c>
      <c r="G43" s="78">
        <v>0</v>
      </c>
      <c r="H43" s="58">
        <v>0</v>
      </c>
      <c r="I43" s="58">
        <v>0</v>
      </c>
      <c r="J43" s="58">
        <v>0</v>
      </c>
      <c r="K43" s="78"/>
      <c r="L43" s="58"/>
      <c r="M43" s="58"/>
      <c r="N43" s="58">
        <v>0</v>
      </c>
      <c r="O43" s="78">
        <v>90.6</v>
      </c>
      <c r="P43" s="58">
        <v>9286500</v>
      </c>
      <c r="Q43" s="58">
        <v>0</v>
      </c>
      <c r="R43" s="58">
        <v>9286500</v>
      </c>
      <c r="S43" s="78"/>
      <c r="T43" s="58"/>
      <c r="U43" s="58"/>
      <c r="V43" s="58">
        <v>0</v>
      </c>
      <c r="W43" s="58"/>
      <c r="X43" s="58"/>
      <c r="Y43" s="58"/>
      <c r="Z43" s="58"/>
      <c r="AA43" s="58"/>
      <c r="AB43" s="58">
        <v>0</v>
      </c>
      <c r="AC43" s="60">
        <v>1</v>
      </c>
      <c r="AD43" s="60">
        <v>20</v>
      </c>
      <c r="AE43" s="60">
        <v>0</v>
      </c>
      <c r="AF43" s="60">
        <v>0</v>
      </c>
      <c r="AG43" s="60">
        <v>1</v>
      </c>
      <c r="AH43" s="60">
        <v>20</v>
      </c>
      <c r="AI43" s="58">
        <v>1050000</v>
      </c>
      <c r="AJ43" s="58">
        <v>0</v>
      </c>
      <c r="AK43" s="59">
        <v>0</v>
      </c>
      <c r="AL43" s="58">
        <v>1050000</v>
      </c>
      <c r="AM43" s="58">
        <v>0</v>
      </c>
      <c r="AN43" s="78">
        <v>240</v>
      </c>
      <c r="AO43" s="78">
        <v>115.1</v>
      </c>
      <c r="AP43" s="78">
        <v>49.2</v>
      </c>
      <c r="AQ43" s="93">
        <v>0</v>
      </c>
      <c r="AR43" s="93">
        <v>0</v>
      </c>
      <c r="AS43" s="93">
        <v>0</v>
      </c>
      <c r="AT43" s="93">
        <v>0</v>
      </c>
      <c r="AU43" s="93">
        <v>0</v>
      </c>
      <c r="AV43" s="93">
        <v>0</v>
      </c>
      <c r="AW43" s="93">
        <v>0</v>
      </c>
      <c r="AX43" s="93">
        <v>0</v>
      </c>
      <c r="AY43" s="58"/>
      <c r="AZ43" s="59"/>
      <c r="BA43" s="59"/>
      <c r="BB43" s="59">
        <v>10336500</v>
      </c>
      <c r="BC43" s="59">
        <v>0</v>
      </c>
      <c r="BD43" s="59">
        <v>0</v>
      </c>
      <c r="BE43" s="59">
        <v>10336500</v>
      </c>
      <c r="BF43" s="59">
        <v>0</v>
      </c>
      <c r="BG43" s="60">
        <v>0</v>
      </c>
      <c r="BH43" s="80">
        <v>240</v>
      </c>
      <c r="BI43" s="80">
        <v>274.89999999999998</v>
      </c>
      <c r="BJ43" s="80">
        <v>34.899999999999977</v>
      </c>
      <c r="BK43" s="80">
        <v>14.541666666666659</v>
      </c>
      <c r="BL43" s="80">
        <v>254.89999999999998</v>
      </c>
      <c r="BM43" s="80">
        <v>14.899999999999977</v>
      </c>
      <c r="BN43" s="80">
        <v>6.2083333333333242</v>
      </c>
      <c r="BO43" s="169" t="str">
        <f>VLOOKUP(B43,[1]DS!$B$5:$W$2997,15,0)</f>
        <v>0106</v>
      </c>
      <c r="BP43" s="80" t="str">
        <f t="shared" si="53"/>
        <v/>
      </c>
    </row>
    <row r="44" spans="1:68" ht="27.6" customHeight="1">
      <c r="A44" s="56">
        <f>SUBTOTAL(3,$B$9:B44)</f>
        <v>36</v>
      </c>
      <c r="B44" s="123" t="s">
        <v>45</v>
      </c>
      <c r="C44" s="124" t="s">
        <v>957</v>
      </c>
      <c r="D44" s="125" t="s">
        <v>958</v>
      </c>
      <c r="E44" s="56">
        <v>1</v>
      </c>
      <c r="F44" s="57" t="s">
        <v>659</v>
      </c>
      <c r="G44" s="78">
        <v>0</v>
      </c>
      <c r="H44" s="58">
        <v>0</v>
      </c>
      <c r="I44" s="58">
        <v>0</v>
      </c>
      <c r="J44" s="58">
        <v>0</v>
      </c>
      <c r="K44" s="78"/>
      <c r="L44" s="58"/>
      <c r="M44" s="58"/>
      <c r="N44" s="58">
        <v>0</v>
      </c>
      <c r="O44" s="78">
        <v>0</v>
      </c>
      <c r="P44" s="58">
        <v>0</v>
      </c>
      <c r="Q44" s="58">
        <v>0</v>
      </c>
      <c r="R44" s="58">
        <v>0</v>
      </c>
      <c r="S44" s="78"/>
      <c r="T44" s="58"/>
      <c r="U44" s="58"/>
      <c r="V44" s="58">
        <v>0</v>
      </c>
      <c r="W44" s="58"/>
      <c r="X44" s="58"/>
      <c r="Y44" s="58"/>
      <c r="Z44" s="58"/>
      <c r="AA44" s="58"/>
      <c r="AB44" s="58">
        <v>0</v>
      </c>
      <c r="AC44" s="60">
        <v>1</v>
      </c>
      <c r="AD44" s="60">
        <v>20</v>
      </c>
      <c r="AE44" s="60">
        <v>0</v>
      </c>
      <c r="AF44" s="60">
        <v>0</v>
      </c>
      <c r="AG44" s="60">
        <v>1</v>
      </c>
      <c r="AH44" s="60">
        <v>20</v>
      </c>
      <c r="AI44" s="58">
        <v>1050000</v>
      </c>
      <c r="AJ44" s="58">
        <v>0</v>
      </c>
      <c r="AK44" s="59">
        <v>0</v>
      </c>
      <c r="AL44" s="58">
        <v>1050000</v>
      </c>
      <c r="AM44" s="58">
        <v>0</v>
      </c>
      <c r="AN44" s="78">
        <v>300</v>
      </c>
      <c r="AO44" s="78">
        <v>66.5</v>
      </c>
      <c r="AP44" s="78">
        <v>25.5</v>
      </c>
      <c r="AQ44" s="93">
        <v>0</v>
      </c>
      <c r="AR44" s="93">
        <v>0</v>
      </c>
      <c r="AS44" s="93">
        <v>0</v>
      </c>
      <c r="AT44" s="93">
        <v>0</v>
      </c>
      <c r="AU44" s="93">
        <v>0</v>
      </c>
      <c r="AV44" s="93">
        <v>0</v>
      </c>
      <c r="AW44" s="93">
        <v>0</v>
      </c>
      <c r="AX44" s="93">
        <v>0</v>
      </c>
      <c r="AY44" s="58"/>
      <c r="AZ44" s="59"/>
      <c r="BA44" s="59"/>
      <c r="BB44" s="59">
        <v>1050000</v>
      </c>
      <c r="BC44" s="59">
        <v>0</v>
      </c>
      <c r="BD44" s="59">
        <v>0</v>
      </c>
      <c r="BE44" s="59">
        <v>1050000</v>
      </c>
      <c r="BF44" s="59">
        <v>0</v>
      </c>
      <c r="BG44" s="60">
        <v>0</v>
      </c>
      <c r="BH44" s="80">
        <v>300</v>
      </c>
      <c r="BI44" s="80">
        <v>112</v>
      </c>
      <c r="BJ44" s="80">
        <v>0</v>
      </c>
      <c r="BK44" s="80">
        <v>0</v>
      </c>
      <c r="BL44" s="80">
        <v>92</v>
      </c>
      <c r="BM44" s="80">
        <v>0</v>
      </c>
      <c r="BN44" s="80">
        <v>0</v>
      </c>
      <c r="BO44" s="169" t="str">
        <f>VLOOKUP(B44,[1]DS!$B$5:$W$2997,15,0)</f>
        <v>0106</v>
      </c>
      <c r="BP44" s="80" t="str">
        <f t="shared" si="53"/>
        <v/>
      </c>
    </row>
    <row r="45" spans="1:68" ht="27.6" customHeight="1">
      <c r="A45" s="56">
        <f>SUBTOTAL(3,$B$9:B45)</f>
        <v>37</v>
      </c>
      <c r="B45" s="123" t="s">
        <v>46</v>
      </c>
      <c r="C45" s="124" t="s">
        <v>959</v>
      </c>
      <c r="D45" s="125" t="s">
        <v>929</v>
      </c>
      <c r="E45" s="56">
        <v>1</v>
      </c>
      <c r="F45" s="57" t="s">
        <v>660</v>
      </c>
      <c r="G45" s="78">
        <v>0</v>
      </c>
      <c r="H45" s="58">
        <v>0</v>
      </c>
      <c r="I45" s="58">
        <v>0</v>
      </c>
      <c r="J45" s="58">
        <v>0</v>
      </c>
      <c r="K45" s="78"/>
      <c r="L45" s="58"/>
      <c r="M45" s="58"/>
      <c r="N45" s="58">
        <v>0</v>
      </c>
      <c r="O45" s="78">
        <v>0</v>
      </c>
      <c r="P45" s="58">
        <v>0</v>
      </c>
      <c r="Q45" s="58">
        <v>0</v>
      </c>
      <c r="R45" s="58">
        <v>0</v>
      </c>
      <c r="S45" s="78"/>
      <c r="T45" s="58"/>
      <c r="U45" s="58"/>
      <c r="V45" s="58">
        <v>0</v>
      </c>
      <c r="W45" s="58"/>
      <c r="X45" s="58"/>
      <c r="Y45" s="58"/>
      <c r="Z45" s="58"/>
      <c r="AA45" s="58"/>
      <c r="AB45" s="58">
        <v>0</v>
      </c>
      <c r="AC45" s="60">
        <v>1</v>
      </c>
      <c r="AD45" s="60">
        <v>20</v>
      </c>
      <c r="AE45" s="60">
        <v>0</v>
      </c>
      <c r="AF45" s="60">
        <v>0</v>
      </c>
      <c r="AG45" s="60">
        <v>1</v>
      </c>
      <c r="AH45" s="60">
        <v>20</v>
      </c>
      <c r="AI45" s="58">
        <v>1050000</v>
      </c>
      <c r="AJ45" s="58">
        <v>1050000</v>
      </c>
      <c r="AK45" s="59">
        <v>0</v>
      </c>
      <c r="AL45" s="58">
        <v>0</v>
      </c>
      <c r="AM45" s="58">
        <v>0</v>
      </c>
      <c r="AN45" s="78">
        <v>300</v>
      </c>
      <c r="AO45" s="78">
        <v>123.8</v>
      </c>
      <c r="AP45" s="78">
        <v>35.299999999999997</v>
      </c>
      <c r="AQ45" s="93">
        <v>0</v>
      </c>
      <c r="AR45" s="93">
        <v>0</v>
      </c>
      <c r="AS45" s="93">
        <v>0</v>
      </c>
      <c r="AT45" s="93">
        <v>0</v>
      </c>
      <c r="AU45" s="93">
        <v>0</v>
      </c>
      <c r="AV45" s="93">
        <v>0</v>
      </c>
      <c r="AW45" s="93">
        <v>0</v>
      </c>
      <c r="AX45" s="93">
        <v>0</v>
      </c>
      <c r="AY45" s="58"/>
      <c r="AZ45" s="59"/>
      <c r="BA45" s="59"/>
      <c r="BB45" s="59">
        <v>0</v>
      </c>
      <c r="BC45" s="59">
        <v>0</v>
      </c>
      <c r="BD45" s="59">
        <v>0</v>
      </c>
      <c r="BE45" s="59">
        <v>0</v>
      </c>
      <c r="BF45" s="59">
        <v>0</v>
      </c>
      <c r="BG45" s="60">
        <v>0</v>
      </c>
      <c r="BH45" s="80">
        <v>300</v>
      </c>
      <c r="BI45" s="80">
        <v>179.10000000000002</v>
      </c>
      <c r="BJ45" s="80">
        <v>0</v>
      </c>
      <c r="BK45" s="80">
        <v>0</v>
      </c>
      <c r="BL45" s="80">
        <v>159.1</v>
      </c>
      <c r="BM45" s="80">
        <v>0</v>
      </c>
      <c r="BN45" s="80">
        <v>0</v>
      </c>
      <c r="BO45" s="169" t="str">
        <f>VLOOKUP(B45,[1]DS!$B$5:$W$2997,15,0)</f>
        <v>0107</v>
      </c>
      <c r="BP45" s="80" t="str">
        <f t="shared" si="53"/>
        <v/>
      </c>
    </row>
    <row r="46" spans="1:68" ht="27.6" customHeight="1">
      <c r="A46" s="56">
        <f>SUBTOTAL(3,$B$9:B46)</f>
        <v>38</v>
      </c>
      <c r="B46" s="123" t="s">
        <v>47</v>
      </c>
      <c r="C46" s="124" t="s">
        <v>960</v>
      </c>
      <c r="D46" s="125" t="s">
        <v>961</v>
      </c>
      <c r="E46" s="56">
        <v>1</v>
      </c>
      <c r="F46" s="57" t="s">
        <v>660</v>
      </c>
      <c r="G46" s="78">
        <v>0</v>
      </c>
      <c r="H46" s="58">
        <v>0</v>
      </c>
      <c r="I46" s="58">
        <v>0</v>
      </c>
      <c r="J46" s="58">
        <v>0</v>
      </c>
      <c r="K46" s="78"/>
      <c r="L46" s="58"/>
      <c r="M46" s="58"/>
      <c r="N46" s="58">
        <v>0</v>
      </c>
      <c r="O46" s="78">
        <v>0</v>
      </c>
      <c r="P46" s="58">
        <v>0</v>
      </c>
      <c r="Q46" s="58">
        <v>0</v>
      </c>
      <c r="R46" s="58">
        <v>0</v>
      </c>
      <c r="S46" s="78"/>
      <c r="T46" s="58"/>
      <c r="U46" s="58"/>
      <c r="V46" s="58">
        <v>0</v>
      </c>
      <c r="W46" s="58"/>
      <c r="X46" s="58"/>
      <c r="Y46" s="58"/>
      <c r="Z46" s="58"/>
      <c r="AA46" s="58"/>
      <c r="AB46" s="58">
        <v>0</v>
      </c>
      <c r="AC46" s="60">
        <v>0</v>
      </c>
      <c r="AD46" s="60">
        <v>0</v>
      </c>
      <c r="AE46" s="60">
        <v>0</v>
      </c>
      <c r="AF46" s="60">
        <v>0</v>
      </c>
      <c r="AG46" s="60">
        <v>0</v>
      </c>
      <c r="AH46" s="60">
        <v>0</v>
      </c>
      <c r="AI46" s="58">
        <v>0</v>
      </c>
      <c r="AJ46" s="58">
        <v>0</v>
      </c>
      <c r="AK46" s="59">
        <v>0</v>
      </c>
      <c r="AL46" s="58">
        <v>0</v>
      </c>
      <c r="AM46" s="58">
        <v>0</v>
      </c>
      <c r="AN46" s="78">
        <v>240</v>
      </c>
      <c r="AO46" s="78">
        <v>208.6</v>
      </c>
      <c r="AP46" s="78">
        <v>49.3</v>
      </c>
      <c r="AQ46" s="93">
        <v>3051950</v>
      </c>
      <c r="AR46" s="93">
        <v>0</v>
      </c>
      <c r="AS46" s="93">
        <v>0</v>
      </c>
      <c r="AT46" s="93">
        <v>0</v>
      </c>
      <c r="AU46" s="93">
        <v>0</v>
      </c>
      <c r="AV46" s="93">
        <v>3051950</v>
      </c>
      <c r="AW46" s="93">
        <v>0</v>
      </c>
      <c r="AX46" s="93">
        <v>0</v>
      </c>
      <c r="AY46" s="58"/>
      <c r="AZ46" s="59"/>
      <c r="BA46" s="59"/>
      <c r="BB46" s="59">
        <v>3051950</v>
      </c>
      <c r="BC46" s="59">
        <v>0</v>
      </c>
      <c r="BD46" s="59">
        <v>0</v>
      </c>
      <c r="BE46" s="59">
        <v>3051950</v>
      </c>
      <c r="BF46" s="59">
        <v>0</v>
      </c>
      <c r="BG46" s="60">
        <v>0</v>
      </c>
      <c r="BH46" s="80">
        <v>240</v>
      </c>
      <c r="BI46" s="80">
        <v>257.89999999999998</v>
      </c>
      <c r="BJ46" s="80">
        <v>17.899999999999977</v>
      </c>
      <c r="BK46" s="80">
        <v>7.4583333333333242</v>
      </c>
      <c r="BL46" s="80">
        <v>257.89999999999998</v>
      </c>
      <c r="BM46" s="80">
        <v>17.899999999999977</v>
      </c>
      <c r="BN46" s="80">
        <v>7.4583333333333242</v>
      </c>
      <c r="BO46" s="169" t="str">
        <f>VLOOKUP(B46,[1]DS!$B$5:$W$2997,15,0)</f>
        <v>0107</v>
      </c>
      <c r="BP46" s="80" t="str">
        <f t="shared" si="53"/>
        <v/>
      </c>
    </row>
    <row r="47" spans="1:68" ht="27.6" customHeight="1">
      <c r="A47" s="56">
        <f>SUBTOTAL(3,$B$9:B47)</f>
        <v>39</v>
      </c>
      <c r="B47" s="123" t="s">
        <v>48</v>
      </c>
      <c r="C47" s="124" t="s">
        <v>962</v>
      </c>
      <c r="D47" s="125" t="s">
        <v>963</v>
      </c>
      <c r="E47" s="56">
        <v>1</v>
      </c>
      <c r="F47" s="57" t="s">
        <v>660</v>
      </c>
      <c r="G47" s="78">
        <v>0</v>
      </c>
      <c r="H47" s="58">
        <v>0</v>
      </c>
      <c r="I47" s="58">
        <v>0</v>
      </c>
      <c r="J47" s="58">
        <v>0</v>
      </c>
      <c r="K47" s="78"/>
      <c r="L47" s="58"/>
      <c r="M47" s="58"/>
      <c r="N47" s="58">
        <v>0</v>
      </c>
      <c r="O47" s="78">
        <v>0</v>
      </c>
      <c r="P47" s="58">
        <v>0</v>
      </c>
      <c r="Q47" s="58">
        <v>0</v>
      </c>
      <c r="R47" s="58">
        <v>0</v>
      </c>
      <c r="S47" s="78"/>
      <c r="T47" s="58"/>
      <c r="U47" s="58"/>
      <c r="V47" s="58">
        <v>0</v>
      </c>
      <c r="W47" s="58"/>
      <c r="X47" s="58"/>
      <c r="Y47" s="58"/>
      <c r="Z47" s="58"/>
      <c r="AA47" s="58"/>
      <c r="AB47" s="58">
        <v>0</v>
      </c>
      <c r="AC47" s="60">
        <v>3</v>
      </c>
      <c r="AD47" s="60">
        <v>75</v>
      </c>
      <c r="AE47" s="60">
        <v>0</v>
      </c>
      <c r="AF47" s="60">
        <v>0</v>
      </c>
      <c r="AG47" s="60">
        <v>3</v>
      </c>
      <c r="AH47" s="60">
        <v>75</v>
      </c>
      <c r="AI47" s="58">
        <v>3800000</v>
      </c>
      <c r="AJ47" s="58">
        <v>54000</v>
      </c>
      <c r="AK47" s="59">
        <v>0</v>
      </c>
      <c r="AL47" s="58">
        <v>3746000</v>
      </c>
      <c r="AM47" s="58">
        <v>0</v>
      </c>
      <c r="AN47" s="78">
        <v>180</v>
      </c>
      <c r="AO47" s="78">
        <v>25.4</v>
      </c>
      <c r="AP47" s="78">
        <v>24.799999999999997</v>
      </c>
      <c r="AQ47" s="93">
        <v>0</v>
      </c>
      <c r="AR47" s="93">
        <v>0</v>
      </c>
      <c r="AS47" s="93">
        <v>0</v>
      </c>
      <c r="AT47" s="93">
        <v>0</v>
      </c>
      <c r="AU47" s="93">
        <v>0</v>
      </c>
      <c r="AV47" s="93">
        <v>0</v>
      </c>
      <c r="AW47" s="93">
        <v>0</v>
      </c>
      <c r="AX47" s="93">
        <v>0</v>
      </c>
      <c r="AY47" s="58"/>
      <c r="AZ47" s="59"/>
      <c r="BA47" s="59"/>
      <c r="BB47" s="59">
        <v>3746000</v>
      </c>
      <c r="BC47" s="59">
        <v>0</v>
      </c>
      <c r="BD47" s="59">
        <v>0</v>
      </c>
      <c r="BE47" s="59">
        <v>3746000</v>
      </c>
      <c r="BF47" s="59">
        <v>0</v>
      </c>
      <c r="BG47" s="60">
        <v>0</v>
      </c>
      <c r="BH47" s="80">
        <v>180</v>
      </c>
      <c r="BI47" s="80">
        <v>125.2</v>
      </c>
      <c r="BJ47" s="80">
        <v>0</v>
      </c>
      <c r="BK47" s="80">
        <v>0</v>
      </c>
      <c r="BL47" s="80">
        <v>50.199999999999996</v>
      </c>
      <c r="BM47" s="80">
        <v>0</v>
      </c>
      <c r="BN47" s="80">
        <v>0</v>
      </c>
      <c r="BO47" s="169" t="str">
        <f>VLOOKUP(B47,[1]DS!$B$5:$W$2997,15,0)</f>
        <v>0107</v>
      </c>
      <c r="BP47" s="80" t="str">
        <f t="shared" si="53"/>
        <v/>
      </c>
    </row>
    <row r="48" spans="1:68" ht="27.6" customHeight="1">
      <c r="A48" s="56">
        <f>SUBTOTAL(3,$B$9:B48)</f>
        <v>40</v>
      </c>
      <c r="B48" s="123" t="s">
        <v>49</v>
      </c>
      <c r="C48" s="124" t="s">
        <v>964</v>
      </c>
      <c r="D48" s="125" t="s">
        <v>958</v>
      </c>
      <c r="E48" s="56">
        <v>1</v>
      </c>
      <c r="F48" s="57" t="s">
        <v>660</v>
      </c>
      <c r="G48" s="78">
        <v>0</v>
      </c>
      <c r="H48" s="58">
        <v>0</v>
      </c>
      <c r="I48" s="58">
        <v>0</v>
      </c>
      <c r="J48" s="58">
        <v>0</v>
      </c>
      <c r="K48" s="78"/>
      <c r="L48" s="58"/>
      <c r="M48" s="58"/>
      <c r="N48" s="58">
        <v>0</v>
      </c>
      <c r="O48" s="78">
        <v>0</v>
      </c>
      <c r="P48" s="58">
        <v>0</v>
      </c>
      <c r="Q48" s="58">
        <v>0</v>
      </c>
      <c r="R48" s="58">
        <v>0</v>
      </c>
      <c r="S48" s="78"/>
      <c r="T48" s="58"/>
      <c r="U48" s="58"/>
      <c r="V48" s="58">
        <v>0</v>
      </c>
      <c r="W48" s="58"/>
      <c r="X48" s="58"/>
      <c r="Y48" s="58"/>
      <c r="Z48" s="58"/>
      <c r="AA48" s="58"/>
      <c r="AB48" s="58">
        <v>0</v>
      </c>
      <c r="AC48" s="60">
        <v>0</v>
      </c>
      <c r="AD48" s="60">
        <v>0</v>
      </c>
      <c r="AE48" s="60">
        <v>0</v>
      </c>
      <c r="AF48" s="60">
        <v>0</v>
      </c>
      <c r="AG48" s="60">
        <v>0</v>
      </c>
      <c r="AH48" s="60">
        <v>0</v>
      </c>
      <c r="AI48" s="58">
        <v>0</v>
      </c>
      <c r="AJ48" s="58">
        <v>0</v>
      </c>
      <c r="AK48" s="59">
        <v>0</v>
      </c>
      <c r="AL48" s="58">
        <v>0</v>
      </c>
      <c r="AM48" s="58">
        <v>0</v>
      </c>
      <c r="AN48" s="78">
        <v>300</v>
      </c>
      <c r="AO48" s="78">
        <v>38.700000000000003</v>
      </c>
      <c r="AP48" s="78">
        <v>0</v>
      </c>
      <c r="AQ48" s="93">
        <v>0</v>
      </c>
      <c r="AR48" s="93">
        <v>0</v>
      </c>
      <c r="AS48" s="93">
        <v>0</v>
      </c>
      <c r="AT48" s="93">
        <v>0</v>
      </c>
      <c r="AU48" s="93">
        <v>0</v>
      </c>
      <c r="AV48" s="93">
        <v>0</v>
      </c>
      <c r="AW48" s="93">
        <v>0</v>
      </c>
      <c r="AX48" s="93">
        <v>0</v>
      </c>
      <c r="AY48" s="58"/>
      <c r="AZ48" s="59"/>
      <c r="BA48" s="59"/>
      <c r="BB48" s="59">
        <v>0</v>
      </c>
      <c r="BC48" s="59">
        <v>0</v>
      </c>
      <c r="BD48" s="59">
        <v>0</v>
      </c>
      <c r="BE48" s="59">
        <v>0</v>
      </c>
      <c r="BF48" s="59">
        <v>0</v>
      </c>
      <c r="BG48" s="60">
        <v>0</v>
      </c>
      <c r="BH48" s="80">
        <v>300</v>
      </c>
      <c r="BI48" s="80">
        <v>38.700000000000003</v>
      </c>
      <c r="BJ48" s="80">
        <v>0</v>
      </c>
      <c r="BK48" s="80">
        <v>0</v>
      </c>
      <c r="BL48" s="80">
        <v>38.700000000000003</v>
      </c>
      <c r="BM48" s="80">
        <v>0</v>
      </c>
      <c r="BN48" s="80">
        <v>0</v>
      </c>
      <c r="BO48" s="169" t="str">
        <f>VLOOKUP(B48,[1]DS!$B$5:$W$2997,15,0)</f>
        <v>0107</v>
      </c>
      <c r="BP48" s="80" t="str">
        <f t="shared" si="53"/>
        <v/>
      </c>
    </row>
    <row r="49" spans="1:68" ht="27.6" customHeight="1">
      <c r="A49" s="56">
        <f>SUBTOTAL(3,$B$9:B49)</f>
        <v>41</v>
      </c>
      <c r="B49" s="123" t="s">
        <v>50</v>
      </c>
      <c r="C49" s="124" t="s">
        <v>939</v>
      </c>
      <c r="D49" s="125" t="s">
        <v>965</v>
      </c>
      <c r="E49" s="56">
        <v>1</v>
      </c>
      <c r="F49" s="57" t="s">
        <v>660</v>
      </c>
      <c r="G49" s="78">
        <v>0</v>
      </c>
      <c r="H49" s="58">
        <v>0</v>
      </c>
      <c r="I49" s="58">
        <v>0</v>
      </c>
      <c r="J49" s="58">
        <v>0</v>
      </c>
      <c r="K49" s="78"/>
      <c r="L49" s="58"/>
      <c r="M49" s="58"/>
      <c r="N49" s="58">
        <v>0</v>
      </c>
      <c r="O49" s="78">
        <v>0</v>
      </c>
      <c r="P49" s="58">
        <v>0</v>
      </c>
      <c r="Q49" s="58">
        <v>0</v>
      </c>
      <c r="R49" s="58">
        <v>0</v>
      </c>
      <c r="S49" s="78"/>
      <c r="T49" s="58"/>
      <c r="U49" s="58"/>
      <c r="V49" s="58">
        <v>0</v>
      </c>
      <c r="W49" s="58"/>
      <c r="X49" s="58"/>
      <c r="Y49" s="58"/>
      <c r="Z49" s="58"/>
      <c r="AA49" s="58"/>
      <c r="AB49" s="58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0">
        <v>0</v>
      </c>
      <c r="AI49" s="58">
        <v>0</v>
      </c>
      <c r="AJ49" s="58">
        <v>0</v>
      </c>
      <c r="AK49" s="59">
        <v>0</v>
      </c>
      <c r="AL49" s="58">
        <v>0</v>
      </c>
      <c r="AM49" s="58">
        <v>0</v>
      </c>
      <c r="AN49" s="78">
        <v>300</v>
      </c>
      <c r="AO49" s="78">
        <v>176.3</v>
      </c>
      <c r="AP49" s="78">
        <v>0</v>
      </c>
      <c r="AQ49" s="93">
        <v>0</v>
      </c>
      <c r="AR49" s="93">
        <v>0</v>
      </c>
      <c r="AS49" s="93">
        <v>12019120</v>
      </c>
      <c r="AT49" s="93">
        <v>0</v>
      </c>
      <c r="AU49" s="93">
        <v>0</v>
      </c>
      <c r="AV49" s="93">
        <v>0</v>
      </c>
      <c r="AW49" s="93">
        <v>12019120</v>
      </c>
      <c r="AX49" s="93">
        <v>0</v>
      </c>
      <c r="AY49" s="58"/>
      <c r="AZ49" s="59"/>
      <c r="BA49" s="59"/>
      <c r="BB49" s="59">
        <v>0</v>
      </c>
      <c r="BC49" s="59">
        <v>12019120</v>
      </c>
      <c r="BD49" s="59">
        <v>0</v>
      </c>
      <c r="BE49" s="59">
        <v>0</v>
      </c>
      <c r="BF49" s="59">
        <v>12019120</v>
      </c>
      <c r="BG49" s="60">
        <v>0</v>
      </c>
      <c r="BH49" s="80">
        <v>300</v>
      </c>
      <c r="BI49" s="80">
        <v>176.3</v>
      </c>
      <c r="BJ49" s="80">
        <v>0</v>
      </c>
      <c r="BK49" s="80">
        <v>0</v>
      </c>
      <c r="BL49" s="80">
        <v>176.3</v>
      </c>
      <c r="BM49" s="80">
        <v>0</v>
      </c>
      <c r="BN49" s="80">
        <v>0</v>
      </c>
      <c r="BO49" s="169" t="str">
        <f>VLOOKUP(B49,[1]DS!$B$5:$W$2997,15,0)</f>
        <v>0107</v>
      </c>
      <c r="BP49" s="80" t="str">
        <f t="shared" si="53"/>
        <v/>
      </c>
    </row>
    <row r="50" spans="1:68" ht="27.6" customHeight="1">
      <c r="A50" s="56">
        <f>SUBTOTAL(3,$B$9:B50)</f>
        <v>42</v>
      </c>
      <c r="B50" s="123" t="s">
        <v>51</v>
      </c>
      <c r="C50" s="124" t="s">
        <v>966</v>
      </c>
      <c r="D50" s="125" t="s">
        <v>967</v>
      </c>
      <c r="E50" s="56">
        <v>1</v>
      </c>
      <c r="F50" s="57" t="s">
        <v>660</v>
      </c>
      <c r="G50" s="78">
        <v>0</v>
      </c>
      <c r="H50" s="58">
        <v>0</v>
      </c>
      <c r="I50" s="58">
        <v>0</v>
      </c>
      <c r="J50" s="58">
        <v>0</v>
      </c>
      <c r="K50" s="78"/>
      <c r="L50" s="58"/>
      <c r="M50" s="58"/>
      <c r="N50" s="58">
        <v>0</v>
      </c>
      <c r="O50" s="78">
        <v>0</v>
      </c>
      <c r="P50" s="58">
        <v>0</v>
      </c>
      <c r="Q50" s="58">
        <v>0</v>
      </c>
      <c r="R50" s="58">
        <v>0</v>
      </c>
      <c r="S50" s="78"/>
      <c r="T50" s="58"/>
      <c r="U50" s="58"/>
      <c r="V50" s="58">
        <v>0</v>
      </c>
      <c r="W50" s="58"/>
      <c r="X50" s="58"/>
      <c r="Y50" s="58"/>
      <c r="Z50" s="58"/>
      <c r="AA50" s="58"/>
      <c r="AB50" s="58">
        <v>0</v>
      </c>
      <c r="AC50" s="60">
        <v>0</v>
      </c>
      <c r="AD50" s="60">
        <v>0</v>
      </c>
      <c r="AE50" s="60">
        <v>0</v>
      </c>
      <c r="AF50" s="60">
        <v>0</v>
      </c>
      <c r="AG50" s="60">
        <v>0</v>
      </c>
      <c r="AH50" s="60">
        <v>0</v>
      </c>
      <c r="AI50" s="58">
        <v>0</v>
      </c>
      <c r="AJ50" s="58">
        <v>0</v>
      </c>
      <c r="AK50" s="59">
        <v>0</v>
      </c>
      <c r="AL50" s="58">
        <v>0</v>
      </c>
      <c r="AM50" s="58">
        <v>0</v>
      </c>
      <c r="AN50" s="78">
        <v>300</v>
      </c>
      <c r="AO50" s="78">
        <v>136.4</v>
      </c>
      <c r="AP50" s="78">
        <v>55.800000000000004</v>
      </c>
      <c r="AQ50" s="93">
        <v>0</v>
      </c>
      <c r="AR50" s="93">
        <v>0</v>
      </c>
      <c r="AS50" s="93">
        <v>2545880</v>
      </c>
      <c r="AT50" s="93">
        <v>0</v>
      </c>
      <c r="AU50" s="93">
        <v>0</v>
      </c>
      <c r="AV50" s="93">
        <v>0</v>
      </c>
      <c r="AW50" s="93">
        <v>2545880</v>
      </c>
      <c r="AX50" s="93">
        <v>0</v>
      </c>
      <c r="AY50" s="58"/>
      <c r="AZ50" s="59"/>
      <c r="BA50" s="59"/>
      <c r="BB50" s="59">
        <v>0</v>
      </c>
      <c r="BC50" s="59">
        <v>2545880</v>
      </c>
      <c r="BD50" s="59">
        <v>0</v>
      </c>
      <c r="BE50" s="59">
        <v>0</v>
      </c>
      <c r="BF50" s="59">
        <v>2545880</v>
      </c>
      <c r="BG50" s="60">
        <v>0</v>
      </c>
      <c r="BH50" s="80">
        <v>300</v>
      </c>
      <c r="BI50" s="80">
        <v>192.20000000000002</v>
      </c>
      <c r="BJ50" s="80">
        <v>0</v>
      </c>
      <c r="BK50" s="80">
        <v>0</v>
      </c>
      <c r="BL50" s="80">
        <v>192.20000000000002</v>
      </c>
      <c r="BM50" s="80">
        <v>0</v>
      </c>
      <c r="BN50" s="80">
        <v>0</v>
      </c>
      <c r="BO50" s="169" t="str">
        <f>VLOOKUP(B50,[1]DS!$B$5:$W$2997,15,0)</f>
        <v>0107</v>
      </c>
      <c r="BP50" s="80" t="str">
        <f t="shared" si="53"/>
        <v/>
      </c>
    </row>
    <row r="51" spans="1:68" ht="27.6" customHeight="1">
      <c r="A51" s="56">
        <f>SUBTOTAL(3,$B$9:B51)</f>
        <v>43</v>
      </c>
      <c r="B51" s="123" t="s">
        <v>52</v>
      </c>
      <c r="C51" s="124" t="s">
        <v>968</v>
      </c>
      <c r="D51" s="125" t="s">
        <v>969</v>
      </c>
      <c r="E51" s="56">
        <v>1</v>
      </c>
      <c r="F51" s="57" t="s">
        <v>660</v>
      </c>
      <c r="G51" s="78">
        <v>0</v>
      </c>
      <c r="H51" s="58">
        <v>0</v>
      </c>
      <c r="I51" s="58">
        <v>0</v>
      </c>
      <c r="J51" s="58">
        <v>0</v>
      </c>
      <c r="K51" s="78"/>
      <c r="L51" s="58"/>
      <c r="M51" s="58"/>
      <c r="N51" s="58">
        <v>0</v>
      </c>
      <c r="O51" s="78">
        <v>120.3</v>
      </c>
      <c r="P51" s="58">
        <v>12330750</v>
      </c>
      <c r="Q51" s="58">
        <v>0</v>
      </c>
      <c r="R51" s="58">
        <v>12330750</v>
      </c>
      <c r="S51" s="78"/>
      <c r="T51" s="58"/>
      <c r="U51" s="58"/>
      <c r="V51" s="58">
        <v>0</v>
      </c>
      <c r="W51" s="58"/>
      <c r="X51" s="58"/>
      <c r="Y51" s="58"/>
      <c r="Z51" s="58"/>
      <c r="AA51" s="58"/>
      <c r="AB51" s="58">
        <v>0</v>
      </c>
      <c r="AC51" s="60">
        <v>0</v>
      </c>
      <c r="AD51" s="60">
        <v>0</v>
      </c>
      <c r="AE51" s="60">
        <v>0</v>
      </c>
      <c r="AF51" s="60">
        <v>0</v>
      </c>
      <c r="AG51" s="60">
        <v>0</v>
      </c>
      <c r="AH51" s="60">
        <v>0</v>
      </c>
      <c r="AI51" s="58">
        <v>0</v>
      </c>
      <c r="AJ51" s="58">
        <v>0</v>
      </c>
      <c r="AK51" s="59">
        <v>0</v>
      </c>
      <c r="AL51" s="58">
        <v>0</v>
      </c>
      <c r="AM51" s="58">
        <v>0</v>
      </c>
      <c r="AN51" s="78">
        <v>300</v>
      </c>
      <c r="AO51" s="78">
        <v>206.6</v>
      </c>
      <c r="AP51" s="78">
        <v>88.399999999999991</v>
      </c>
      <c r="AQ51" s="93">
        <v>0</v>
      </c>
      <c r="AR51" s="93">
        <v>0</v>
      </c>
      <c r="AS51" s="93">
        <v>0</v>
      </c>
      <c r="AT51" s="93">
        <v>0</v>
      </c>
      <c r="AU51" s="93">
        <v>0</v>
      </c>
      <c r="AV51" s="93">
        <v>0</v>
      </c>
      <c r="AW51" s="93">
        <v>0</v>
      </c>
      <c r="AX51" s="93">
        <v>0</v>
      </c>
      <c r="AY51" s="58"/>
      <c r="AZ51" s="59"/>
      <c r="BA51" s="59"/>
      <c r="BB51" s="59">
        <v>12330750</v>
      </c>
      <c r="BC51" s="59">
        <v>0</v>
      </c>
      <c r="BD51" s="59">
        <v>0</v>
      </c>
      <c r="BE51" s="59">
        <v>12330750</v>
      </c>
      <c r="BF51" s="59">
        <v>0</v>
      </c>
      <c r="BG51" s="60">
        <v>0</v>
      </c>
      <c r="BH51" s="80">
        <v>300</v>
      </c>
      <c r="BI51" s="80">
        <v>415.29999999999995</v>
      </c>
      <c r="BJ51" s="80">
        <v>115.29999999999995</v>
      </c>
      <c r="BK51" s="80">
        <v>38.433333333333323</v>
      </c>
      <c r="BL51" s="80">
        <v>415.29999999999995</v>
      </c>
      <c r="BM51" s="80">
        <v>115.29999999999995</v>
      </c>
      <c r="BN51" s="80">
        <v>38.433333333333323</v>
      </c>
      <c r="BO51" s="169" t="str">
        <f>VLOOKUP(B51,[1]DS!$B$5:$W$2997,15,0)</f>
        <v>0107</v>
      </c>
      <c r="BP51" s="80" t="str">
        <f t="shared" si="53"/>
        <v/>
      </c>
    </row>
    <row r="52" spans="1:68" ht="27.6" customHeight="1">
      <c r="A52" s="56">
        <f>SUBTOTAL(3,$B$9:B52)</f>
        <v>44</v>
      </c>
      <c r="B52" s="123" t="s">
        <v>54</v>
      </c>
      <c r="C52" s="124" t="s">
        <v>970</v>
      </c>
      <c r="D52" s="125" t="s">
        <v>971</v>
      </c>
      <c r="E52" s="56">
        <v>1</v>
      </c>
      <c r="F52" s="57" t="s">
        <v>660</v>
      </c>
      <c r="G52" s="78">
        <v>0</v>
      </c>
      <c r="H52" s="58">
        <v>0</v>
      </c>
      <c r="I52" s="58">
        <v>0</v>
      </c>
      <c r="J52" s="58">
        <v>0</v>
      </c>
      <c r="K52" s="78"/>
      <c r="L52" s="58"/>
      <c r="M52" s="58"/>
      <c r="N52" s="58">
        <v>0</v>
      </c>
      <c r="O52" s="78">
        <v>0</v>
      </c>
      <c r="P52" s="58">
        <v>0</v>
      </c>
      <c r="Q52" s="58">
        <v>0</v>
      </c>
      <c r="R52" s="58">
        <v>0</v>
      </c>
      <c r="S52" s="78"/>
      <c r="T52" s="58"/>
      <c r="U52" s="58"/>
      <c r="V52" s="58">
        <v>0</v>
      </c>
      <c r="W52" s="58"/>
      <c r="X52" s="58"/>
      <c r="Y52" s="58"/>
      <c r="Z52" s="58"/>
      <c r="AA52" s="58"/>
      <c r="AB52" s="58">
        <v>0</v>
      </c>
      <c r="AC52" s="60">
        <v>2</v>
      </c>
      <c r="AD52" s="60">
        <v>35</v>
      </c>
      <c r="AE52" s="60">
        <v>0</v>
      </c>
      <c r="AF52" s="60">
        <v>0</v>
      </c>
      <c r="AG52" s="60">
        <v>2</v>
      </c>
      <c r="AH52" s="60">
        <v>35</v>
      </c>
      <c r="AI52" s="58">
        <v>1800000</v>
      </c>
      <c r="AJ52" s="58">
        <v>1800000</v>
      </c>
      <c r="AK52" s="59">
        <v>0</v>
      </c>
      <c r="AL52" s="58">
        <v>0</v>
      </c>
      <c r="AM52" s="58">
        <v>0</v>
      </c>
      <c r="AN52" s="78">
        <v>255</v>
      </c>
      <c r="AO52" s="78">
        <v>115.3</v>
      </c>
      <c r="AP52" s="78">
        <v>73</v>
      </c>
      <c r="AQ52" s="93">
        <v>0</v>
      </c>
      <c r="AR52" s="93">
        <v>0</v>
      </c>
      <c r="AS52" s="93">
        <v>300000</v>
      </c>
      <c r="AT52" s="93">
        <v>0</v>
      </c>
      <c r="AU52" s="93">
        <v>0</v>
      </c>
      <c r="AV52" s="93">
        <v>0</v>
      </c>
      <c r="AW52" s="93">
        <v>300000</v>
      </c>
      <c r="AX52" s="93">
        <v>0</v>
      </c>
      <c r="AY52" s="58"/>
      <c r="AZ52" s="59"/>
      <c r="BA52" s="59"/>
      <c r="BB52" s="59">
        <v>0</v>
      </c>
      <c r="BC52" s="59">
        <v>300000</v>
      </c>
      <c r="BD52" s="59">
        <v>0</v>
      </c>
      <c r="BE52" s="59">
        <v>0</v>
      </c>
      <c r="BF52" s="59">
        <v>300000</v>
      </c>
      <c r="BG52" s="60">
        <v>0</v>
      </c>
      <c r="BH52" s="80">
        <v>255</v>
      </c>
      <c r="BI52" s="80">
        <v>223.3</v>
      </c>
      <c r="BJ52" s="80">
        <v>0</v>
      </c>
      <c r="BK52" s="80">
        <v>0</v>
      </c>
      <c r="BL52" s="80">
        <v>188.3</v>
      </c>
      <c r="BM52" s="80">
        <v>0</v>
      </c>
      <c r="BN52" s="80">
        <v>0</v>
      </c>
      <c r="BO52" s="169" t="str">
        <f>VLOOKUP(B52,[1]DS!$B$5:$W$2997,15,0)</f>
        <v>0107</v>
      </c>
      <c r="BP52" s="80" t="str">
        <f t="shared" si="53"/>
        <v/>
      </c>
    </row>
    <row r="53" spans="1:68" ht="27.6" customHeight="1">
      <c r="A53" s="56">
        <f>SUBTOTAL(3,$B$9:B53)</f>
        <v>45</v>
      </c>
      <c r="B53" s="123" t="s">
        <v>53</v>
      </c>
      <c r="C53" s="124" t="s">
        <v>972</v>
      </c>
      <c r="D53" s="125" t="s">
        <v>931</v>
      </c>
      <c r="E53" s="56">
        <v>1</v>
      </c>
      <c r="F53" s="57" t="s">
        <v>660</v>
      </c>
      <c r="G53" s="78">
        <v>0</v>
      </c>
      <c r="H53" s="58">
        <v>0</v>
      </c>
      <c r="I53" s="58">
        <v>0</v>
      </c>
      <c r="J53" s="58">
        <v>0</v>
      </c>
      <c r="K53" s="78"/>
      <c r="L53" s="58"/>
      <c r="M53" s="58"/>
      <c r="N53" s="58">
        <v>0</v>
      </c>
      <c r="O53" s="78">
        <v>0</v>
      </c>
      <c r="P53" s="58">
        <v>0</v>
      </c>
      <c r="Q53" s="58">
        <v>0</v>
      </c>
      <c r="R53" s="58">
        <v>0</v>
      </c>
      <c r="S53" s="78"/>
      <c r="T53" s="58"/>
      <c r="U53" s="58"/>
      <c r="V53" s="58">
        <v>0</v>
      </c>
      <c r="W53" s="58"/>
      <c r="X53" s="58"/>
      <c r="Y53" s="58"/>
      <c r="Z53" s="58"/>
      <c r="AA53" s="58"/>
      <c r="AB53" s="58">
        <v>0</v>
      </c>
      <c r="AC53" s="60">
        <v>0</v>
      </c>
      <c r="AD53" s="60">
        <v>0</v>
      </c>
      <c r="AE53" s="60">
        <v>0</v>
      </c>
      <c r="AF53" s="60">
        <v>0</v>
      </c>
      <c r="AG53" s="60">
        <v>0</v>
      </c>
      <c r="AH53" s="60">
        <v>0</v>
      </c>
      <c r="AI53" s="58">
        <v>0</v>
      </c>
      <c r="AJ53" s="58">
        <v>0</v>
      </c>
      <c r="AK53" s="59">
        <v>0</v>
      </c>
      <c r="AL53" s="58">
        <v>0</v>
      </c>
      <c r="AM53" s="58">
        <v>0</v>
      </c>
      <c r="AN53" s="78">
        <v>0</v>
      </c>
      <c r="AO53" s="78">
        <v>0</v>
      </c>
      <c r="AP53" s="78">
        <v>0</v>
      </c>
      <c r="AQ53" s="93">
        <v>0</v>
      </c>
      <c r="AR53" s="93">
        <v>0</v>
      </c>
      <c r="AS53" s="93">
        <v>0</v>
      </c>
      <c r="AT53" s="93">
        <v>0</v>
      </c>
      <c r="AU53" s="93">
        <v>0</v>
      </c>
      <c r="AV53" s="93">
        <v>0</v>
      </c>
      <c r="AW53" s="93">
        <v>0</v>
      </c>
      <c r="AX53" s="93">
        <v>0</v>
      </c>
      <c r="AY53" s="58"/>
      <c r="AZ53" s="59"/>
      <c r="BA53" s="59"/>
      <c r="BB53" s="59">
        <v>0</v>
      </c>
      <c r="BC53" s="59">
        <v>0</v>
      </c>
      <c r="BD53" s="59">
        <v>0</v>
      </c>
      <c r="BE53" s="59">
        <v>0</v>
      </c>
      <c r="BF53" s="59">
        <v>0</v>
      </c>
      <c r="BG53" s="60">
        <v>0</v>
      </c>
      <c r="BH53" s="80">
        <v>0</v>
      </c>
      <c r="BI53" s="80">
        <v>0</v>
      </c>
      <c r="BJ53" s="80">
        <v>0</v>
      </c>
      <c r="BK53" s="80">
        <v>0</v>
      </c>
      <c r="BL53" s="80">
        <v>0</v>
      </c>
      <c r="BM53" s="80">
        <v>0</v>
      </c>
      <c r="BN53" s="80">
        <v>0</v>
      </c>
      <c r="BO53" s="169" t="str">
        <f>VLOOKUP(B53,[1]DS!$B$5:$W$2997,15,0)</f>
        <v>0107</v>
      </c>
      <c r="BP53" s="80" t="str">
        <f t="shared" si="53"/>
        <v/>
      </c>
    </row>
    <row r="54" spans="1:68" ht="27.6" customHeight="1">
      <c r="A54" s="56">
        <f>SUBTOTAL(3,$B$9:B54)</f>
        <v>46</v>
      </c>
      <c r="B54" s="123" t="s">
        <v>55</v>
      </c>
      <c r="C54" s="124" t="s">
        <v>904</v>
      </c>
      <c r="D54" s="125" t="s">
        <v>973</v>
      </c>
      <c r="E54" s="56">
        <v>1</v>
      </c>
      <c r="F54" s="57" t="s">
        <v>661</v>
      </c>
      <c r="G54" s="78">
        <v>0</v>
      </c>
      <c r="H54" s="58">
        <v>0</v>
      </c>
      <c r="I54" s="58">
        <v>0</v>
      </c>
      <c r="J54" s="58">
        <v>0</v>
      </c>
      <c r="K54" s="78"/>
      <c r="L54" s="58"/>
      <c r="M54" s="58"/>
      <c r="N54" s="58">
        <v>0</v>
      </c>
      <c r="O54" s="78">
        <v>0</v>
      </c>
      <c r="P54" s="58">
        <v>0</v>
      </c>
      <c r="Q54" s="58">
        <v>0</v>
      </c>
      <c r="R54" s="58">
        <v>0</v>
      </c>
      <c r="S54" s="78"/>
      <c r="T54" s="58"/>
      <c r="U54" s="58"/>
      <c r="V54" s="58">
        <v>0</v>
      </c>
      <c r="W54" s="58"/>
      <c r="X54" s="58"/>
      <c r="Y54" s="58"/>
      <c r="Z54" s="58"/>
      <c r="AA54" s="58"/>
      <c r="AB54" s="58">
        <v>0</v>
      </c>
      <c r="AC54" s="60">
        <v>0</v>
      </c>
      <c r="AD54" s="60">
        <v>0</v>
      </c>
      <c r="AE54" s="60">
        <v>0</v>
      </c>
      <c r="AF54" s="60">
        <v>0</v>
      </c>
      <c r="AG54" s="60">
        <v>0</v>
      </c>
      <c r="AH54" s="60">
        <v>0</v>
      </c>
      <c r="AI54" s="58">
        <v>0</v>
      </c>
      <c r="AJ54" s="58">
        <v>0</v>
      </c>
      <c r="AK54" s="59">
        <v>0</v>
      </c>
      <c r="AL54" s="58">
        <v>0</v>
      </c>
      <c r="AM54" s="58">
        <v>0</v>
      </c>
      <c r="AN54" s="78">
        <v>0</v>
      </c>
      <c r="AO54" s="78">
        <v>0</v>
      </c>
      <c r="AP54" s="78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58"/>
      <c r="AZ54" s="59"/>
      <c r="BA54" s="59"/>
      <c r="BB54" s="59">
        <v>0</v>
      </c>
      <c r="BC54" s="59">
        <v>0</v>
      </c>
      <c r="BD54" s="59">
        <v>0</v>
      </c>
      <c r="BE54" s="59">
        <v>0</v>
      </c>
      <c r="BF54" s="59">
        <v>0</v>
      </c>
      <c r="BG54" s="60">
        <v>0</v>
      </c>
      <c r="BH54" s="80">
        <v>0</v>
      </c>
      <c r="BI54" s="80">
        <v>0</v>
      </c>
      <c r="BJ54" s="80">
        <v>0</v>
      </c>
      <c r="BK54" s="80">
        <v>0</v>
      </c>
      <c r="BL54" s="80">
        <v>0</v>
      </c>
      <c r="BM54" s="80">
        <v>0</v>
      </c>
      <c r="BN54" s="80">
        <v>0</v>
      </c>
      <c r="BO54" s="169" t="str">
        <f>VLOOKUP(B54,[1]DS!$B$5:$W$2997,15,0)</f>
        <v>0108</v>
      </c>
      <c r="BP54" s="80" t="str">
        <f t="shared" si="53"/>
        <v/>
      </c>
    </row>
    <row r="55" spans="1:68" ht="27.6" customHeight="1">
      <c r="A55" s="56">
        <f>SUBTOTAL(3,$B$9:B55)</f>
        <v>47</v>
      </c>
      <c r="B55" s="123" t="s">
        <v>56</v>
      </c>
      <c r="C55" s="124" t="s">
        <v>974</v>
      </c>
      <c r="D55" s="125" t="s">
        <v>973</v>
      </c>
      <c r="E55" s="56">
        <v>1</v>
      </c>
      <c r="F55" s="57" t="s">
        <v>661</v>
      </c>
      <c r="G55" s="78">
        <v>0</v>
      </c>
      <c r="H55" s="58">
        <v>0</v>
      </c>
      <c r="I55" s="58">
        <v>0</v>
      </c>
      <c r="J55" s="58">
        <v>0</v>
      </c>
      <c r="K55" s="78"/>
      <c r="L55" s="58"/>
      <c r="M55" s="58"/>
      <c r="N55" s="58">
        <v>0</v>
      </c>
      <c r="O55" s="78">
        <v>0</v>
      </c>
      <c r="P55" s="58">
        <v>0</v>
      </c>
      <c r="Q55" s="58">
        <v>0</v>
      </c>
      <c r="R55" s="58">
        <v>0</v>
      </c>
      <c r="S55" s="78"/>
      <c r="T55" s="58"/>
      <c r="U55" s="58"/>
      <c r="V55" s="58">
        <v>0</v>
      </c>
      <c r="W55" s="58"/>
      <c r="X55" s="58"/>
      <c r="Y55" s="58"/>
      <c r="Z55" s="58"/>
      <c r="AA55" s="58"/>
      <c r="AB55" s="58">
        <v>0</v>
      </c>
      <c r="AC55" s="60">
        <v>1</v>
      </c>
      <c r="AD55" s="60">
        <v>20</v>
      </c>
      <c r="AE55" s="60">
        <v>0</v>
      </c>
      <c r="AF55" s="60">
        <v>0</v>
      </c>
      <c r="AG55" s="60">
        <v>1</v>
      </c>
      <c r="AH55" s="60">
        <v>20</v>
      </c>
      <c r="AI55" s="58">
        <v>1050000</v>
      </c>
      <c r="AJ55" s="58">
        <v>0</v>
      </c>
      <c r="AK55" s="59">
        <v>0</v>
      </c>
      <c r="AL55" s="58">
        <v>1050000</v>
      </c>
      <c r="AM55" s="58">
        <v>0</v>
      </c>
      <c r="AN55" s="78">
        <v>300</v>
      </c>
      <c r="AO55" s="78">
        <v>165.6</v>
      </c>
      <c r="AP55" s="78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58"/>
      <c r="AZ55" s="59"/>
      <c r="BA55" s="59"/>
      <c r="BB55" s="59">
        <v>1050000</v>
      </c>
      <c r="BC55" s="59">
        <v>0</v>
      </c>
      <c r="BD55" s="59">
        <v>0</v>
      </c>
      <c r="BE55" s="59">
        <v>1050000</v>
      </c>
      <c r="BF55" s="59">
        <v>0</v>
      </c>
      <c r="BG55" s="60">
        <v>0</v>
      </c>
      <c r="BH55" s="80">
        <v>300</v>
      </c>
      <c r="BI55" s="80">
        <v>185.6</v>
      </c>
      <c r="BJ55" s="80">
        <v>0</v>
      </c>
      <c r="BK55" s="80">
        <v>0</v>
      </c>
      <c r="BL55" s="80">
        <v>165.6</v>
      </c>
      <c r="BM55" s="80">
        <v>0</v>
      </c>
      <c r="BN55" s="80">
        <v>0</v>
      </c>
      <c r="BO55" s="169" t="str">
        <f>VLOOKUP(B55,[1]DS!$B$5:$W$2997,15,0)</f>
        <v>0108</v>
      </c>
      <c r="BP55" s="80" t="str">
        <f t="shared" si="53"/>
        <v/>
      </c>
    </row>
    <row r="56" spans="1:68" ht="27.6" customHeight="1">
      <c r="A56" s="56">
        <f>SUBTOTAL(3,$B$9:B56)</f>
        <v>48</v>
      </c>
      <c r="B56" s="123" t="s">
        <v>57</v>
      </c>
      <c r="C56" s="124" t="s">
        <v>975</v>
      </c>
      <c r="D56" s="125" t="s">
        <v>915</v>
      </c>
      <c r="E56" s="56">
        <v>1</v>
      </c>
      <c r="F56" s="57" t="s">
        <v>661</v>
      </c>
      <c r="G56" s="78">
        <v>0</v>
      </c>
      <c r="H56" s="58">
        <v>0</v>
      </c>
      <c r="I56" s="58">
        <v>0</v>
      </c>
      <c r="J56" s="58">
        <v>0</v>
      </c>
      <c r="K56" s="78"/>
      <c r="L56" s="58"/>
      <c r="M56" s="58"/>
      <c r="N56" s="58">
        <v>0</v>
      </c>
      <c r="O56" s="78">
        <v>90.499999999999986</v>
      </c>
      <c r="P56" s="58">
        <v>9276249.9999999981</v>
      </c>
      <c r="Q56" s="58">
        <v>0</v>
      </c>
      <c r="R56" s="58">
        <v>9276250</v>
      </c>
      <c r="S56" s="78"/>
      <c r="T56" s="58"/>
      <c r="U56" s="58"/>
      <c r="V56" s="58">
        <v>0</v>
      </c>
      <c r="W56" s="58"/>
      <c r="X56" s="58"/>
      <c r="Y56" s="58"/>
      <c r="Z56" s="58"/>
      <c r="AA56" s="58"/>
      <c r="AB56" s="58">
        <v>0</v>
      </c>
      <c r="AC56" s="60">
        <v>0</v>
      </c>
      <c r="AD56" s="60">
        <v>0</v>
      </c>
      <c r="AE56" s="60">
        <v>0</v>
      </c>
      <c r="AF56" s="60">
        <v>0</v>
      </c>
      <c r="AG56" s="60">
        <v>0</v>
      </c>
      <c r="AH56" s="60">
        <v>0</v>
      </c>
      <c r="AI56" s="58">
        <v>0</v>
      </c>
      <c r="AJ56" s="58">
        <v>0</v>
      </c>
      <c r="AK56" s="59">
        <v>0</v>
      </c>
      <c r="AL56" s="58">
        <v>0</v>
      </c>
      <c r="AM56" s="58">
        <v>0</v>
      </c>
      <c r="AN56" s="78">
        <v>240</v>
      </c>
      <c r="AO56" s="78">
        <v>170.9</v>
      </c>
      <c r="AP56" s="78">
        <v>25.099999999999998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58"/>
      <c r="AZ56" s="59"/>
      <c r="BA56" s="59"/>
      <c r="BB56" s="59">
        <v>9276250</v>
      </c>
      <c r="BC56" s="59">
        <v>0</v>
      </c>
      <c r="BD56" s="59">
        <v>0</v>
      </c>
      <c r="BE56" s="59">
        <v>9276250</v>
      </c>
      <c r="BF56" s="59">
        <v>0</v>
      </c>
      <c r="BG56" s="60">
        <v>0</v>
      </c>
      <c r="BH56" s="80">
        <v>240</v>
      </c>
      <c r="BI56" s="80">
        <v>286.5</v>
      </c>
      <c r="BJ56" s="80">
        <v>46.5</v>
      </c>
      <c r="BK56" s="80">
        <v>19.375</v>
      </c>
      <c r="BL56" s="80">
        <v>286.5</v>
      </c>
      <c r="BM56" s="80">
        <v>46.5</v>
      </c>
      <c r="BN56" s="80">
        <v>19.375</v>
      </c>
      <c r="BO56" s="169" t="str">
        <f>VLOOKUP(B56,[1]DS!$B$5:$W$2997,15,0)</f>
        <v>0108</v>
      </c>
      <c r="BP56" s="80" t="str">
        <f t="shared" si="53"/>
        <v/>
      </c>
    </row>
    <row r="57" spans="1:68" ht="27.6" customHeight="1">
      <c r="A57" s="56">
        <f>SUBTOTAL(3,$B$9:B57)</f>
        <v>49</v>
      </c>
      <c r="B57" s="123" t="s">
        <v>58</v>
      </c>
      <c r="C57" s="124" t="s">
        <v>976</v>
      </c>
      <c r="D57" s="125" t="s">
        <v>929</v>
      </c>
      <c r="E57" s="56">
        <v>1</v>
      </c>
      <c r="F57" s="57" t="s">
        <v>661</v>
      </c>
      <c r="G57" s="78">
        <v>0</v>
      </c>
      <c r="H57" s="58">
        <v>0</v>
      </c>
      <c r="I57" s="58">
        <v>0</v>
      </c>
      <c r="J57" s="58">
        <v>0</v>
      </c>
      <c r="K57" s="78"/>
      <c r="L57" s="58"/>
      <c r="M57" s="58"/>
      <c r="N57" s="58">
        <v>0</v>
      </c>
      <c r="O57" s="78">
        <v>0</v>
      </c>
      <c r="P57" s="58">
        <v>0</v>
      </c>
      <c r="Q57" s="58">
        <v>0</v>
      </c>
      <c r="R57" s="58">
        <v>0</v>
      </c>
      <c r="S57" s="78"/>
      <c r="T57" s="58"/>
      <c r="U57" s="58"/>
      <c r="V57" s="58">
        <v>0</v>
      </c>
      <c r="W57" s="58"/>
      <c r="X57" s="58"/>
      <c r="Y57" s="58"/>
      <c r="Z57" s="58"/>
      <c r="AA57" s="58"/>
      <c r="AB57" s="58">
        <v>0</v>
      </c>
      <c r="AC57" s="60">
        <v>0</v>
      </c>
      <c r="AD57" s="60">
        <v>0</v>
      </c>
      <c r="AE57" s="60">
        <v>0</v>
      </c>
      <c r="AF57" s="60">
        <v>0</v>
      </c>
      <c r="AG57" s="60">
        <v>0</v>
      </c>
      <c r="AH57" s="60">
        <v>0</v>
      </c>
      <c r="AI57" s="58">
        <v>0</v>
      </c>
      <c r="AJ57" s="58">
        <v>0</v>
      </c>
      <c r="AK57" s="59">
        <v>0</v>
      </c>
      <c r="AL57" s="58">
        <v>0</v>
      </c>
      <c r="AM57" s="58">
        <v>0</v>
      </c>
      <c r="AN57" s="78">
        <v>90</v>
      </c>
      <c r="AO57" s="78">
        <v>65.5</v>
      </c>
      <c r="AP57" s="78">
        <v>41.5</v>
      </c>
      <c r="AQ57" s="93">
        <v>2898500</v>
      </c>
      <c r="AR57" s="93">
        <v>0</v>
      </c>
      <c r="AS57" s="93">
        <v>0</v>
      </c>
      <c r="AT57" s="93">
        <v>0</v>
      </c>
      <c r="AU57" s="93">
        <v>0</v>
      </c>
      <c r="AV57" s="93">
        <v>2898500</v>
      </c>
      <c r="AW57" s="93">
        <v>0</v>
      </c>
      <c r="AX57" s="93">
        <v>0</v>
      </c>
      <c r="AY57" s="58"/>
      <c r="AZ57" s="59"/>
      <c r="BA57" s="59"/>
      <c r="BB57" s="59">
        <v>2898500</v>
      </c>
      <c r="BC57" s="59">
        <v>0</v>
      </c>
      <c r="BD57" s="59">
        <v>0</v>
      </c>
      <c r="BE57" s="59">
        <v>2898500</v>
      </c>
      <c r="BF57" s="59">
        <v>0</v>
      </c>
      <c r="BG57" s="60">
        <v>0</v>
      </c>
      <c r="BH57" s="80">
        <v>90</v>
      </c>
      <c r="BI57" s="80">
        <v>107</v>
      </c>
      <c r="BJ57" s="80">
        <v>17</v>
      </c>
      <c r="BK57" s="80">
        <v>18.888888888888889</v>
      </c>
      <c r="BL57" s="80">
        <v>107</v>
      </c>
      <c r="BM57" s="80">
        <v>17</v>
      </c>
      <c r="BN57" s="80">
        <v>18.888888888888889</v>
      </c>
      <c r="BO57" s="169" t="str">
        <f>VLOOKUP(B57,[1]DS!$B$5:$W$2997,15,0)</f>
        <v>0108</v>
      </c>
      <c r="BP57" s="80" t="str">
        <f t="shared" si="53"/>
        <v/>
      </c>
    </row>
    <row r="58" spans="1:68" ht="27.6" customHeight="1">
      <c r="A58" s="56">
        <f>SUBTOTAL(3,$B$9:B58)</f>
        <v>50</v>
      </c>
      <c r="B58" s="123" t="s">
        <v>59</v>
      </c>
      <c r="C58" s="124" t="s">
        <v>977</v>
      </c>
      <c r="D58" s="125" t="s">
        <v>978</v>
      </c>
      <c r="E58" s="56">
        <v>1</v>
      </c>
      <c r="F58" s="57" t="s">
        <v>661</v>
      </c>
      <c r="G58" s="78">
        <v>0</v>
      </c>
      <c r="H58" s="58">
        <v>0</v>
      </c>
      <c r="I58" s="58">
        <v>0</v>
      </c>
      <c r="J58" s="58">
        <v>0</v>
      </c>
      <c r="K58" s="78"/>
      <c r="L58" s="58"/>
      <c r="M58" s="58"/>
      <c r="N58" s="58">
        <v>0</v>
      </c>
      <c r="O58" s="78">
        <v>90.499999999999986</v>
      </c>
      <c r="P58" s="58">
        <v>9276249.9999999981</v>
      </c>
      <c r="Q58" s="58">
        <v>0</v>
      </c>
      <c r="R58" s="58">
        <v>9276250</v>
      </c>
      <c r="S58" s="78"/>
      <c r="T58" s="58"/>
      <c r="U58" s="58"/>
      <c r="V58" s="58">
        <v>0</v>
      </c>
      <c r="W58" s="58"/>
      <c r="X58" s="58"/>
      <c r="Y58" s="58"/>
      <c r="Z58" s="58"/>
      <c r="AA58" s="58"/>
      <c r="AB58" s="58">
        <v>0</v>
      </c>
      <c r="AC58" s="60">
        <v>1</v>
      </c>
      <c r="AD58" s="60">
        <v>20</v>
      </c>
      <c r="AE58" s="60">
        <v>0</v>
      </c>
      <c r="AF58" s="60">
        <v>0</v>
      </c>
      <c r="AG58" s="60">
        <v>1</v>
      </c>
      <c r="AH58" s="60">
        <v>20</v>
      </c>
      <c r="AI58" s="58">
        <v>1050000</v>
      </c>
      <c r="AJ58" s="58">
        <v>0</v>
      </c>
      <c r="AK58" s="59">
        <v>0</v>
      </c>
      <c r="AL58" s="58">
        <v>1050000</v>
      </c>
      <c r="AM58" s="58">
        <v>0</v>
      </c>
      <c r="AN58" s="78">
        <v>300</v>
      </c>
      <c r="AO58" s="78">
        <v>238.3</v>
      </c>
      <c r="AP58" s="78">
        <v>8.5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58"/>
      <c r="AZ58" s="59"/>
      <c r="BA58" s="59"/>
      <c r="BB58" s="59">
        <v>10326250</v>
      </c>
      <c r="BC58" s="59">
        <v>0</v>
      </c>
      <c r="BD58" s="59">
        <v>0</v>
      </c>
      <c r="BE58" s="59">
        <v>10326250</v>
      </c>
      <c r="BF58" s="59">
        <v>0</v>
      </c>
      <c r="BG58" s="60">
        <v>0</v>
      </c>
      <c r="BH58" s="80">
        <v>300</v>
      </c>
      <c r="BI58" s="80">
        <v>357.3</v>
      </c>
      <c r="BJ58" s="80">
        <v>57.300000000000011</v>
      </c>
      <c r="BK58" s="80">
        <v>19.100000000000001</v>
      </c>
      <c r="BL58" s="80">
        <v>337.3</v>
      </c>
      <c r="BM58" s="80">
        <v>37.300000000000011</v>
      </c>
      <c r="BN58" s="80">
        <v>12.433333333333337</v>
      </c>
      <c r="BO58" s="169" t="str">
        <f>VLOOKUP(B58,[1]DS!$B$5:$W$2997,15,0)</f>
        <v>0108</v>
      </c>
      <c r="BP58" s="80" t="str">
        <f t="shared" si="53"/>
        <v/>
      </c>
    </row>
    <row r="59" spans="1:68" ht="27.6" customHeight="1">
      <c r="A59" s="56">
        <f>SUBTOTAL(3,$B$9:B59)</f>
        <v>51</v>
      </c>
      <c r="B59" s="123" t="s">
        <v>60</v>
      </c>
      <c r="C59" s="124" t="s">
        <v>979</v>
      </c>
      <c r="D59" s="125" t="s">
        <v>980</v>
      </c>
      <c r="E59" s="56">
        <v>1</v>
      </c>
      <c r="F59" s="57" t="s">
        <v>661</v>
      </c>
      <c r="G59" s="78">
        <v>0</v>
      </c>
      <c r="H59" s="58">
        <v>0</v>
      </c>
      <c r="I59" s="58">
        <v>0</v>
      </c>
      <c r="J59" s="58">
        <v>0</v>
      </c>
      <c r="K59" s="78"/>
      <c r="L59" s="58"/>
      <c r="M59" s="58"/>
      <c r="N59" s="58">
        <v>0</v>
      </c>
      <c r="O59" s="78">
        <v>0</v>
      </c>
      <c r="P59" s="58">
        <v>0</v>
      </c>
      <c r="Q59" s="58">
        <v>0</v>
      </c>
      <c r="R59" s="58">
        <v>0</v>
      </c>
      <c r="S59" s="78"/>
      <c r="T59" s="58"/>
      <c r="U59" s="58"/>
      <c r="V59" s="58">
        <v>0</v>
      </c>
      <c r="W59" s="58"/>
      <c r="X59" s="58"/>
      <c r="Y59" s="58"/>
      <c r="Z59" s="58"/>
      <c r="AA59" s="58"/>
      <c r="AB59" s="58">
        <v>0</v>
      </c>
      <c r="AC59" s="60">
        <v>1</v>
      </c>
      <c r="AD59" s="60">
        <v>14</v>
      </c>
      <c r="AE59" s="60">
        <v>0</v>
      </c>
      <c r="AF59" s="60">
        <v>0</v>
      </c>
      <c r="AG59" s="60">
        <v>1</v>
      </c>
      <c r="AH59" s="60">
        <v>14</v>
      </c>
      <c r="AI59" s="58">
        <v>650000</v>
      </c>
      <c r="AJ59" s="58">
        <v>0</v>
      </c>
      <c r="AK59" s="59">
        <v>0</v>
      </c>
      <c r="AL59" s="58">
        <v>650000</v>
      </c>
      <c r="AM59" s="58">
        <v>0</v>
      </c>
      <c r="AN59" s="78">
        <v>255</v>
      </c>
      <c r="AO59" s="78">
        <v>109.6</v>
      </c>
      <c r="AP59" s="78">
        <v>0</v>
      </c>
      <c r="AQ59" s="93">
        <v>0</v>
      </c>
      <c r="AR59" s="93">
        <v>0</v>
      </c>
      <c r="AS59" s="93">
        <v>0</v>
      </c>
      <c r="AT59" s="93">
        <v>0</v>
      </c>
      <c r="AU59" s="93">
        <v>0</v>
      </c>
      <c r="AV59" s="93">
        <v>0</v>
      </c>
      <c r="AW59" s="93">
        <v>0</v>
      </c>
      <c r="AX59" s="93">
        <v>0</v>
      </c>
      <c r="AY59" s="58"/>
      <c r="AZ59" s="59"/>
      <c r="BA59" s="59"/>
      <c r="BB59" s="59">
        <v>650000</v>
      </c>
      <c r="BC59" s="59">
        <v>0</v>
      </c>
      <c r="BD59" s="59">
        <v>0</v>
      </c>
      <c r="BE59" s="59">
        <v>650000</v>
      </c>
      <c r="BF59" s="59">
        <v>0</v>
      </c>
      <c r="BG59" s="60">
        <v>0</v>
      </c>
      <c r="BH59" s="80">
        <v>255</v>
      </c>
      <c r="BI59" s="80">
        <v>123.6</v>
      </c>
      <c r="BJ59" s="80">
        <v>0</v>
      </c>
      <c r="BK59" s="80">
        <v>0</v>
      </c>
      <c r="BL59" s="80">
        <v>109.6</v>
      </c>
      <c r="BM59" s="80">
        <v>0</v>
      </c>
      <c r="BN59" s="80">
        <v>0</v>
      </c>
      <c r="BO59" s="169" t="str">
        <f>VLOOKUP(B59,[1]DS!$B$5:$W$2997,15,0)</f>
        <v>0108</v>
      </c>
      <c r="BP59" s="80" t="str">
        <f t="shared" si="53"/>
        <v/>
      </c>
    </row>
    <row r="60" spans="1:68" ht="27.6" customHeight="1">
      <c r="A60" s="56">
        <f>SUBTOTAL(3,$B$9:B60)</f>
        <v>52</v>
      </c>
      <c r="B60" s="123" t="s">
        <v>61</v>
      </c>
      <c r="C60" s="124" t="s">
        <v>981</v>
      </c>
      <c r="D60" s="125" t="s">
        <v>982</v>
      </c>
      <c r="E60" s="56">
        <v>1</v>
      </c>
      <c r="F60" s="57" t="s">
        <v>661</v>
      </c>
      <c r="G60" s="78">
        <v>0</v>
      </c>
      <c r="H60" s="58">
        <v>0</v>
      </c>
      <c r="I60" s="58">
        <v>0</v>
      </c>
      <c r="J60" s="58">
        <v>0</v>
      </c>
      <c r="K60" s="78"/>
      <c r="L60" s="58"/>
      <c r="M60" s="58"/>
      <c r="N60" s="58">
        <v>0</v>
      </c>
      <c r="O60" s="78">
        <v>0</v>
      </c>
      <c r="P60" s="58">
        <v>0</v>
      </c>
      <c r="Q60" s="58">
        <v>0</v>
      </c>
      <c r="R60" s="58">
        <v>0</v>
      </c>
      <c r="S60" s="78"/>
      <c r="T60" s="58"/>
      <c r="U60" s="58"/>
      <c r="V60" s="58">
        <v>0</v>
      </c>
      <c r="W60" s="58"/>
      <c r="X60" s="58"/>
      <c r="Y60" s="58"/>
      <c r="Z60" s="58"/>
      <c r="AA60" s="58"/>
      <c r="AB60" s="58">
        <v>0</v>
      </c>
      <c r="AC60" s="60">
        <v>0</v>
      </c>
      <c r="AD60" s="60">
        <v>0</v>
      </c>
      <c r="AE60" s="60">
        <v>0</v>
      </c>
      <c r="AF60" s="60">
        <v>0</v>
      </c>
      <c r="AG60" s="60">
        <v>0</v>
      </c>
      <c r="AH60" s="60">
        <v>0</v>
      </c>
      <c r="AI60" s="58">
        <v>0</v>
      </c>
      <c r="AJ60" s="58">
        <v>0</v>
      </c>
      <c r="AK60" s="59">
        <v>0</v>
      </c>
      <c r="AL60" s="58">
        <v>0</v>
      </c>
      <c r="AM60" s="58">
        <v>0</v>
      </c>
      <c r="AN60" s="78">
        <v>300</v>
      </c>
      <c r="AO60" s="78">
        <v>86.9</v>
      </c>
      <c r="AP60" s="78">
        <v>0</v>
      </c>
      <c r="AQ60" s="93">
        <v>0</v>
      </c>
      <c r="AR60" s="93">
        <v>0</v>
      </c>
      <c r="AS60" s="93">
        <v>0</v>
      </c>
      <c r="AT60" s="93">
        <v>0</v>
      </c>
      <c r="AU60" s="93">
        <v>0</v>
      </c>
      <c r="AV60" s="93">
        <v>0</v>
      </c>
      <c r="AW60" s="93">
        <v>0</v>
      </c>
      <c r="AX60" s="93">
        <v>0</v>
      </c>
      <c r="AY60" s="58"/>
      <c r="AZ60" s="59"/>
      <c r="BA60" s="59"/>
      <c r="BB60" s="59">
        <v>0</v>
      </c>
      <c r="BC60" s="59">
        <v>0</v>
      </c>
      <c r="BD60" s="59">
        <v>0</v>
      </c>
      <c r="BE60" s="59">
        <v>0</v>
      </c>
      <c r="BF60" s="59">
        <v>0</v>
      </c>
      <c r="BG60" s="60">
        <v>0</v>
      </c>
      <c r="BH60" s="80">
        <v>300</v>
      </c>
      <c r="BI60" s="80">
        <v>86.9</v>
      </c>
      <c r="BJ60" s="80">
        <v>0</v>
      </c>
      <c r="BK60" s="80">
        <v>0</v>
      </c>
      <c r="BL60" s="80">
        <v>86.9</v>
      </c>
      <c r="BM60" s="80">
        <v>0</v>
      </c>
      <c r="BN60" s="80">
        <v>0</v>
      </c>
      <c r="BO60" s="169" t="str">
        <f>VLOOKUP(B60,[1]DS!$B$5:$W$2997,15,0)</f>
        <v>0108</v>
      </c>
      <c r="BP60" s="80" t="str">
        <f t="shared" si="53"/>
        <v/>
      </c>
    </row>
    <row r="61" spans="1:68" ht="27.6" customHeight="1">
      <c r="A61" s="56">
        <f>SUBTOTAL(3,$B$9:B61)</f>
        <v>53</v>
      </c>
      <c r="B61" s="123" t="s">
        <v>62</v>
      </c>
      <c r="C61" s="124" t="s">
        <v>983</v>
      </c>
      <c r="D61" s="125" t="s">
        <v>948</v>
      </c>
      <c r="E61" s="56">
        <v>1</v>
      </c>
      <c r="F61" s="57" t="s">
        <v>661</v>
      </c>
      <c r="G61" s="78">
        <v>0</v>
      </c>
      <c r="H61" s="58">
        <v>0</v>
      </c>
      <c r="I61" s="58">
        <v>0</v>
      </c>
      <c r="J61" s="58">
        <v>0</v>
      </c>
      <c r="K61" s="78"/>
      <c r="L61" s="58"/>
      <c r="M61" s="58"/>
      <c r="N61" s="58">
        <v>0</v>
      </c>
      <c r="O61" s="78">
        <v>0</v>
      </c>
      <c r="P61" s="58">
        <v>0</v>
      </c>
      <c r="Q61" s="58">
        <v>0</v>
      </c>
      <c r="R61" s="58">
        <v>0</v>
      </c>
      <c r="S61" s="78"/>
      <c r="T61" s="58"/>
      <c r="U61" s="58"/>
      <c r="V61" s="58">
        <v>0</v>
      </c>
      <c r="W61" s="58"/>
      <c r="X61" s="58"/>
      <c r="Y61" s="58"/>
      <c r="Z61" s="58"/>
      <c r="AA61" s="58"/>
      <c r="AB61" s="58">
        <v>0</v>
      </c>
      <c r="AC61" s="60">
        <v>0</v>
      </c>
      <c r="AD61" s="60">
        <v>0</v>
      </c>
      <c r="AE61" s="60">
        <v>0</v>
      </c>
      <c r="AF61" s="60">
        <v>0</v>
      </c>
      <c r="AG61" s="60">
        <v>0</v>
      </c>
      <c r="AH61" s="60">
        <v>0</v>
      </c>
      <c r="AI61" s="58">
        <v>0</v>
      </c>
      <c r="AJ61" s="58">
        <v>0</v>
      </c>
      <c r="AK61" s="59">
        <v>0</v>
      </c>
      <c r="AL61" s="58">
        <v>0</v>
      </c>
      <c r="AM61" s="58">
        <v>0</v>
      </c>
      <c r="AN61" s="78">
        <v>0</v>
      </c>
      <c r="AO61" s="78">
        <v>0</v>
      </c>
      <c r="AP61" s="78">
        <v>0</v>
      </c>
      <c r="AQ61" s="93">
        <v>0</v>
      </c>
      <c r="AR61" s="93">
        <v>0</v>
      </c>
      <c r="AS61" s="93">
        <v>0</v>
      </c>
      <c r="AT61" s="93">
        <v>0</v>
      </c>
      <c r="AU61" s="93">
        <v>0</v>
      </c>
      <c r="AV61" s="93">
        <v>0</v>
      </c>
      <c r="AW61" s="93">
        <v>0</v>
      </c>
      <c r="AX61" s="93">
        <v>0</v>
      </c>
      <c r="AY61" s="58"/>
      <c r="AZ61" s="59"/>
      <c r="BA61" s="59"/>
      <c r="BB61" s="59">
        <v>0</v>
      </c>
      <c r="BC61" s="59">
        <v>0</v>
      </c>
      <c r="BD61" s="59">
        <v>0</v>
      </c>
      <c r="BE61" s="59">
        <v>0</v>
      </c>
      <c r="BF61" s="59">
        <v>0</v>
      </c>
      <c r="BG61" s="60">
        <v>0</v>
      </c>
      <c r="BH61" s="80">
        <v>0</v>
      </c>
      <c r="BI61" s="80">
        <v>0</v>
      </c>
      <c r="BJ61" s="80">
        <v>0</v>
      </c>
      <c r="BK61" s="80">
        <v>0</v>
      </c>
      <c r="BL61" s="80">
        <v>0</v>
      </c>
      <c r="BM61" s="80">
        <v>0</v>
      </c>
      <c r="BN61" s="80">
        <v>0</v>
      </c>
      <c r="BO61" s="169" t="str">
        <f>VLOOKUP(B61,[1]DS!$B$5:$W$2997,15,0)</f>
        <v>0108</v>
      </c>
      <c r="BP61" s="80" t="str">
        <f t="shared" si="53"/>
        <v/>
      </c>
    </row>
    <row r="62" spans="1:68" ht="27.6" customHeight="1">
      <c r="A62" s="56">
        <f>SUBTOTAL(3,$B$9:B62)</f>
        <v>54</v>
      </c>
      <c r="B62" s="123" t="s">
        <v>63</v>
      </c>
      <c r="C62" s="124" t="s">
        <v>984</v>
      </c>
      <c r="D62" s="125" t="s">
        <v>985</v>
      </c>
      <c r="E62" s="56">
        <v>1</v>
      </c>
      <c r="F62" s="57" t="s">
        <v>662</v>
      </c>
      <c r="G62" s="78">
        <v>0</v>
      </c>
      <c r="H62" s="58">
        <v>0</v>
      </c>
      <c r="I62" s="58">
        <v>0</v>
      </c>
      <c r="J62" s="58">
        <v>0</v>
      </c>
      <c r="K62" s="78"/>
      <c r="L62" s="58"/>
      <c r="M62" s="58"/>
      <c r="N62" s="58">
        <v>0</v>
      </c>
      <c r="O62" s="78">
        <v>45.300000000000004</v>
      </c>
      <c r="P62" s="58">
        <v>4643250</v>
      </c>
      <c r="Q62" s="58">
        <v>4643250</v>
      </c>
      <c r="R62" s="58">
        <v>0</v>
      </c>
      <c r="S62" s="78"/>
      <c r="T62" s="58"/>
      <c r="U62" s="58"/>
      <c r="V62" s="58">
        <v>0</v>
      </c>
      <c r="W62" s="58"/>
      <c r="X62" s="58"/>
      <c r="Y62" s="58"/>
      <c r="Z62" s="58"/>
      <c r="AA62" s="58"/>
      <c r="AB62" s="58">
        <v>0</v>
      </c>
      <c r="AC62" s="60">
        <v>0</v>
      </c>
      <c r="AD62" s="60">
        <v>0</v>
      </c>
      <c r="AE62" s="60">
        <v>0</v>
      </c>
      <c r="AF62" s="60">
        <v>0</v>
      </c>
      <c r="AG62" s="60">
        <v>0</v>
      </c>
      <c r="AH62" s="60">
        <v>0</v>
      </c>
      <c r="AI62" s="58">
        <v>0</v>
      </c>
      <c r="AJ62" s="58">
        <v>0</v>
      </c>
      <c r="AK62" s="59">
        <v>0</v>
      </c>
      <c r="AL62" s="58">
        <v>0</v>
      </c>
      <c r="AM62" s="58">
        <v>0</v>
      </c>
      <c r="AN62" s="78">
        <v>300</v>
      </c>
      <c r="AO62" s="78">
        <v>93.6</v>
      </c>
      <c r="AP62" s="78">
        <v>0</v>
      </c>
      <c r="AQ62" s="93">
        <v>0</v>
      </c>
      <c r="AR62" s="93">
        <v>0</v>
      </c>
      <c r="AS62" s="93">
        <v>7550129</v>
      </c>
      <c r="AT62" s="93">
        <v>0</v>
      </c>
      <c r="AU62" s="93">
        <v>0</v>
      </c>
      <c r="AV62" s="93">
        <v>0</v>
      </c>
      <c r="AW62" s="93">
        <v>7550129</v>
      </c>
      <c r="AX62" s="93">
        <v>0</v>
      </c>
      <c r="AY62" s="58"/>
      <c r="AZ62" s="59"/>
      <c r="BA62" s="59"/>
      <c r="BB62" s="59">
        <v>0</v>
      </c>
      <c r="BC62" s="59">
        <v>7550129</v>
      </c>
      <c r="BD62" s="59">
        <v>0</v>
      </c>
      <c r="BE62" s="59">
        <v>0</v>
      </c>
      <c r="BF62" s="59">
        <v>7550129</v>
      </c>
      <c r="BG62" s="60">
        <v>0</v>
      </c>
      <c r="BH62" s="80">
        <v>300</v>
      </c>
      <c r="BI62" s="80">
        <v>138.9</v>
      </c>
      <c r="BJ62" s="80">
        <v>0</v>
      </c>
      <c r="BK62" s="80">
        <v>0</v>
      </c>
      <c r="BL62" s="80">
        <v>138.9</v>
      </c>
      <c r="BM62" s="80">
        <v>0</v>
      </c>
      <c r="BN62" s="80">
        <v>0</v>
      </c>
      <c r="BO62" s="169" t="str">
        <f>VLOOKUP(B62,[1]DS!$B$5:$W$2997,15,0)</f>
        <v>0109</v>
      </c>
      <c r="BP62" s="80" t="str">
        <f t="shared" si="53"/>
        <v/>
      </c>
    </row>
    <row r="63" spans="1:68" ht="27.6" customHeight="1">
      <c r="A63" s="56">
        <f>SUBTOTAL(3,$B$9:B63)</f>
        <v>55</v>
      </c>
      <c r="B63" s="123" t="s">
        <v>64</v>
      </c>
      <c r="C63" s="124" t="s">
        <v>986</v>
      </c>
      <c r="D63" s="125" t="s">
        <v>944</v>
      </c>
      <c r="E63" s="56">
        <v>1</v>
      </c>
      <c r="F63" s="57" t="s">
        <v>662</v>
      </c>
      <c r="G63" s="78">
        <v>0</v>
      </c>
      <c r="H63" s="58">
        <v>0</v>
      </c>
      <c r="I63" s="58">
        <v>0</v>
      </c>
      <c r="J63" s="58">
        <v>0</v>
      </c>
      <c r="K63" s="78"/>
      <c r="L63" s="58"/>
      <c r="M63" s="58"/>
      <c r="N63" s="58">
        <v>0</v>
      </c>
      <c r="O63" s="78">
        <v>0</v>
      </c>
      <c r="P63" s="58">
        <v>0</v>
      </c>
      <c r="Q63" s="58">
        <v>0</v>
      </c>
      <c r="R63" s="58">
        <v>0</v>
      </c>
      <c r="S63" s="78"/>
      <c r="T63" s="58"/>
      <c r="U63" s="58"/>
      <c r="V63" s="58">
        <v>0</v>
      </c>
      <c r="W63" s="58"/>
      <c r="X63" s="58"/>
      <c r="Y63" s="58"/>
      <c r="Z63" s="58"/>
      <c r="AA63" s="58"/>
      <c r="AB63" s="58">
        <v>0</v>
      </c>
      <c r="AC63" s="60">
        <v>0</v>
      </c>
      <c r="AD63" s="60">
        <v>0</v>
      </c>
      <c r="AE63" s="60">
        <v>0</v>
      </c>
      <c r="AF63" s="60">
        <v>0</v>
      </c>
      <c r="AG63" s="60">
        <v>0</v>
      </c>
      <c r="AH63" s="60">
        <v>0</v>
      </c>
      <c r="AI63" s="58">
        <v>0</v>
      </c>
      <c r="AJ63" s="58">
        <v>0</v>
      </c>
      <c r="AK63" s="59">
        <v>0</v>
      </c>
      <c r="AL63" s="58">
        <v>0</v>
      </c>
      <c r="AM63" s="58">
        <v>0</v>
      </c>
      <c r="AN63" s="78">
        <v>255</v>
      </c>
      <c r="AO63" s="78">
        <v>98</v>
      </c>
      <c r="AP63" s="78">
        <v>0</v>
      </c>
      <c r="AQ63" s="93">
        <v>0</v>
      </c>
      <c r="AR63" s="93">
        <v>0</v>
      </c>
      <c r="AS63" s="93">
        <v>0</v>
      </c>
      <c r="AT63" s="93">
        <v>0</v>
      </c>
      <c r="AU63" s="93">
        <v>0</v>
      </c>
      <c r="AV63" s="93">
        <v>0</v>
      </c>
      <c r="AW63" s="93">
        <v>0</v>
      </c>
      <c r="AX63" s="93">
        <v>0</v>
      </c>
      <c r="AY63" s="58"/>
      <c r="AZ63" s="59"/>
      <c r="BA63" s="59"/>
      <c r="BB63" s="59">
        <v>0</v>
      </c>
      <c r="BC63" s="59">
        <v>0</v>
      </c>
      <c r="BD63" s="59">
        <v>0</v>
      </c>
      <c r="BE63" s="59">
        <v>0</v>
      </c>
      <c r="BF63" s="59">
        <v>0</v>
      </c>
      <c r="BG63" s="60">
        <v>0</v>
      </c>
      <c r="BH63" s="80">
        <v>255</v>
      </c>
      <c r="BI63" s="80">
        <v>98</v>
      </c>
      <c r="BJ63" s="80">
        <v>0</v>
      </c>
      <c r="BK63" s="80">
        <v>0</v>
      </c>
      <c r="BL63" s="80">
        <v>98</v>
      </c>
      <c r="BM63" s="80">
        <v>0</v>
      </c>
      <c r="BN63" s="80">
        <v>0</v>
      </c>
      <c r="BO63" s="169" t="str">
        <f>VLOOKUP(B63,[1]DS!$B$5:$W$2997,15,0)</f>
        <v>0109</v>
      </c>
      <c r="BP63" s="80" t="str">
        <f t="shared" si="53"/>
        <v/>
      </c>
    </row>
    <row r="64" spans="1:68" ht="27.6" customHeight="1">
      <c r="A64" s="56">
        <f>SUBTOTAL(3,$B$9:B64)</f>
        <v>56</v>
      </c>
      <c r="B64" s="123" t="s">
        <v>65</v>
      </c>
      <c r="C64" s="124" t="s">
        <v>987</v>
      </c>
      <c r="D64" s="125" t="s">
        <v>971</v>
      </c>
      <c r="E64" s="56">
        <v>1</v>
      </c>
      <c r="F64" s="57" t="s">
        <v>662</v>
      </c>
      <c r="G64" s="78">
        <v>0</v>
      </c>
      <c r="H64" s="58">
        <v>0</v>
      </c>
      <c r="I64" s="58">
        <v>0</v>
      </c>
      <c r="J64" s="58">
        <v>0</v>
      </c>
      <c r="K64" s="78"/>
      <c r="L64" s="58"/>
      <c r="M64" s="58"/>
      <c r="N64" s="58">
        <v>0</v>
      </c>
      <c r="O64" s="78">
        <v>90.3</v>
      </c>
      <c r="P64" s="58">
        <v>9255750</v>
      </c>
      <c r="Q64" s="58">
        <v>0</v>
      </c>
      <c r="R64" s="58">
        <v>9255750</v>
      </c>
      <c r="S64" s="78"/>
      <c r="T64" s="58"/>
      <c r="U64" s="58"/>
      <c r="V64" s="58">
        <v>0</v>
      </c>
      <c r="W64" s="58"/>
      <c r="X64" s="58"/>
      <c r="Y64" s="58"/>
      <c r="Z64" s="58"/>
      <c r="AA64" s="58"/>
      <c r="AB64" s="58">
        <v>0</v>
      </c>
      <c r="AC64" s="60">
        <v>1</v>
      </c>
      <c r="AD64" s="60">
        <v>20</v>
      </c>
      <c r="AE64" s="60">
        <v>0</v>
      </c>
      <c r="AF64" s="60">
        <v>0</v>
      </c>
      <c r="AG64" s="60">
        <v>1</v>
      </c>
      <c r="AH64" s="60">
        <v>20</v>
      </c>
      <c r="AI64" s="58">
        <v>1000000</v>
      </c>
      <c r="AJ64" s="58">
        <v>0</v>
      </c>
      <c r="AK64" s="59">
        <v>0</v>
      </c>
      <c r="AL64" s="58">
        <v>1000000</v>
      </c>
      <c r="AM64" s="58">
        <v>0</v>
      </c>
      <c r="AN64" s="78">
        <v>240</v>
      </c>
      <c r="AO64" s="78">
        <v>176.2</v>
      </c>
      <c r="AP64" s="78">
        <v>49.3</v>
      </c>
      <c r="AQ64" s="93">
        <v>0</v>
      </c>
      <c r="AR64" s="93">
        <v>0</v>
      </c>
      <c r="AS64" s="93">
        <v>0</v>
      </c>
      <c r="AT64" s="93">
        <v>0</v>
      </c>
      <c r="AU64" s="93">
        <v>0</v>
      </c>
      <c r="AV64" s="93">
        <v>0</v>
      </c>
      <c r="AW64" s="93">
        <v>0</v>
      </c>
      <c r="AX64" s="93">
        <v>0</v>
      </c>
      <c r="AY64" s="58"/>
      <c r="AZ64" s="59"/>
      <c r="BA64" s="59"/>
      <c r="BB64" s="59">
        <v>10255750</v>
      </c>
      <c r="BC64" s="59">
        <v>0</v>
      </c>
      <c r="BD64" s="59">
        <v>0</v>
      </c>
      <c r="BE64" s="59">
        <v>10255750</v>
      </c>
      <c r="BF64" s="59">
        <v>0</v>
      </c>
      <c r="BG64" s="60">
        <v>0</v>
      </c>
      <c r="BH64" s="80">
        <v>240</v>
      </c>
      <c r="BI64" s="80">
        <v>335.8</v>
      </c>
      <c r="BJ64" s="80">
        <v>95.800000000000011</v>
      </c>
      <c r="BK64" s="80">
        <v>39.916666666666671</v>
      </c>
      <c r="BL64" s="80">
        <v>315.8</v>
      </c>
      <c r="BM64" s="80">
        <v>75.800000000000011</v>
      </c>
      <c r="BN64" s="80">
        <v>31.583333333333336</v>
      </c>
      <c r="BO64" s="169" t="str">
        <f>VLOOKUP(B64,[1]DS!$B$5:$W$2997,15,0)</f>
        <v>0109</v>
      </c>
      <c r="BP64" s="80" t="str">
        <f t="shared" si="53"/>
        <v/>
      </c>
    </row>
    <row r="65" spans="1:68" ht="27.6" customHeight="1">
      <c r="A65" s="56">
        <f>SUBTOTAL(3,$B$9:B65)</f>
        <v>57</v>
      </c>
      <c r="B65" s="123" t="s">
        <v>66</v>
      </c>
      <c r="C65" s="124" t="s">
        <v>988</v>
      </c>
      <c r="D65" s="125" t="s">
        <v>989</v>
      </c>
      <c r="E65" s="56">
        <v>1</v>
      </c>
      <c r="F65" s="57" t="s">
        <v>662</v>
      </c>
      <c r="G65" s="78">
        <v>0</v>
      </c>
      <c r="H65" s="58">
        <v>0</v>
      </c>
      <c r="I65" s="58">
        <v>0</v>
      </c>
      <c r="J65" s="58">
        <v>0</v>
      </c>
      <c r="K65" s="78"/>
      <c r="L65" s="58"/>
      <c r="M65" s="58"/>
      <c r="N65" s="58">
        <v>0</v>
      </c>
      <c r="O65" s="78">
        <v>45.6</v>
      </c>
      <c r="P65" s="58">
        <v>4674000</v>
      </c>
      <c r="Q65" s="58">
        <v>0</v>
      </c>
      <c r="R65" s="58">
        <v>4674000</v>
      </c>
      <c r="S65" s="78"/>
      <c r="T65" s="58"/>
      <c r="U65" s="58"/>
      <c r="V65" s="58">
        <v>0</v>
      </c>
      <c r="W65" s="58"/>
      <c r="X65" s="58"/>
      <c r="Y65" s="58"/>
      <c r="Z65" s="58"/>
      <c r="AA65" s="58"/>
      <c r="AB65" s="58">
        <v>0</v>
      </c>
      <c r="AC65" s="60">
        <v>1</v>
      </c>
      <c r="AD65" s="60">
        <v>20</v>
      </c>
      <c r="AE65" s="60">
        <v>0</v>
      </c>
      <c r="AF65" s="60">
        <v>0</v>
      </c>
      <c r="AG65" s="60">
        <v>1</v>
      </c>
      <c r="AH65" s="60">
        <v>20</v>
      </c>
      <c r="AI65" s="58">
        <v>1050000</v>
      </c>
      <c r="AJ65" s="58">
        <v>0</v>
      </c>
      <c r="AK65" s="59">
        <v>0</v>
      </c>
      <c r="AL65" s="58">
        <v>1050000</v>
      </c>
      <c r="AM65" s="58">
        <v>0</v>
      </c>
      <c r="AN65" s="78">
        <v>300</v>
      </c>
      <c r="AO65" s="78">
        <v>107.7</v>
      </c>
      <c r="AP65" s="78">
        <v>0</v>
      </c>
      <c r="AQ65" s="93">
        <v>0</v>
      </c>
      <c r="AR65" s="93">
        <v>0</v>
      </c>
      <c r="AS65" s="93">
        <v>0</v>
      </c>
      <c r="AT65" s="93">
        <v>0</v>
      </c>
      <c r="AU65" s="93">
        <v>0</v>
      </c>
      <c r="AV65" s="93">
        <v>0</v>
      </c>
      <c r="AW65" s="93">
        <v>0</v>
      </c>
      <c r="AX65" s="93">
        <v>0</v>
      </c>
      <c r="AY65" s="58"/>
      <c r="AZ65" s="59"/>
      <c r="BA65" s="59"/>
      <c r="BB65" s="59">
        <v>5724000</v>
      </c>
      <c r="BC65" s="59">
        <v>0</v>
      </c>
      <c r="BD65" s="59">
        <v>0</v>
      </c>
      <c r="BE65" s="59">
        <v>5724000</v>
      </c>
      <c r="BF65" s="59">
        <v>0</v>
      </c>
      <c r="BG65" s="60">
        <v>0</v>
      </c>
      <c r="BH65" s="80">
        <v>300</v>
      </c>
      <c r="BI65" s="80">
        <v>173.3</v>
      </c>
      <c r="BJ65" s="80">
        <v>0</v>
      </c>
      <c r="BK65" s="80">
        <v>0</v>
      </c>
      <c r="BL65" s="80">
        <v>153.30000000000001</v>
      </c>
      <c r="BM65" s="80">
        <v>0</v>
      </c>
      <c r="BN65" s="80">
        <v>0</v>
      </c>
      <c r="BO65" s="169" t="str">
        <f>VLOOKUP(B65,[1]DS!$B$5:$W$2997,15,0)</f>
        <v>0109</v>
      </c>
      <c r="BP65" s="80" t="str">
        <f t="shared" si="53"/>
        <v/>
      </c>
    </row>
    <row r="66" spans="1:68" ht="27.6" customHeight="1">
      <c r="A66" s="56">
        <f>SUBTOTAL(3,$B$9:B66)</f>
        <v>58</v>
      </c>
      <c r="B66" s="123" t="s">
        <v>67</v>
      </c>
      <c r="C66" s="124" t="s">
        <v>990</v>
      </c>
      <c r="D66" s="125" t="s">
        <v>991</v>
      </c>
      <c r="E66" s="56">
        <v>1</v>
      </c>
      <c r="F66" s="57" t="s">
        <v>662</v>
      </c>
      <c r="G66" s="78">
        <v>0</v>
      </c>
      <c r="H66" s="58">
        <v>0</v>
      </c>
      <c r="I66" s="58">
        <v>0</v>
      </c>
      <c r="J66" s="58">
        <v>0</v>
      </c>
      <c r="K66" s="78"/>
      <c r="L66" s="58"/>
      <c r="M66" s="58"/>
      <c r="N66" s="58">
        <v>0</v>
      </c>
      <c r="O66" s="78">
        <v>30</v>
      </c>
      <c r="P66" s="58">
        <v>3075000</v>
      </c>
      <c r="Q66" s="58">
        <v>0</v>
      </c>
      <c r="R66" s="58">
        <v>3075000</v>
      </c>
      <c r="S66" s="78"/>
      <c r="T66" s="58"/>
      <c r="U66" s="58"/>
      <c r="V66" s="58">
        <v>0</v>
      </c>
      <c r="W66" s="58"/>
      <c r="X66" s="58"/>
      <c r="Y66" s="58"/>
      <c r="Z66" s="58"/>
      <c r="AA66" s="58"/>
      <c r="AB66" s="58">
        <v>0</v>
      </c>
      <c r="AC66" s="60">
        <v>0</v>
      </c>
      <c r="AD66" s="60">
        <v>0</v>
      </c>
      <c r="AE66" s="60">
        <v>0</v>
      </c>
      <c r="AF66" s="60">
        <v>0</v>
      </c>
      <c r="AG66" s="60">
        <v>0</v>
      </c>
      <c r="AH66" s="60">
        <v>0</v>
      </c>
      <c r="AI66" s="58">
        <v>0</v>
      </c>
      <c r="AJ66" s="58">
        <v>0</v>
      </c>
      <c r="AK66" s="59">
        <v>0</v>
      </c>
      <c r="AL66" s="58">
        <v>0</v>
      </c>
      <c r="AM66" s="58">
        <v>0</v>
      </c>
      <c r="AN66" s="78">
        <v>300</v>
      </c>
      <c r="AO66" s="78">
        <v>108.5</v>
      </c>
      <c r="AP66" s="78">
        <v>0</v>
      </c>
      <c r="AQ66" s="93">
        <v>0</v>
      </c>
      <c r="AR66" s="93">
        <v>0</v>
      </c>
      <c r="AS66" s="93">
        <v>0</v>
      </c>
      <c r="AT66" s="93">
        <v>0</v>
      </c>
      <c r="AU66" s="93">
        <v>0</v>
      </c>
      <c r="AV66" s="93">
        <v>0</v>
      </c>
      <c r="AW66" s="93">
        <v>0</v>
      </c>
      <c r="AX66" s="93">
        <v>0</v>
      </c>
      <c r="AY66" s="58"/>
      <c r="AZ66" s="59"/>
      <c r="BA66" s="59"/>
      <c r="BB66" s="59">
        <v>3075000</v>
      </c>
      <c r="BC66" s="59">
        <v>0</v>
      </c>
      <c r="BD66" s="59">
        <v>0</v>
      </c>
      <c r="BE66" s="59">
        <v>3075000</v>
      </c>
      <c r="BF66" s="59">
        <v>0</v>
      </c>
      <c r="BG66" s="60">
        <v>0</v>
      </c>
      <c r="BH66" s="80">
        <v>300</v>
      </c>
      <c r="BI66" s="80">
        <v>138.5</v>
      </c>
      <c r="BJ66" s="80">
        <v>0</v>
      </c>
      <c r="BK66" s="80">
        <v>0</v>
      </c>
      <c r="BL66" s="80">
        <v>138.5</v>
      </c>
      <c r="BM66" s="80">
        <v>0</v>
      </c>
      <c r="BN66" s="80">
        <v>0</v>
      </c>
      <c r="BO66" s="169" t="str">
        <f>VLOOKUP(B66,[1]DS!$B$5:$W$2997,15,0)</f>
        <v>0109</v>
      </c>
      <c r="BP66" s="80" t="str">
        <f t="shared" si="53"/>
        <v/>
      </c>
    </row>
    <row r="67" spans="1:68" ht="27.6" customHeight="1">
      <c r="A67" s="56">
        <f>SUBTOTAL(3,$B$9:B67)</f>
        <v>59</v>
      </c>
      <c r="B67" s="123" t="s">
        <v>68</v>
      </c>
      <c r="C67" s="124" t="s">
        <v>916</v>
      </c>
      <c r="D67" s="125" t="s">
        <v>992</v>
      </c>
      <c r="E67" s="56">
        <v>1</v>
      </c>
      <c r="F67" s="57" t="s">
        <v>662</v>
      </c>
      <c r="G67" s="78">
        <v>0</v>
      </c>
      <c r="H67" s="58">
        <v>0</v>
      </c>
      <c r="I67" s="58">
        <v>0</v>
      </c>
      <c r="J67" s="58">
        <v>0</v>
      </c>
      <c r="K67" s="78"/>
      <c r="L67" s="58"/>
      <c r="M67" s="58"/>
      <c r="N67" s="58">
        <v>0</v>
      </c>
      <c r="O67" s="78">
        <v>30.1</v>
      </c>
      <c r="P67" s="58">
        <v>3085250</v>
      </c>
      <c r="Q67" s="58">
        <v>0</v>
      </c>
      <c r="R67" s="58">
        <v>3085250</v>
      </c>
      <c r="S67" s="78"/>
      <c r="T67" s="58"/>
      <c r="U67" s="58"/>
      <c r="V67" s="58">
        <v>0</v>
      </c>
      <c r="W67" s="58"/>
      <c r="X67" s="58"/>
      <c r="Y67" s="58"/>
      <c r="Z67" s="58"/>
      <c r="AA67" s="58"/>
      <c r="AB67" s="58">
        <v>0</v>
      </c>
      <c r="AC67" s="60">
        <v>1</v>
      </c>
      <c r="AD67" s="60">
        <v>20</v>
      </c>
      <c r="AE67" s="60">
        <v>0</v>
      </c>
      <c r="AF67" s="60">
        <v>0</v>
      </c>
      <c r="AG67" s="60">
        <v>1</v>
      </c>
      <c r="AH67" s="60">
        <v>20</v>
      </c>
      <c r="AI67" s="58">
        <v>1050000</v>
      </c>
      <c r="AJ67" s="58">
        <v>0</v>
      </c>
      <c r="AK67" s="59">
        <v>0</v>
      </c>
      <c r="AL67" s="58">
        <v>1050000</v>
      </c>
      <c r="AM67" s="58">
        <v>0</v>
      </c>
      <c r="AN67" s="78">
        <v>255</v>
      </c>
      <c r="AO67" s="78">
        <v>105.3</v>
      </c>
      <c r="AP67" s="78">
        <v>0</v>
      </c>
      <c r="AQ67" s="93">
        <v>0</v>
      </c>
      <c r="AR67" s="93">
        <v>0</v>
      </c>
      <c r="AS67" s="93">
        <v>0</v>
      </c>
      <c r="AT67" s="93">
        <v>0</v>
      </c>
      <c r="AU67" s="93">
        <v>0</v>
      </c>
      <c r="AV67" s="93">
        <v>0</v>
      </c>
      <c r="AW67" s="93">
        <v>0</v>
      </c>
      <c r="AX67" s="93">
        <v>0</v>
      </c>
      <c r="AY67" s="58"/>
      <c r="AZ67" s="59"/>
      <c r="BA67" s="59"/>
      <c r="BB67" s="59">
        <v>4135250</v>
      </c>
      <c r="BC67" s="59">
        <v>0</v>
      </c>
      <c r="BD67" s="59">
        <v>0</v>
      </c>
      <c r="BE67" s="59">
        <v>4135250</v>
      </c>
      <c r="BF67" s="59">
        <v>0</v>
      </c>
      <c r="BG67" s="60">
        <v>0</v>
      </c>
      <c r="BH67" s="80">
        <v>255</v>
      </c>
      <c r="BI67" s="80">
        <v>155.4</v>
      </c>
      <c r="BJ67" s="80">
        <v>0</v>
      </c>
      <c r="BK67" s="80">
        <v>0</v>
      </c>
      <c r="BL67" s="80">
        <v>135.4</v>
      </c>
      <c r="BM67" s="80">
        <v>0</v>
      </c>
      <c r="BN67" s="80">
        <v>0</v>
      </c>
      <c r="BO67" s="169" t="str">
        <f>VLOOKUP(B67,[1]DS!$B$5:$W$2997,15,0)</f>
        <v>0109</v>
      </c>
      <c r="BP67" s="80" t="str">
        <f t="shared" si="53"/>
        <v/>
      </c>
    </row>
    <row r="68" spans="1:68" ht="27.6" customHeight="1">
      <c r="A68" s="56">
        <f>SUBTOTAL(3,$B$9:B68)</f>
        <v>60</v>
      </c>
      <c r="B68" s="123" t="s">
        <v>69</v>
      </c>
      <c r="C68" s="124" t="s">
        <v>993</v>
      </c>
      <c r="D68" s="125" t="s">
        <v>913</v>
      </c>
      <c r="E68" s="56">
        <v>1</v>
      </c>
      <c r="F68" s="57" t="s">
        <v>663</v>
      </c>
      <c r="G68" s="78">
        <v>0</v>
      </c>
      <c r="H68" s="58">
        <v>0</v>
      </c>
      <c r="I68" s="58">
        <v>0</v>
      </c>
      <c r="J68" s="58">
        <v>0</v>
      </c>
      <c r="K68" s="78"/>
      <c r="L68" s="58"/>
      <c r="M68" s="58"/>
      <c r="N68" s="58">
        <v>0</v>
      </c>
      <c r="O68" s="78">
        <v>0</v>
      </c>
      <c r="P68" s="58">
        <v>0</v>
      </c>
      <c r="Q68" s="58">
        <v>0</v>
      </c>
      <c r="R68" s="58">
        <v>0</v>
      </c>
      <c r="S68" s="78"/>
      <c r="T68" s="58"/>
      <c r="U68" s="58"/>
      <c r="V68" s="58">
        <v>0</v>
      </c>
      <c r="W68" s="58"/>
      <c r="X68" s="58"/>
      <c r="Y68" s="58"/>
      <c r="Z68" s="58"/>
      <c r="AA68" s="58"/>
      <c r="AB68" s="58">
        <v>0</v>
      </c>
      <c r="AC68" s="60">
        <v>0</v>
      </c>
      <c r="AD68" s="60">
        <v>0</v>
      </c>
      <c r="AE68" s="60">
        <v>0</v>
      </c>
      <c r="AF68" s="60">
        <v>0</v>
      </c>
      <c r="AG68" s="60">
        <v>0</v>
      </c>
      <c r="AH68" s="60">
        <v>0</v>
      </c>
      <c r="AI68" s="58">
        <v>0</v>
      </c>
      <c r="AJ68" s="58">
        <v>0</v>
      </c>
      <c r="AK68" s="59">
        <v>0</v>
      </c>
      <c r="AL68" s="58">
        <v>0</v>
      </c>
      <c r="AM68" s="58">
        <v>0</v>
      </c>
      <c r="AN68" s="78">
        <v>300</v>
      </c>
      <c r="AO68" s="78">
        <v>294.39999999999998</v>
      </c>
      <c r="AP68" s="78">
        <v>0</v>
      </c>
      <c r="AQ68" s="93">
        <v>0</v>
      </c>
      <c r="AR68" s="93">
        <v>0</v>
      </c>
      <c r="AS68" s="93">
        <v>20903058.969132211</v>
      </c>
      <c r="AT68" s="93">
        <v>0</v>
      </c>
      <c r="AU68" s="93">
        <v>0</v>
      </c>
      <c r="AV68" s="93">
        <v>0</v>
      </c>
      <c r="AW68" s="93">
        <v>20903059</v>
      </c>
      <c r="AX68" s="93">
        <v>0</v>
      </c>
      <c r="AY68" s="58"/>
      <c r="AZ68" s="59"/>
      <c r="BA68" s="59"/>
      <c r="BB68" s="59">
        <v>0</v>
      </c>
      <c r="BC68" s="59">
        <v>20903059</v>
      </c>
      <c r="BD68" s="59">
        <v>0</v>
      </c>
      <c r="BE68" s="59">
        <v>0</v>
      </c>
      <c r="BF68" s="59">
        <v>20903059</v>
      </c>
      <c r="BG68" s="60">
        <v>0</v>
      </c>
      <c r="BH68" s="80">
        <v>300</v>
      </c>
      <c r="BI68" s="80">
        <v>294.39999999999998</v>
      </c>
      <c r="BJ68" s="80">
        <v>0</v>
      </c>
      <c r="BK68" s="80">
        <v>0</v>
      </c>
      <c r="BL68" s="80">
        <v>294.39999999999998</v>
      </c>
      <c r="BM68" s="80">
        <v>0</v>
      </c>
      <c r="BN68" s="80">
        <v>0</v>
      </c>
      <c r="BO68" s="169" t="str">
        <f>VLOOKUP(B68,[1]DS!$B$5:$W$2997,15,0)</f>
        <v>0111</v>
      </c>
      <c r="BP68" s="80" t="str">
        <f t="shared" si="53"/>
        <v/>
      </c>
    </row>
    <row r="69" spans="1:68" ht="27.6" customHeight="1">
      <c r="A69" s="56">
        <f>SUBTOTAL(3,$B$9:B69)</f>
        <v>61</v>
      </c>
      <c r="B69" s="123" t="s">
        <v>70</v>
      </c>
      <c r="C69" s="124" t="s">
        <v>994</v>
      </c>
      <c r="D69" s="125" t="s">
        <v>985</v>
      </c>
      <c r="E69" s="56">
        <v>1</v>
      </c>
      <c r="F69" s="57" t="s">
        <v>663</v>
      </c>
      <c r="G69" s="78">
        <v>0</v>
      </c>
      <c r="H69" s="58">
        <v>0</v>
      </c>
      <c r="I69" s="58">
        <v>0</v>
      </c>
      <c r="J69" s="58">
        <v>0</v>
      </c>
      <c r="K69" s="78"/>
      <c r="L69" s="58"/>
      <c r="M69" s="58"/>
      <c r="N69" s="58">
        <v>0</v>
      </c>
      <c r="O69" s="78">
        <v>0</v>
      </c>
      <c r="P69" s="58">
        <v>0</v>
      </c>
      <c r="Q69" s="58">
        <v>0</v>
      </c>
      <c r="R69" s="58">
        <v>0</v>
      </c>
      <c r="S69" s="78"/>
      <c r="T69" s="58"/>
      <c r="U69" s="58"/>
      <c r="V69" s="58">
        <v>0</v>
      </c>
      <c r="W69" s="58"/>
      <c r="X69" s="58"/>
      <c r="Y69" s="58"/>
      <c r="Z69" s="58"/>
      <c r="AA69" s="58"/>
      <c r="AB69" s="58">
        <v>0</v>
      </c>
      <c r="AC69" s="60">
        <v>1</v>
      </c>
      <c r="AD69" s="60">
        <v>20</v>
      </c>
      <c r="AE69" s="60">
        <v>0</v>
      </c>
      <c r="AF69" s="60">
        <v>0</v>
      </c>
      <c r="AG69" s="60">
        <v>1</v>
      </c>
      <c r="AH69" s="60">
        <v>20</v>
      </c>
      <c r="AI69" s="58">
        <v>1050000</v>
      </c>
      <c r="AJ69" s="58">
        <v>1050000</v>
      </c>
      <c r="AK69" s="59">
        <v>0</v>
      </c>
      <c r="AL69" s="58">
        <v>0</v>
      </c>
      <c r="AM69" s="58">
        <v>0</v>
      </c>
      <c r="AN69" s="78">
        <v>240</v>
      </c>
      <c r="AO69" s="78">
        <v>299.7</v>
      </c>
      <c r="AP69" s="78">
        <v>0</v>
      </c>
      <c r="AQ69" s="93">
        <v>8149050</v>
      </c>
      <c r="AR69" s="93">
        <v>0</v>
      </c>
      <c r="AS69" s="93">
        <v>164756.11531741545</v>
      </c>
      <c r="AT69" s="93">
        <v>0</v>
      </c>
      <c r="AU69" s="93">
        <v>0</v>
      </c>
      <c r="AV69" s="93">
        <v>7984294</v>
      </c>
      <c r="AW69" s="93">
        <v>0</v>
      </c>
      <c r="AX69" s="93">
        <v>0</v>
      </c>
      <c r="AY69" s="58"/>
      <c r="AZ69" s="59"/>
      <c r="BA69" s="59"/>
      <c r="BB69" s="59">
        <v>7984294</v>
      </c>
      <c r="BC69" s="59">
        <v>0</v>
      </c>
      <c r="BD69" s="59">
        <v>0</v>
      </c>
      <c r="BE69" s="59">
        <v>7984294</v>
      </c>
      <c r="BF69" s="59">
        <v>0</v>
      </c>
      <c r="BG69" s="60">
        <v>0</v>
      </c>
      <c r="BH69" s="80">
        <v>240</v>
      </c>
      <c r="BI69" s="80">
        <v>319.7</v>
      </c>
      <c r="BJ69" s="80">
        <v>79.699999999999989</v>
      </c>
      <c r="BK69" s="80">
        <v>33.208333333333329</v>
      </c>
      <c r="BL69" s="80">
        <v>299.7</v>
      </c>
      <c r="BM69" s="80">
        <v>59.699999999999989</v>
      </c>
      <c r="BN69" s="80">
        <v>24.874999999999993</v>
      </c>
      <c r="BO69" s="169" t="str">
        <f>VLOOKUP(B69,[1]DS!$B$5:$W$2997,15,0)</f>
        <v>0111</v>
      </c>
      <c r="BP69" s="80" t="str">
        <f t="shared" si="53"/>
        <v/>
      </c>
    </row>
    <row r="70" spans="1:68" ht="27.6" customHeight="1">
      <c r="A70" s="56">
        <f>SUBTOTAL(3,$B$9:B70)</f>
        <v>62</v>
      </c>
      <c r="B70" s="123" t="s">
        <v>71</v>
      </c>
      <c r="C70" s="124" t="s">
        <v>995</v>
      </c>
      <c r="D70" s="125" t="s">
        <v>911</v>
      </c>
      <c r="E70" s="56">
        <v>1</v>
      </c>
      <c r="F70" s="57" t="s">
        <v>663</v>
      </c>
      <c r="G70" s="78">
        <v>0</v>
      </c>
      <c r="H70" s="58">
        <v>0</v>
      </c>
      <c r="I70" s="58">
        <v>0</v>
      </c>
      <c r="J70" s="58">
        <v>0</v>
      </c>
      <c r="K70" s="78"/>
      <c r="L70" s="58"/>
      <c r="M70" s="58"/>
      <c r="N70" s="58">
        <v>0</v>
      </c>
      <c r="O70" s="78">
        <v>0</v>
      </c>
      <c r="P70" s="58">
        <v>0</v>
      </c>
      <c r="Q70" s="58">
        <v>0</v>
      </c>
      <c r="R70" s="58">
        <v>0</v>
      </c>
      <c r="S70" s="78"/>
      <c r="T70" s="58"/>
      <c r="U70" s="58"/>
      <c r="V70" s="58">
        <v>0</v>
      </c>
      <c r="W70" s="58"/>
      <c r="X70" s="58"/>
      <c r="Y70" s="58"/>
      <c r="Z70" s="58"/>
      <c r="AA70" s="58"/>
      <c r="AB70" s="58">
        <v>0</v>
      </c>
      <c r="AC70" s="60">
        <v>1</v>
      </c>
      <c r="AD70" s="60">
        <v>42</v>
      </c>
      <c r="AE70" s="60">
        <v>0</v>
      </c>
      <c r="AF70" s="60">
        <v>0</v>
      </c>
      <c r="AG70" s="60">
        <v>1</v>
      </c>
      <c r="AH70" s="60">
        <v>42</v>
      </c>
      <c r="AI70" s="58">
        <v>2100000</v>
      </c>
      <c r="AJ70" s="58">
        <v>0</v>
      </c>
      <c r="AK70" s="59">
        <v>0</v>
      </c>
      <c r="AL70" s="58">
        <v>2100000</v>
      </c>
      <c r="AM70" s="58">
        <v>0</v>
      </c>
      <c r="AN70" s="78">
        <v>240</v>
      </c>
      <c r="AO70" s="78">
        <v>207.3</v>
      </c>
      <c r="AP70" s="78">
        <v>0</v>
      </c>
      <c r="AQ70" s="93">
        <v>0</v>
      </c>
      <c r="AR70" s="93">
        <v>0</v>
      </c>
      <c r="AS70" s="93">
        <v>0</v>
      </c>
      <c r="AT70" s="93">
        <v>0</v>
      </c>
      <c r="AU70" s="93">
        <v>0</v>
      </c>
      <c r="AV70" s="93">
        <v>0</v>
      </c>
      <c r="AW70" s="93">
        <v>0</v>
      </c>
      <c r="AX70" s="93">
        <v>0</v>
      </c>
      <c r="AY70" s="58"/>
      <c r="AZ70" s="59"/>
      <c r="BA70" s="59"/>
      <c r="BB70" s="59">
        <v>2100000</v>
      </c>
      <c r="BC70" s="59">
        <v>0</v>
      </c>
      <c r="BD70" s="59">
        <v>0</v>
      </c>
      <c r="BE70" s="59">
        <v>2100000</v>
      </c>
      <c r="BF70" s="59">
        <v>0</v>
      </c>
      <c r="BG70" s="60">
        <v>0</v>
      </c>
      <c r="BH70" s="80">
        <v>240</v>
      </c>
      <c r="BI70" s="80">
        <v>249.3</v>
      </c>
      <c r="BJ70" s="80">
        <v>9.3000000000000114</v>
      </c>
      <c r="BK70" s="80">
        <v>3.8750000000000049</v>
      </c>
      <c r="BL70" s="80">
        <v>207.3</v>
      </c>
      <c r="BM70" s="80">
        <v>0</v>
      </c>
      <c r="BN70" s="80">
        <v>0</v>
      </c>
      <c r="BO70" s="169" t="str">
        <f>VLOOKUP(B70,[1]DS!$B$5:$W$2997,15,0)</f>
        <v>0111</v>
      </c>
      <c r="BP70" s="80" t="str">
        <f t="shared" si="53"/>
        <v/>
      </c>
    </row>
    <row r="71" spans="1:68" ht="27.6" customHeight="1">
      <c r="A71" s="56">
        <f>SUBTOTAL(3,$B$9:B71)</f>
        <v>63</v>
      </c>
      <c r="B71" s="123" t="s">
        <v>72</v>
      </c>
      <c r="C71" s="124" t="s">
        <v>996</v>
      </c>
      <c r="D71" s="125" t="s">
        <v>997</v>
      </c>
      <c r="E71" s="56">
        <v>1</v>
      </c>
      <c r="F71" s="57" t="s">
        <v>663</v>
      </c>
      <c r="G71" s="78">
        <v>0</v>
      </c>
      <c r="H71" s="58">
        <v>0</v>
      </c>
      <c r="I71" s="58">
        <v>0</v>
      </c>
      <c r="J71" s="58">
        <v>0</v>
      </c>
      <c r="K71" s="78"/>
      <c r="L71" s="58"/>
      <c r="M71" s="58"/>
      <c r="N71" s="58">
        <v>0</v>
      </c>
      <c r="O71" s="78">
        <v>90.3</v>
      </c>
      <c r="P71" s="58">
        <v>9255750</v>
      </c>
      <c r="Q71" s="58">
        <v>9255750</v>
      </c>
      <c r="R71" s="58">
        <v>0</v>
      </c>
      <c r="S71" s="78"/>
      <c r="T71" s="58"/>
      <c r="U71" s="58"/>
      <c r="V71" s="58">
        <v>0</v>
      </c>
      <c r="W71" s="58"/>
      <c r="X71" s="58"/>
      <c r="Y71" s="58"/>
      <c r="Z71" s="58"/>
      <c r="AA71" s="58"/>
      <c r="AB71" s="58">
        <v>0</v>
      </c>
      <c r="AC71" s="60">
        <v>0</v>
      </c>
      <c r="AD71" s="60">
        <v>0</v>
      </c>
      <c r="AE71" s="60">
        <v>0</v>
      </c>
      <c r="AF71" s="60">
        <v>0</v>
      </c>
      <c r="AG71" s="60">
        <v>0</v>
      </c>
      <c r="AH71" s="60">
        <v>0</v>
      </c>
      <c r="AI71" s="58">
        <v>0</v>
      </c>
      <c r="AJ71" s="58">
        <v>0</v>
      </c>
      <c r="AK71" s="59">
        <v>0</v>
      </c>
      <c r="AL71" s="58">
        <v>0</v>
      </c>
      <c r="AM71" s="58">
        <v>0</v>
      </c>
      <c r="AN71" s="78">
        <v>300</v>
      </c>
      <c r="AO71" s="78">
        <v>271.60000000000002</v>
      </c>
      <c r="AP71" s="78">
        <v>0</v>
      </c>
      <c r="AQ71" s="93">
        <v>0</v>
      </c>
      <c r="AR71" s="93">
        <v>0</v>
      </c>
      <c r="AS71" s="93">
        <v>7143541.3808969148</v>
      </c>
      <c r="AT71" s="93">
        <v>0</v>
      </c>
      <c r="AU71" s="93">
        <v>0</v>
      </c>
      <c r="AV71" s="93">
        <v>0</v>
      </c>
      <c r="AW71" s="93">
        <v>7143541</v>
      </c>
      <c r="AX71" s="93">
        <v>0</v>
      </c>
      <c r="AY71" s="58"/>
      <c r="AZ71" s="59"/>
      <c r="BA71" s="59"/>
      <c r="BB71" s="59">
        <v>0</v>
      </c>
      <c r="BC71" s="59">
        <v>7143541</v>
      </c>
      <c r="BD71" s="59">
        <v>0</v>
      </c>
      <c r="BE71" s="59">
        <v>0</v>
      </c>
      <c r="BF71" s="59">
        <v>7143541</v>
      </c>
      <c r="BG71" s="60">
        <v>0</v>
      </c>
      <c r="BH71" s="80">
        <v>300</v>
      </c>
      <c r="BI71" s="80">
        <v>361.90000000000003</v>
      </c>
      <c r="BJ71" s="80">
        <v>61.900000000000034</v>
      </c>
      <c r="BK71" s="80">
        <v>20.633333333333344</v>
      </c>
      <c r="BL71" s="80">
        <v>361.90000000000003</v>
      </c>
      <c r="BM71" s="80">
        <v>61.900000000000034</v>
      </c>
      <c r="BN71" s="80">
        <v>20.633333333333344</v>
      </c>
      <c r="BO71" s="169" t="str">
        <f>VLOOKUP(B71,[1]DS!$B$5:$W$2997,15,0)</f>
        <v>0111</v>
      </c>
      <c r="BP71" s="80" t="str">
        <f t="shared" si="53"/>
        <v/>
      </c>
    </row>
    <row r="72" spans="1:68" ht="27.6" customHeight="1">
      <c r="A72" s="56">
        <f>SUBTOTAL(3,$B$9:B72)</f>
        <v>64</v>
      </c>
      <c r="B72" s="123" t="s">
        <v>73</v>
      </c>
      <c r="C72" s="124" t="s">
        <v>998</v>
      </c>
      <c r="D72" s="125" t="s">
        <v>931</v>
      </c>
      <c r="E72" s="56">
        <v>1</v>
      </c>
      <c r="F72" s="57" t="s">
        <v>663</v>
      </c>
      <c r="G72" s="78">
        <v>0</v>
      </c>
      <c r="H72" s="58">
        <v>0</v>
      </c>
      <c r="I72" s="58">
        <v>0</v>
      </c>
      <c r="J72" s="58">
        <v>0</v>
      </c>
      <c r="K72" s="78"/>
      <c r="L72" s="58"/>
      <c r="M72" s="58"/>
      <c r="N72" s="58">
        <v>0</v>
      </c>
      <c r="O72" s="78">
        <v>120.3</v>
      </c>
      <c r="P72" s="58">
        <v>12330750</v>
      </c>
      <c r="Q72" s="58">
        <v>4314807</v>
      </c>
      <c r="R72" s="58">
        <v>8015943</v>
      </c>
      <c r="S72" s="78"/>
      <c r="T72" s="58"/>
      <c r="U72" s="58"/>
      <c r="V72" s="58">
        <v>0</v>
      </c>
      <c r="W72" s="58"/>
      <c r="X72" s="58"/>
      <c r="Y72" s="58"/>
      <c r="Z72" s="58"/>
      <c r="AA72" s="58"/>
      <c r="AB72" s="58">
        <v>0</v>
      </c>
      <c r="AC72" s="60">
        <v>0</v>
      </c>
      <c r="AD72" s="60">
        <v>0</v>
      </c>
      <c r="AE72" s="60">
        <v>0</v>
      </c>
      <c r="AF72" s="60">
        <v>0</v>
      </c>
      <c r="AG72" s="60">
        <v>0</v>
      </c>
      <c r="AH72" s="60">
        <v>0</v>
      </c>
      <c r="AI72" s="58">
        <v>0</v>
      </c>
      <c r="AJ72" s="58">
        <v>0</v>
      </c>
      <c r="AK72" s="59">
        <v>0</v>
      </c>
      <c r="AL72" s="58">
        <v>0</v>
      </c>
      <c r="AM72" s="58">
        <v>0</v>
      </c>
      <c r="AN72" s="78">
        <v>247.5</v>
      </c>
      <c r="AO72" s="78">
        <v>217.1</v>
      </c>
      <c r="AP72" s="78">
        <v>0</v>
      </c>
      <c r="AQ72" s="93">
        <v>0</v>
      </c>
      <c r="AR72" s="93">
        <v>0</v>
      </c>
      <c r="AS72" s="93">
        <v>0</v>
      </c>
      <c r="AT72" s="93">
        <v>0</v>
      </c>
      <c r="AU72" s="93">
        <v>0</v>
      </c>
      <c r="AV72" s="93">
        <v>0</v>
      </c>
      <c r="AW72" s="93">
        <v>0</v>
      </c>
      <c r="AX72" s="93">
        <v>0</v>
      </c>
      <c r="AY72" s="58"/>
      <c r="AZ72" s="59"/>
      <c r="BA72" s="59"/>
      <c r="BB72" s="59">
        <v>8015943</v>
      </c>
      <c r="BC72" s="59">
        <v>0</v>
      </c>
      <c r="BD72" s="59">
        <v>0</v>
      </c>
      <c r="BE72" s="59">
        <v>8015943</v>
      </c>
      <c r="BF72" s="59">
        <v>0</v>
      </c>
      <c r="BG72" s="60">
        <v>0</v>
      </c>
      <c r="BH72" s="80">
        <v>247.5</v>
      </c>
      <c r="BI72" s="80">
        <v>337.4</v>
      </c>
      <c r="BJ72" s="80">
        <v>89.899999999999977</v>
      </c>
      <c r="BK72" s="80">
        <v>36.323232323232311</v>
      </c>
      <c r="BL72" s="80">
        <v>337.4</v>
      </c>
      <c r="BM72" s="80">
        <v>89.899999999999977</v>
      </c>
      <c r="BN72" s="80">
        <v>36.323232323232311</v>
      </c>
      <c r="BO72" s="169" t="str">
        <f>VLOOKUP(B72,[1]DS!$B$5:$W$2997,15,0)</f>
        <v>0111</v>
      </c>
      <c r="BP72" s="80" t="str">
        <f t="shared" si="53"/>
        <v/>
      </c>
    </row>
    <row r="73" spans="1:68" ht="27.6" customHeight="1">
      <c r="A73" s="56">
        <f>SUBTOTAL(3,$B$9:B73)</f>
        <v>65</v>
      </c>
      <c r="B73" s="123" t="s">
        <v>74</v>
      </c>
      <c r="C73" s="124" t="s">
        <v>999</v>
      </c>
      <c r="D73" s="125" t="s">
        <v>971</v>
      </c>
      <c r="E73" s="56">
        <v>2</v>
      </c>
      <c r="F73" s="57" t="s">
        <v>664</v>
      </c>
      <c r="G73" s="78">
        <v>0</v>
      </c>
      <c r="H73" s="58">
        <v>0</v>
      </c>
      <c r="I73" s="58">
        <v>0</v>
      </c>
      <c r="J73" s="58">
        <v>0</v>
      </c>
      <c r="K73" s="78"/>
      <c r="L73" s="58"/>
      <c r="M73" s="58"/>
      <c r="N73" s="58">
        <v>0</v>
      </c>
      <c r="O73" s="78">
        <v>0</v>
      </c>
      <c r="P73" s="58">
        <v>0</v>
      </c>
      <c r="Q73" s="58">
        <v>0</v>
      </c>
      <c r="R73" s="58">
        <v>0</v>
      </c>
      <c r="S73" s="78"/>
      <c r="T73" s="58"/>
      <c r="U73" s="58"/>
      <c r="V73" s="58">
        <v>0</v>
      </c>
      <c r="W73" s="58"/>
      <c r="X73" s="58"/>
      <c r="Y73" s="58"/>
      <c r="Z73" s="58"/>
      <c r="AA73" s="58"/>
      <c r="AB73" s="58">
        <v>0</v>
      </c>
      <c r="AC73" s="60">
        <v>1</v>
      </c>
      <c r="AD73" s="60">
        <v>20</v>
      </c>
      <c r="AE73" s="60">
        <v>0</v>
      </c>
      <c r="AF73" s="60">
        <v>0</v>
      </c>
      <c r="AG73" s="60">
        <v>1</v>
      </c>
      <c r="AH73" s="60">
        <v>20</v>
      </c>
      <c r="AI73" s="58">
        <v>1050000</v>
      </c>
      <c r="AJ73" s="58">
        <v>0</v>
      </c>
      <c r="AK73" s="59">
        <v>0</v>
      </c>
      <c r="AL73" s="58">
        <v>1050000</v>
      </c>
      <c r="AM73" s="58">
        <v>0</v>
      </c>
      <c r="AN73" s="78">
        <v>300</v>
      </c>
      <c r="AO73" s="78">
        <v>392.6</v>
      </c>
      <c r="AP73" s="78">
        <v>0</v>
      </c>
      <c r="AQ73" s="93">
        <v>12639900</v>
      </c>
      <c r="AR73" s="93">
        <v>0</v>
      </c>
      <c r="AS73" s="93">
        <v>0</v>
      </c>
      <c r="AT73" s="93">
        <v>0</v>
      </c>
      <c r="AU73" s="93">
        <v>0</v>
      </c>
      <c r="AV73" s="93">
        <v>12639900</v>
      </c>
      <c r="AW73" s="93">
        <v>0</v>
      </c>
      <c r="AX73" s="93">
        <v>0</v>
      </c>
      <c r="AY73" s="58"/>
      <c r="AZ73" s="59"/>
      <c r="BA73" s="59"/>
      <c r="BB73" s="59">
        <v>13689900</v>
      </c>
      <c r="BC73" s="59">
        <v>0</v>
      </c>
      <c r="BD73" s="59">
        <v>0</v>
      </c>
      <c r="BE73" s="59">
        <v>13689900</v>
      </c>
      <c r="BF73" s="59">
        <v>0</v>
      </c>
      <c r="BG73" s="60">
        <v>0</v>
      </c>
      <c r="BH73" s="80">
        <v>300</v>
      </c>
      <c r="BI73" s="80">
        <v>412.6</v>
      </c>
      <c r="BJ73" s="80">
        <v>112.60000000000002</v>
      </c>
      <c r="BK73" s="80">
        <v>37.533333333333339</v>
      </c>
      <c r="BL73" s="80">
        <v>392.6</v>
      </c>
      <c r="BM73" s="80">
        <v>92.600000000000023</v>
      </c>
      <c r="BN73" s="80">
        <v>30.866666666666674</v>
      </c>
      <c r="BO73" s="169" t="str">
        <f>VLOOKUP(B73,[1]DS!$B$5:$W$2997,15,0)</f>
        <v>0201</v>
      </c>
      <c r="BP73" s="80" t="str">
        <f t="shared" ref="BP73:BP136" si="54">+IF((AO73+AP73-AN73)&gt;300,"Vượt trên 300 giờ","")</f>
        <v/>
      </c>
    </row>
    <row r="74" spans="1:68" ht="27.6" customHeight="1">
      <c r="A74" s="56">
        <f>SUBTOTAL(3,$B$9:B74)</f>
        <v>66</v>
      </c>
      <c r="B74" s="123" t="s">
        <v>596</v>
      </c>
      <c r="C74" s="124" t="s">
        <v>904</v>
      </c>
      <c r="D74" s="125" t="s">
        <v>948</v>
      </c>
      <c r="E74" s="56">
        <v>2</v>
      </c>
      <c r="F74" s="57" t="s">
        <v>664</v>
      </c>
      <c r="G74" s="78">
        <v>0</v>
      </c>
      <c r="H74" s="58">
        <v>0</v>
      </c>
      <c r="I74" s="58">
        <v>0</v>
      </c>
      <c r="J74" s="58">
        <v>0</v>
      </c>
      <c r="K74" s="78"/>
      <c r="L74" s="58"/>
      <c r="M74" s="58"/>
      <c r="N74" s="58">
        <v>0</v>
      </c>
      <c r="O74" s="78">
        <v>0</v>
      </c>
      <c r="P74" s="58">
        <v>0</v>
      </c>
      <c r="Q74" s="58">
        <v>0</v>
      </c>
      <c r="R74" s="58">
        <v>0</v>
      </c>
      <c r="S74" s="78"/>
      <c r="T74" s="58"/>
      <c r="U74" s="58"/>
      <c r="V74" s="58">
        <v>0</v>
      </c>
      <c r="W74" s="58"/>
      <c r="X74" s="58"/>
      <c r="Y74" s="58"/>
      <c r="Z74" s="58"/>
      <c r="AA74" s="58"/>
      <c r="AB74" s="58">
        <v>0</v>
      </c>
      <c r="AC74" s="60">
        <v>0</v>
      </c>
      <c r="AD74" s="60">
        <v>0</v>
      </c>
      <c r="AE74" s="60">
        <v>0</v>
      </c>
      <c r="AF74" s="60">
        <v>0</v>
      </c>
      <c r="AG74" s="60">
        <v>0</v>
      </c>
      <c r="AH74" s="60">
        <v>0</v>
      </c>
      <c r="AI74" s="58">
        <v>0</v>
      </c>
      <c r="AJ74" s="58">
        <v>0</v>
      </c>
      <c r="AK74" s="59">
        <v>0</v>
      </c>
      <c r="AL74" s="58">
        <v>0</v>
      </c>
      <c r="AM74" s="58">
        <v>0</v>
      </c>
      <c r="AN74" s="78">
        <v>0</v>
      </c>
      <c r="AO74" s="78">
        <v>0</v>
      </c>
      <c r="AP74" s="78">
        <v>0</v>
      </c>
      <c r="AQ74" s="93">
        <v>0</v>
      </c>
      <c r="AR74" s="93">
        <v>0</v>
      </c>
      <c r="AS74" s="93">
        <v>0</v>
      </c>
      <c r="AT74" s="93">
        <v>0</v>
      </c>
      <c r="AU74" s="93">
        <v>0</v>
      </c>
      <c r="AV74" s="93">
        <v>0</v>
      </c>
      <c r="AW74" s="93">
        <v>0</v>
      </c>
      <c r="AX74" s="93">
        <v>0</v>
      </c>
      <c r="AY74" s="58"/>
      <c r="AZ74" s="59"/>
      <c r="BA74" s="59"/>
      <c r="BB74" s="59">
        <v>0</v>
      </c>
      <c r="BC74" s="59">
        <v>0</v>
      </c>
      <c r="BD74" s="59">
        <v>0</v>
      </c>
      <c r="BE74" s="59">
        <v>0</v>
      </c>
      <c r="BF74" s="59">
        <v>0</v>
      </c>
      <c r="BG74" s="136">
        <v>0</v>
      </c>
      <c r="BH74" s="80">
        <v>0</v>
      </c>
      <c r="BI74" s="80">
        <v>0</v>
      </c>
      <c r="BJ74" s="80">
        <v>0</v>
      </c>
      <c r="BK74" s="80">
        <v>0</v>
      </c>
      <c r="BL74" s="80">
        <v>0</v>
      </c>
      <c r="BM74" s="80">
        <v>0</v>
      </c>
      <c r="BN74" s="80">
        <v>0</v>
      </c>
      <c r="BO74" s="169" t="str">
        <f>VLOOKUP(B74,[1]DS!$B$5:$W$2997,15,0)</f>
        <v>0201</v>
      </c>
      <c r="BP74" s="80" t="str">
        <f t="shared" si="54"/>
        <v/>
      </c>
    </row>
    <row r="75" spans="1:68" ht="27.6" customHeight="1">
      <c r="A75" s="56">
        <f>SUBTOTAL(3,$B$9:B75)</f>
        <v>67</v>
      </c>
      <c r="B75" s="123" t="s">
        <v>75</v>
      </c>
      <c r="C75" s="124" t="s">
        <v>1000</v>
      </c>
      <c r="D75" s="125" t="s">
        <v>1001</v>
      </c>
      <c r="E75" s="56">
        <v>2</v>
      </c>
      <c r="F75" s="57" t="s">
        <v>664</v>
      </c>
      <c r="G75" s="78">
        <v>0</v>
      </c>
      <c r="H75" s="58">
        <v>0</v>
      </c>
      <c r="I75" s="58">
        <v>0</v>
      </c>
      <c r="J75" s="58">
        <v>0</v>
      </c>
      <c r="K75" s="78"/>
      <c r="L75" s="58"/>
      <c r="M75" s="58"/>
      <c r="N75" s="58">
        <v>0</v>
      </c>
      <c r="O75" s="78">
        <v>0</v>
      </c>
      <c r="P75" s="58">
        <v>0</v>
      </c>
      <c r="Q75" s="58">
        <v>0</v>
      </c>
      <c r="R75" s="58">
        <v>0</v>
      </c>
      <c r="S75" s="78"/>
      <c r="T75" s="58"/>
      <c r="U75" s="58"/>
      <c r="V75" s="58">
        <v>0</v>
      </c>
      <c r="W75" s="58"/>
      <c r="X75" s="58"/>
      <c r="Y75" s="58"/>
      <c r="Z75" s="58"/>
      <c r="AA75" s="58"/>
      <c r="AB75" s="58">
        <v>0</v>
      </c>
      <c r="AC75" s="60">
        <v>0</v>
      </c>
      <c r="AD75" s="60">
        <v>0</v>
      </c>
      <c r="AE75" s="60">
        <v>0</v>
      </c>
      <c r="AF75" s="60">
        <v>0</v>
      </c>
      <c r="AG75" s="60">
        <v>0</v>
      </c>
      <c r="AH75" s="60">
        <v>0</v>
      </c>
      <c r="AI75" s="58">
        <v>0</v>
      </c>
      <c r="AJ75" s="58">
        <v>0</v>
      </c>
      <c r="AK75" s="59">
        <v>0</v>
      </c>
      <c r="AL75" s="58">
        <v>0</v>
      </c>
      <c r="AM75" s="58">
        <v>0</v>
      </c>
      <c r="AN75" s="78">
        <v>0</v>
      </c>
      <c r="AO75" s="78">
        <v>0</v>
      </c>
      <c r="AP75" s="78">
        <v>0</v>
      </c>
      <c r="AQ75" s="93">
        <v>0</v>
      </c>
      <c r="AR75" s="93">
        <v>0</v>
      </c>
      <c r="AS75" s="93">
        <v>0</v>
      </c>
      <c r="AT75" s="93">
        <v>0</v>
      </c>
      <c r="AU75" s="93">
        <v>0</v>
      </c>
      <c r="AV75" s="93">
        <v>0</v>
      </c>
      <c r="AW75" s="93">
        <v>0</v>
      </c>
      <c r="AX75" s="93">
        <v>0</v>
      </c>
      <c r="AY75" s="58"/>
      <c r="AZ75" s="59"/>
      <c r="BA75" s="59"/>
      <c r="BB75" s="59">
        <v>0</v>
      </c>
      <c r="BC75" s="59">
        <v>0</v>
      </c>
      <c r="BD75" s="59">
        <v>0</v>
      </c>
      <c r="BE75" s="59">
        <v>0</v>
      </c>
      <c r="BF75" s="59">
        <v>0</v>
      </c>
      <c r="BG75" s="60">
        <v>0</v>
      </c>
      <c r="BH75" s="80">
        <v>0</v>
      </c>
      <c r="BI75" s="80">
        <v>0</v>
      </c>
      <c r="BJ75" s="80">
        <v>0</v>
      </c>
      <c r="BK75" s="80">
        <v>0</v>
      </c>
      <c r="BL75" s="80">
        <v>0</v>
      </c>
      <c r="BM75" s="80">
        <v>0</v>
      </c>
      <c r="BN75" s="80">
        <v>0</v>
      </c>
      <c r="BO75" s="169" t="str">
        <f>VLOOKUP(B75,[1]DS!$B$5:$W$2997,15,0)</f>
        <v>0201</v>
      </c>
      <c r="BP75" s="80" t="str">
        <f t="shared" si="54"/>
        <v/>
      </c>
    </row>
    <row r="76" spans="1:68" ht="27.6" customHeight="1">
      <c r="A76" s="56">
        <f>SUBTOTAL(3,$B$9:B76)</f>
        <v>68</v>
      </c>
      <c r="B76" s="123" t="s">
        <v>76</v>
      </c>
      <c r="C76" s="124" t="s">
        <v>1002</v>
      </c>
      <c r="D76" s="125" t="s">
        <v>1003</v>
      </c>
      <c r="E76" s="56">
        <v>2</v>
      </c>
      <c r="F76" s="57" t="s">
        <v>664</v>
      </c>
      <c r="G76" s="78">
        <v>0</v>
      </c>
      <c r="H76" s="58">
        <v>0</v>
      </c>
      <c r="I76" s="58">
        <v>0</v>
      </c>
      <c r="J76" s="58">
        <v>0</v>
      </c>
      <c r="K76" s="78"/>
      <c r="L76" s="58"/>
      <c r="M76" s="58"/>
      <c r="N76" s="58">
        <v>0</v>
      </c>
      <c r="O76" s="78">
        <v>0</v>
      </c>
      <c r="P76" s="58">
        <v>0</v>
      </c>
      <c r="Q76" s="58">
        <v>0</v>
      </c>
      <c r="R76" s="58">
        <v>0</v>
      </c>
      <c r="S76" s="78"/>
      <c r="T76" s="58"/>
      <c r="U76" s="58"/>
      <c r="V76" s="58">
        <v>0</v>
      </c>
      <c r="W76" s="58"/>
      <c r="X76" s="58"/>
      <c r="Y76" s="58"/>
      <c r="Z76" s="58"/>
      <c r="AA76" s="58"/>
      <c r="AB76" s="58">
        <v>0</v>
      </c>
      <c r="AC76" s="60">
        <v>1</v>
      </c>
      <c r="AD76" s="60">
        <v>20</v>
      </c>
      <c r="AE76" s="60">
        <v>0</v>
      </c>
      <c r="AF76" s="60">
        <v>0</v>
      </c>
      <c r="AG76" s="60">
        <v>1</v>
      </c>
      <c r="AH76" s="60">
        <v>20</v>
      </c>
      <c r="AI76" s="58">
        <v>1050000</v>
      </c>
      <c r="AJ76" s="58">
        <v>0</v>
      </c>
      <c r="AK76" s="59">
        <v>0</v>
      </c>
      <c r="AL76" s="58">
        <v>1050000</v>
      </c>
      <c r="AM76" s="58">
        <v>0</v>
      </c>
      <c r="AN76" s="78">
        <v>90</v>
      </c>
      <c r="AO76" s="78">
        <v>158.30000000000001</v>
      </c>
      <c r="AP76" s="78">
        <v>69.100000000000009</v>
      </c>
      <c r="AQ76" s="93">
        <v>23426700</v>
      </c>
      <c r="AR76" s="93">
        <v>0</v>
      </c>
      <c r="AS76" s="93">
        <v>0</v>
      </c>
      <c r="AT76" s="93">
        <v>0</v>
      </c>
      <c r="AU76" s="93">
        <v>0</v>
      </c>
      <c r="AV76" s="93">
        <v>23426700</v>
      </c>
      <c r="AW76" s="93">
        <v>0</v>
      </c>
      <c r="AX76" s="93">
        <v>0</v>
      </c>
      <c r="AY76" s="58"/>
      <c r="AZ76" s="59"/>
      <c r="BA76" s="59"/>
      <c r="BB76" s="59">
        <v>24476700</v>
      </c>
      <c r="BC76" s="59">
        <v>0</v>
      </c>
      <c r="BD76" s="59">
        <v>0</v>
      </c>
      <c r="BE76" s="59">
        <v>24476700</v>
      </c>
      <c r="BF76" s="59">
        <v>0</v>
      </c>
      <c r="BG76" s="136">
        <v>0</v>
      </c>
      <c r="BH76" s="80">
        <v>90</v>
      </c>
      <c r="BI76" s="80">
        <v>247.40000000000003</v>
      </c>
      <c r="BJ76" s="80">
        <v>157.40000000000003</v>
      </c>
      <c r="BK76" s="80">
        <v>174.88888888888891</v>
      </c>
      <c r="BL76" s="80">
        <v>227.40000000000003</v>
      </c>
      <c r="BM76" s="80">
        <v>137.40000000000003</v>
      </c>
      <c r="BN76" s="80">
        <v>152.66666666666671</v>
      </c>
      <c r="BO76" s="169" t="str">
        <f>VLOOKUP(B76,[1]DS!$B$5:$W$2997,15,0)</f>
        <v>0201</v>
      </c>
      <c r="BP76" s="80" t="str">
        <f t="shared" si="54"/>
        <v/>
      </c>
    </row>
    <row r="77" spans="1:68" ht="27.6" customHeight="1">
      <c r="A77" s="56">
        <f>SUBTOTAL(3,$B$9:B77)</f>
        <v>69</v>
      </c>
      <c r="B77" s="123" t="s">
        <v>77</v>
      </c>
      <c r="C77" s="124" t="s">
        <v>1004</v>
      </c>
      <c r="D77" s="125" t="s">
        <v>1005</v>
      </c>
      <c r="E77" s="56">
        <v>2</v>
      </c>
      <c r="F77" s="57" t="s">
        <v>664</v>
      </c>
      <c r="G77" s="78">
        <v>0</v>
      </c>
      <c r="H77" s="58">
        <v>0</v>
      </c>
      <c r="I77" s="58">
        <v>0</v>
      </c>
      <c r="J77" s="58">
        <v>0</v>
      </c>
      <c r="K77" s="78"/>
      <c r="L77" s="58"/>
      <c r="M77" s="58"/>
      <c r="N77" s="58">
        <v>0</v>
      </c>
      <c r="O77" s="78">
        <v>0</v>
      </c>
      <c r="P77" s="58">
        <v>0</v>
      </c>
      <c r="Q77" s="58">
        <v>0</v>
      </c>
      <c r="R77" s="58">
        <v>0</v>
      </c>
      <c r="S77" s="78"/>
      <c r="T77" s="58"/>
      <c r="U77" s="58"/>
      <c r="V77" s="58">
        <v>0</v>
      </c>
      <c r="W77" s="58"/>
      <c r="X77" s="58"/>
      <c r="Y77" s="58"/>
      <c r="Z77" s="58"/>
      <c r="AA77" s="58"/>
      <c r="AB77" s="58">
        <v>0</v>
      </c>
      <c r="AC77" s="60">
        <v>0</v>
      </c>
      <c r="AD77" s="60">
        <v>0</v>
      </c>
      <c r="AE77" s="60">
        <v>0</v>
      </c>
      <c r="AF77" s="60">
        <v>0</v>
      </c>
      <c r="AG77" s="60">
        <v>0</v>
      </c>
      <c r="AH77" s="60">
        <v>0</v>
      </c>
      <c r="AI77" s="58">
        <v>0</v>
      </c>
      <c r="AJ77" s="58">
        <v>0</v>
      </c>
      <c r="AK77" s="59">
        <v>0</v>
      </c>
      <c r="AL77" s="58">
        <v>0</v>
      </c>
      <c r="AM77" s="58">
        <v>0</v>
      </c>
      <c r="AN77" s="78">
        <v>0</v>
      </c>
      <c r="AO77" s="78">
        <v>0</v>
      </c>
      <c r="AP77" s="78">
        <v>0</v>
      </c>
      <c r="AQ77" s="93">
        <v>0</v>
      </c>
      <c r="AR77" s="93">
        <v>0</v>
      </c>
      <c r="AS77" s="93">
        <v>0</v>
      </c>
      <c r="AT77" s="93">
        <v>0</v>
      </c>
      <c r="AU77" s="93">
        <v>0</v>
      </c>
      <c r="AV77" s="93">
        <v>0</v>
      </c>
      <c r="AW77" s="93">
        <v>0</v>
      </c>
      <c r="AX77" s="93">
        <v>0</v>
      </c>
      <c r="AY77" s="58"/>
      <c r="AZ77" s="59"/>
      <c r="BA77" s="59"/>
      <c r="BB77" s="59">
        <v>0</v>
      </c>
      <c r="BC77" s="59">
        <v>0</v>
      </c>
      <c r="BD77" s="59">
        <v>0</v>
      </c>
      <c r="BE77" s="59">
        <v>0</v>
      </c>
      <c r="BF77" s="59">
        <v>0</v>
      </c>
      <c r="BG77" s="60">
        <v>0</v>
      </c>
      <c r="BH77" s="80">
        <v>0</v>
      </c>
      <c r="BI77" s="80">
        <v>0</v>
      </c>
      <c r="BJ77" s="80">
        <v>0</v>
      </c>
      <c r="BK77" s="80">
        <v>0</v>
      </c>
      <c r="BL77" s="80">
        <v>0</v>
      </c>
      <c r="BM77" s="80">
        <v>0</v>
      </c>
      <c r="BN77" s="80">
        <v>0</v>
      </c>
      <c r="BO77" s="169" t="str">
        <f>VLOOKUP(B77,[1]DS!$B$5:$W$2997,15,0)</f>
        <v>0201</v>
      </c>
      <c r="BP77" s="80" t="str">
        <f t="shared" si="54"/>
        <v/>
      </c>
    </row>
    <row r="78" spans="1:68" ht="27.6" customHeight="1">
      <c r="A78" s="56">
        <f>SUBTOTAL(3,$B$9:B78)</f>
        <v>70</v>
      </c>
      <c r="B78" s="123" t="s">
        <v>78</v>
      </c>
      <c r="C78" s="124" t="s">
        <v>1006</v>
      </c>
      <c r="D78" s="125" t="s">
        <v>1007</v>
      </c>
      <c r="E78" s="56">
        <v>2</v>
      </c>
      <c r="F78" s="57" t="s">
        <v>664</v>
      </c>
      <c r="G78" s="78">
        <v>0</v>
      </c>
      <c r="H78" s="58">
        <v>0</v>
      </c>
      <c r="I78" s="58">
        <v>0</v>
      </c>
      <c r="J78" s="58">
        <v>0</v>
      </c>
      <c r="K78" s="78"/>
      <c r="L78" s="58"/>
      <c r="M78" s="58"/>
      <c r="N78" s="58">
        <v>0</v>
      </c>
      <c r="O78" s="78">
        <v>0</v>
      </c>
      <c r="P78" s="58">
        <v>0</v>
      </c>
      <c r="Q78" s="58">
        <v>0</v>
      </c>
      <c r="R78" s="58">
        <v>0</v>
      </c>
      <c r="S78" s="78"/>
      <c r="T78" s="58"/>
      <c r="U78" s="58"/>
      <c r="V78" s="58">
        <v>0</v>
      </c>
      <c r="W78" s="58"/>
      <c r="X78" s="58"/>
      <c r="Y78" s="58"/>
      <c r="Z78" s="58"/>
      <c r="AA78" s="58"/>
      <c r="AB78" s="58">
        <v>0</v>
      </c>
      <c r="AC78" s="60">
        <v>2</v>
      </c>
      <c r="AD78" s="60">
        <v>40</v>
      </c>
      <c r="AE78" s="60">
        <v>0</v>
      </c>
      <c r="AF78" s="60">
        <v>0</v>
      </c>
      <c r="AG78" s="60">
        <v>2</v>
      </c>
      <c r="AH78" s="60">
        <v>40</v>
      </c>
      <c r="AI78" s="58">
        <v>2100000</v>
      </c>
      <c r="AJ78" s="58">
        <v>0</v>
      </c>
      <c r="AK78" s="59">
        <v>0</v>
      </c>
      <c r="AL78" s="58">
        <v>2100000</v>
      </c>
      <c r="AM78" s="58">
        <v>0</v>
      </c>
      <c r="AN78" s="78">
        <v>255</v>
      </c>
      <c r="AO78" s="78">
        <v>343.79999999999995</v>
      </c>
      <c r="AP78" s="78">
        <v>85.699999999999989</v>
      </c>
      <c r="AQ78" s="93">
        <v>29752250</v>
      </c>
      <c r="AR78" s="93">
        <v>0</v>
      </c>
      <c r="AS78" s="93">
        <v>0</v>
      </c>
      <c r="AT78" s="93">
        <v>0</v>
      </c>
      <c r="AU78" s="93">
        <v>0</v>
      </c>
      <c r="AV78" s="93">
        <v>29752250</v>
      </c>
      <c r="AW78" s="93">
        <v>0</v>
      </c>
      <c r="AX78" s="93">
        <v>0</v>
      </c>
      <c r="AY78" s="58"/>
      <c r="AZ78" s="59"/>
      <c r="BA78" s="59"/>
      <c r="BB78" s="59">
        <v>31852250</v>
      </c>
      <c r="BC78" s="59">
        <v>0</v>
      </c>
      <c r="BD78" s="59">
        <v>0</v>
      </c>
      <c r="BE78" s="59">
        <v>31852250</v>
      </c>
      <c r="BF78" s="59">
        <v>0</v>
      </c>
      <c r="BG78" s="136">
        <v>0</v>
      </c>
      <c r="BH78" s="80">
        <v>255</v>
      </c>
      <c r="BI78" s="80">
        <v>469.49999999999994</v>
      </c>
      <c r="BJ78" s="80">
        <v>214.49999999999994</v>
      </c>
      <c r="BK78" s="80">
        <v>84.117647058823508</v>
      </c>
      <c r="BL78" s="80">
        <v>429.49999999999994</v>
      </c>
      <c r="BM78" s="80">
        <v>174.49999999999994</v>
      </c>
      <c r="BN78" s="80">
        <v>68.431372549019585</v>
      </c>
      <c r="BO78" s="169" t="str">
        <f>VLOOKUP(B78,[1]DS!$B$5:$W$2997,15,0)</f>
        <v>0201</v>
      </c>
      <c r="BP78" s="80" t="str">
        <f t="shared" si="54"/>
        <v/>
      </c>
    </row>
    <row r="79" spans="1:68" ht="27.6" customHeight="1">
      <c r="A79" s="56">
        <f>SUBTOTAL(3,$B$9:B79)</f>
        <v>71</v>
      </c>
      <c r="B79" s="123" t="s">
        <v>79</v>
      </c>
      <c r="C79" s="124" t="s">
        <v>1008</v>
      </c>
      <c r="D79" s="125" t="s">
        <v>940</v>
      </c>
      <c r="E79" s="56">
        <v>2</v>
      </c>
      <c r="F79" s="57" t="s">
        <v>664</v>
      </c>
      <c r="G79" s="78">
        <v>0</v>
      </c>
      <c r="H79" s="58">
        <v>0</v>
      </c>
      <c r="I79" s="58">
        <v>0</v>
      </c>
      <c r="J79" s="58">
        <v>0</v>
      </c>
      <c r="K79" s="78"/>
      <c r="L79" s="58"/>
      <c r="M79" s="58"/>
      <c r="N79" s="58">
        <v>0</v>
      </c>
      <c r="O79" s="78">
        <v>0</v>
      </c>
      <c r="P79" s="58">
        <v>0</v>
      </c>
      <c r="Q79" s="58">
        <v>0</v>
      </c>
      <c r="R79" s="58">
        <v>0</v>
      </c>
      <c r="S79" s="78"/>
      <c r="T79" s="58"/>
      <c r="U79" s="58"/>
      <c r="V79" s="58">
        <v>0</v>
      </c>
      <c r="W79" s="58"/>
      <c r="X79" s="58"/>
      <c r="Y79" s="58"/>
      <c r="Z79" s="58"/>
      <c r="AA79" s="58"/>
      <c r="AB79" s="58">
        <v>0</v>
      </c>
      <c r="AC79" s="60">
        <v>0</v>
      </c>
      <c r="AD79" s="60">
        <v>0</v>
      </c>
      <c r="AE79" s="60">
        <v>0</v>
      </c>
      <c r="AF79" s="60">
        <v>0</v>
      </c>
      <c r="AG79" s="60">
        <v>0</v>
      </c>
      <c r="AH79" s="60">
        <v>0</v>
      </c>
      <c r="AI79" s="58">
        <v>0</v>
      </c>
      <c r="AJ79" s="58">
        <v>0</v>
      </c>
      <c r="AK79" s="59">
        <v>0</v>
      </c>
      <c r="AL79" s="58">
        <v>0</v>
      </c>
      <c r="AM79" s="58">
        <v>0</v>
      </c>
      <c r="AN79" s="78">
        <v>0</v>
      </c>
      <c r="AO79" s="78">
        <v>0</v>
      </c>
      <c r="AP79" s="78">
        <v>0</v>
      </c>
      <c r="AQ79" s="93">
        <v>0</v>
      </c>
      <c r="AR79" s="93">
        <v>0</v>
      </c>
      <c r="AS79" s="93">
        <v>0</v>
      </c>
      <c r="AT79" s="93">
        <v>0</v>
      </c>
      <c r="AU79" s="93">
        <v>0</v>
      </c>
      <c r="AV79" s="93">
        <v>0</v>
      </c>
      <c r="AW79" s="93">
        <v>0</v>
      </c>
      <c r="AX79" s="93">
        <v>0</v>
      </c>
      <c r="AY79" s="58"/>
      <c r="AZ79" s="59"/>
      <c r="BA79" s="59"/>
      <c r="BB79" s="59">
        <v>0</v>
      </c>
      <c r="BC79" s="59">
        <v>0</v>
      </c>
      <c r="BD79" s="59">
        <v>0</v>
      </c>
      <c r="BE79" s="59">
        <v>0</v>
      </c>
      <c r="BF79" s="59">
        <v>0</v>
      </c>
      <c r="BG79" s="60">
        <v>0</v>
      </c>
      <c r="BH79" s="80">
        <v>0</v>
      </c>
      <c r="BI79" s="80">
        <v>0</v>
      </c>
      <c r="BJ79" s="80">
        <v>0</v>
      </c>
      <c r="BK79" s="80">
        <v>0</v>
      </c>
      <c r="BL79" s="80">
        <v>0</v>
      </c>
      <c r="BM79" s="80">
        <v>0</v>
      </c>
      <c r="BN79" s="80">
        <v>0</v>
      </c>
      <c r="BO79" s="169" t="str">
        <f>VLOOKUP(B79,[1]DS!$B$5:$W$2997,15,0)</f>
        <v>0201</v>
      </c>
      <c r="BP79" s="80" t="str">
        <f t="shared" si="54"/>
        <v/>
      </c>
    </row>
    <row r="80" spans="1:68" ht="27.6" customHeight="1">
      <c r="A80" s="56">
        <f>SUBTOTAL(3,$B$9:B80)</f>
        <v>72</v>
      </c>
      <c r="B80" s="123" t="s">
        <v>80</v>
      </c>
      <c r="C80" s="124" t="s">
        <v>1009</v>
      </c>
      <c r="D80" s="125" t="s">
        <v>1010</v>
      </c>
      <c r="E80" s="56">
        <v>2</v>
      </c>
      <c r="F80" s="57" t="s">
        <v>664</v>
      </c>
      <c r="G80" s="78">
        <v>0</v>
      </c>
      <c r="H80" s="58">
        <v>0</v>
      </c>
      <c r="I80" s="58">
        <v>0</v>
      </c>
      <c r="J80" s="58">
        <v>0</v>
      </c>
      <c r="K80" s="78"/>
      <c r="L80" s="58"/>
      <c r="M80" s="58"/>
      <c r="N80" s="58">
        <v>0</v>
      </c>
      <c r="O80" s="78">
        <v>0</v>
      </c>
      <c r="P80" s="58">
        <v>0</v>
      </c>
      <c r="Q80" s="58">
        <v>0</v>
      </c>
      <c r="R80" s="58">
        <v>0</v>
      </c>
      <c r="S80" s="78"/>
      <c r="T80" s="58"/>
      <c r="U80" s="58"/>
      <c r="V80" s="58">
        <v>0</v>
      </c>
      <c r="W80" s="58"/>
      <c r="X80" s="58"/>
      <c r="Y80" s="58"/>
      <c r="Z80" s="58"/>
      <c r="AA80" s="58"/>
      <c r="AB80" s="58">
        <v>0</v>
      </c>
      <c r="AC80" s="60">
        <v>1</v>
      </c>
      <c r="AD80" s="60">
        <v>20</v>
      </c>
      <c r="AE80" s="60">
        <v>0</v>
      </c>
      <c r="AF80" s="60">
        <v>0</v>
      </c>
      <c r="AG80" s="60">
        <v>1</v>
      </c>
      <c r="AH80" s="60">
        <v>20</v>
      </c>
      <c r="AI80" s="58">
        <v>1050000</v>
      </c>
      <c r="AJ80" s="58">
        <v>0</v>
      </c>
      <c r="AK80" s="59">
        <v>0</v>
      </c>
      <c r="AL80" s="58">
        <v>1050000</v>
      </c>
      <c r="AM80" s="58">
        <v>0</v>
      </c>
      <c r="AN80" s="78">
        <v>300</v>
      </c>
      <c r="AO80" s="78">
        <v>262.5</v>
      </c>
      <c r="AP80" s="78">
        <v>0</v>
      </c>
      <c r="AQ80" s="93">
        <v>0</v>
      </c>
      <c r="AR80" s="93">
        <v>0</v>
      </c>
      <c r="AS80" s="93">
        <v>0</v>
      </c>
      <c r="AT80" s="93">
        <v>0</v>
      </c>
      <c r="AU80" s="93">
        <v>0</v>
      </c>
      <c r="AV80" s="93">
        <v>0</v>
      </c>
      <c r="AW80" s="93">
        <v>0</v>
      </c>
      <c r="AX80" s="93">
        <v>0</v>
      </c>
      <c r="AY80" s="58"/>
      <c r="AZ80" s="59"/>
      <c r="BA80" s="59"/>
      <c r="BB80" s="59">
        <v>1050000</v>
      </c>
      <c r="BC80" s="59">
        <v>0</v>
      </c>
      <c r="BD80" s="59">
        <v>0</v>
      </c>
      <c r="BE80" s="59">
        <v>1050000</v>
      </c>
      <c r="BF80" s="59">
        <v>0</v>
      </c>
      <c r="BG80" s="136">
        <v>0</v>
      </c>
      <c r="BH80" s="80">
        <v>300</v>
      </c>
      <c r="BI80" s="80">
        <v>282.5</v>
      </c>
      <c r="BJ80" s="80">
        <v>0</v>
      </c>
      <c r="BK80" s="80">
        <v>0</v>
      </c>
      <c r="BL80" s="80">
        <v>262.5</v>
      </c>
      <c r="BM80" s="80">
        <v>0</v>
      </c>
      <c r="BN80" s="80">
        <v>0</v>
      </c>
      <c r="BO80" s="169" t="str">
        <f>VLOOKUP(B80,[1]DS!$B$5:$W$2997,15,0)</f>
        <v>0201</v>
      </c>
      <c r="BP80" s="80" t="str">
        <f t="shared" si="54"/>
        <v/>
      </c>
    </row>
    <row r="81" spans="1:68" ht="27.6" customHeight="1">
      <c r="A81" s="56">
        <f>SUBTOTAL(3,$B$9:B81)</f>
        <v>73</v>
      </c>
      <c r="B81" s="123" t="s">
        <v>81</v>
      </c>
      <c r="C81" s="124" t="s">
        <v>1011</v>
      </c>
      <c r="D81" s="125" t="s">
        <v>933</v>
      </c>
      <c r="E81" s="56">
        <v>2</v>
      </c>
      <c r="F81" s="57" t="s">
        <v>664</v>
      </c>
      <c r="G81" s="78">
        <v>0</v>
      </c>
      <c r="H81" s="58">
        <v>0</v>
      </c>
      <c r="I81" s="58">
        <v>0</v>
      </c>
      <c r="J81" s="58">
        <v>0</v>
      </c>
      <c r="K81" s="78"/>
      <c r="L81" s="58"/>
      <c r="M81" s="58"/>
      <c r="N81" s="58">
        <v>0</v>
      </c>
      <c r="O81" s="78">
        <v>105.8</v>
      </c>
      <c r="P81" s="58">
        <v>10844500</v>
      </c>
      <c r="Q81" s="58">
        <v>0</v>
      </c>
      <c r="R81" s="58">
        <v>10844500</v>
      </c>
      <c r="S81" s="78"/>
      <c r="T81" s="58"/>
      <c r="U81" s="58"/>
      <c r="V81" s="58">
        <v>0</v>
      </c>
      <c r="W81" s="58"/>
      <c r="X81" s="58"/>
      <c r="Y81" s="58"/>
      <c r="Z81" s="58"/>
      <c r="AA81" s="58"/>
      <c r="AB81" s="58">
        <v>0</v>
      </c>
      <c r="AC81" s="60">
        <v>0</v>
      </c>
      <c r="AD81" s="60">
        <v>0</v>
      </c>
      <c r="AE81" s="60">
        <v>0</v>
      </c>
      <c r="AF81" s="60">
        <v>0</v>
      </c>
      <c r="AG81" s="60">
        <v>0</v>
      </c>
      <c r="AH81" s="60">
        <v>0</v>
      </c>
      <c r="AI81" s="58">
        <v>0</v>
      </c>
      <c r="AJ81" s="58">
        <v>0</v>
      </c>
      <c r="AK81" s="59">
        <v>0</v>
      </c>
      <c r="AL81" s="58">
        <v>0</v>
      </c>
      <c r="AM81" s="58">
        <v>0</v>
      </c>
      <c r="AN81" s="78">
        <v>255</v>
      </c>
      <c r="AO81" s="78">
        <v>363.5</v>
      </c>
      <c r="AP81" s="78">
        <v>0</v>
      </c>
      <c r="AQ81" s="93">
        <v>15732500</v>
      </c>
      <c r="AR81" s="93">
        <v>0</v>
      </c>
      <c r="AS81" s="93">
        <v>0</v>
      </c>
      <c r="AT81" s="93">
        <v>0</v>
      </c>
      <c r="AU81" s="93">
        <v>0</v>
      </c>
      <c r="AV81" s="93">
        <v>15732500</v>
      </c>
      <c r="AW81" s="93">
        <v>0</v>
      </c>
      <c r="AX81" s="93">
        <v>0</v>
      </c>
      <c r="AY81" s="58"/>
      <c r="AZ81" s="59"/>
      <c r="BA81" s="59"/>
      <c r="BB81" s="59">
        <v>26577000</v>
      </c>
      <c r="BC81" s="59">
        <v>0</v>
      </c>
      <c r="BD81" s="59">
        <v>0</v>
      </c>
      <c r="BE81" s="59">
        <v>26577000</v>
      </c>
      <c r="BF81" s="59">
        <v>0</v>
      </c>
      <c r="BG81" s="136">
        <v>0</v>
      </c>
      <c r="BH81" s="80">
        <v>255</v>
      </c>
      <c r="BI81" s="80">
        <v>469.3</v>
      </c>
      <c r="BJ81" s="80">
        <v>214.3</v>
      </c>
      <c r="BK81" s="80">
        <v>84.039215686274517</v>
      </c>
      <c r="BL81" s="80">
        <v>469.3</v>
      </c>
      <c r="BM81" s="80">
        <v>214.3</v>
      </c>
      <c r="BN81" s="80">
        <v>84.039215686274517</v>
      </c>
      <c r="BO81" s="169" t="str">
        <f>VLOOKUP(B81,[1]DS!$B$5:$W$2997,15,0)</f>
        <v>0201</v>
      </c>
      <c r="BP81" s="80" t="str">
        <f t="shared" si="54"/>
        <v/>
      </c>
    </row>
    <row r="82" spans="1:68" ht="27.6" customHeight="1">
      <c r="A82" s="56">
        <f>SUBTOTAL(3,$B$9:B82)</f>
        <v>74</v>
      </c>
      <c r="B82" s="123" t="s">
        <v>82</v>
      </c>
      <c r="C82" s="124" t="s">
        <v>1012</v>
      </c>
      <c r="D82" s="125" t="s">
        <v>1001</v>
      </c>
      <c r="E82" s="56">
        <v>2</v>
      </c>
      <c r="F82" s="57" t="s">
        <v>664</v>
      </c>
      <c r="G82" s="78">
        <v>0</v>
      </c>
      <c r="H82" s="58">
        <v>0</v>
      </c>
      <c r="I82" s="58">
        <v>0</v>
      </c>
      <c r="J82" s="58">
        <v>0</v>
      </c>
      <c r="K82" s="78"/>
      <c r="L82" s="58"/>
      <c r="M82" s="58"/>
      <c r="N82" s="58">
        <v>0</v>
      </c>
      <c r="O82" s="78">
        <v>0</v>
      </c>
      <c r="P82" s="58">
        <v>0</v>
      </c>
      <c r="Q82" s="58">
        <v>0</v>
      </c>
      <c r="R82" s="58">
        <v>0</v>
      </c>
      <c r="S82" s="78"/>
      <c r="T82" s="58"/>
      <c r="U82" s="58"/>
      <c r="V82" s="58">
        <v>0</v>
      </c>
      <c r="W82" s="58"/>
      <c r="X82" s="58"/>
      <c r="Y82" s="58"/>
      <c r="Z82" s="58"/>
      <c r="AA82" s="58"/>
      <c r="AB82" s="58">
        <v>0</v>
      </c>
      <c r="AC82" s="60">
        <v>1</v>
      </c>
      <c r="AD82" s="60">
        <v>20</v>
      </c>
      <c r="AE82" s="60">
        <v>0</v>
      </c>
      <c r="AF82" s="60">
        <v>0</v>
      </c>
      <c r="AG82" s="60">
        <v>1</v>
      </c>
      <c r="AH82" s="60">
        <v>20</v>
      </c>
      <c r="AI82" s="58">
        <v>1050000</v>
      </c>
      <c r="AJ82" s="58">
        <v>0</v>
      </c>
      <c r="AK82" s="59">
        <v>0</v>
      </c>
      <c r="AL82" s="58">
        <v>1050000</v>
      </c>
      <c r="AM82" s="58">
        <v>0</v>
      </c>
      <c r="AN82" s="78">
        <v>75</v>
      </c>
      <c r="AO82" s="78">
        <v>100.1</v>
      </c>
      <c r="AP82" s="78">
        <v>17.5</v>
      </c>
      <c r="AQ82" s="93">
        <v>6901200</v>
      </c>
      <c r="AR82" s="93">
        <v>0</v>
      </c>
      <c r="AS82" s="93">
        <v>0</v>
      </c>
      <c r="AT82" s="93">
        <v>0</v>
      </c>
      <c r="AU82" s="93">
        <v>0</v>
      </c>
      <c r="AV82" s="93">
        <v>6901200</v>
      </c>
      <c r="AW82" s="93">
        <v>0</v>
      </c>
      <c r="AX82" s="93">
        <v>0</v>
      </c>
      <c r="AY82" s="58"/>
      <c r="AZ82" s="59"/>
      <c r="BA82" s="59"/>
      <c r="BB82" s="59">
        <v>7951200</v>
      </c>
      <c r="BC82" s="59">
        <v>0</v>
      </c>
      <c r="BD82" s="59">
        <v>0</v>
      </c>
      <c r="BE82" s="59">
        <v>7951200</v>
      </c>
      <c r="BF82" s="59">
        <v>0</v>
      </c>
      <c r="BG82" s="136">
        <v>0</v>
      </c>
      <c r="BH82" s="80">
        <v>75</v>
      </c>
      <c r="BI82" s="80">
        <v>137.6</v>
      </c>
      <c r="BJ82" s="80">
        <v>62.599999999999994</v>
      </c>
      <c r="BK82" s="80">
        <v>83.466666666666654</v>
      </c>
      <c r="BL82" s="80">
        <v>117.6</v>
      </c>
      <c r="BM82" s="80">
        <v>42.599999999999994</v>
      </c>
      <c r="BN82" s="80">
        <v>56.8</v>
      </c>
      <c r="BO82" s="169" t="str">
        <f>VLOOKUP(B82,[1]DS!$B$5:$W$2997,15,0)</f>
        <v>0201</v>
      </c>
      <c r="BP82" s="80" t="str">
        <f t="shared" si="54"/>
        <v/>
      </c>
    </row>
    <row r="83" spans="1:68" ht="27.6" customHeight="1">
      <c r="A83" s="56">
        <f>SUBTOTAL(3,$B$9:B83)</f>
        <v>75</v>
      </c>
      <c r="B83" s="123" t="s">
        <v>83</v>
      </c>
      <c r="C83" s="124" t="s">
        <v>1013</v>
      </c>
      <c r="D83" s="125" t="s">
        <v>1014</v>
      </c>
      <c r="E83" s="56">
        <v>2</v>
      </c>
      <c r="F83" s="57" t="s">
        <v>665</v>
      </c>
      <c r="G83" s="78">
        <v>0</v>
      </c>
      <c r="H83" s="58">
        <v>0</v>
      </c>
      <c r="I83" s="58">
        <v>0</v>
      </c>
      <c r="J83" s="58">
        <v>0</v>
      </c>
      <c r="K83" s="78"/>
      <c r="L83" s="58"/>
      <c r="M83" s="58"/>
      <c r="N83" s="58">
        <v>0</v>
      </c>
      <c r="O83" s="78">
        <v>0</v>
      </c>
      <c r="P83" s="58">
        <v>0</v>
      </c>
      <c r="Q83" s="58">
        <v>0</v>
      </c>
      <c r="R83" s="58">
        <v>0</v>
      </c>
      <c r="S83" s="78"/>
      <c r="T83" s="58"/>
      <c r="U83" s="58"/>
      <c r="V83" s="58">
        <v>0</v>
      </c>
      <c r="W83" s="58"/>
      <c r="X83" s="58"/>
      <c r="Y83" s="58"/>
      <c r="Z83" s="58"/>
      <c r="AA83" s="58"/>
      <c r="AB83" s="58">
        <v>0</v>
      </c>
      <c r="AC83" s="60">
        <v>2</v>
      </c>
      <c r="AD83" s="60">
        <v>26</v>
      </c>
      <c r="AE83" s="60">
        <v>0</v>
      </c>
      <c r="AF83" s="60">
        <v>0</v>
      </c>
      <c r="AG83" s="60">
        <v>2</v>
      </c>
      <c r="AH83" s="60">
        <v>26</v>
      </c>
      <c r="AI83" s="58">
        <v>1450000</v>
      </c>
      <c r="AJ83" s="58">
        <v>0</v>
      </c>
      <c r="AK83" s="59">
        <v>0</v>
      </c>
      <c r="AL83" s="58">
        <v>1450000</v>
      </c>
      <c r="AM83" s="58">
        <v>0</v>
      </c>
      <c r="AN83" s="78">
        <v>300</v>
      </c>
      <c r="AO83" s="78">
        <v>143.30000000000001</v>
      </c>
      <c r="AP83" s="78">
        <v>17.5</v>
      </c>
      <c r="AQ83" s="93">
        <v>0</v>
      </c>
      <c r="AR83" s="93">
        <v>0</v>
      </c>
      <c r="AS83" s="93">
        <v>0</v>
      </c>
      <c r="AT83" s="93">
        <v>0</v>
      </c>
      <c r="AU83" s="93">
        <v>0</v>
      </c>
      <c r="AV83" s="93">
        <v>0</v>
      </c>
      <c r="AW83" s="93">
        <v>0</v>
      </c>
      <c r="AX83" s="93">
        <v>0</v>
      </c>
      <c r="AY83" s="58"/>
      <c r="AZ83" s="59"/>
      <c r="BA83" s="59"/>
      <c r="BB83" s="59">
        <v>1450000</v>
      </c>
      <c r="BC83" s="59">
        <v>0</v>
      </c>
      <c r="BD83" s="59">
        <v>0</v>
      </c>
      <c r="BE83" s="59">
        <v>1450000</v>
      </c>
      <c r="BF83" s="59">
        <v>0</v>
      </c>
      <c r="BG83" s="60">
        <v>0</v>
      </c>
      <c r="BH83" s="80">
        <v>300</v>
      </c>
      <c r="BI83" s="80">
        <v>186.8</v>
      </c>
      <c r="BJ83" s="80">
        <v>0</v>
      </c>
      <c r="BK83" s="80">
        <v>0</v>
      </c>
      <c r="BL83" s="80">
        <v>160.80000000000001</v>
      </c>
      <c r="BM83" s="80">
        <v>0</v>
      </c>
      <c r="BN83" s="80">
        <v>0</v>
      </c>
      <c r="BO83" s="169" t="str">
        <f>VLOOKUP(B83,[1]DS!$B$5:$W$2997,15,0)</f>
        <v>0202</v>
      </c>
      <c r="BP83" s="80" t="str">
        <f t="shared" si="54"/>
        <v/>
      </c>
    </row>
    <row r="84" spans="1:68" ht="27.6" customHeight="1">
      <c r="A84" s="56">
        <f>SUBTOTAL(3,$B$9:B84)</f>
        <v>76</v>
      </c>
      <c r="B84" s="123" t="s">
        <v>84</v>
      </c>
      <c r="C84" s="124" t="s">
        <v>955</v>
      </c>
      <c r="D84" s="125" t="s">
        <v>1015</v>
      </c>
      <c r="E84" s="56">
        <v>2</v>
      </c>
      <c r="F84" s="57" t="s">
        <v>665</v>
      </c>
      <c r="G84" s="78">
        <v>0</v>
      </c>
      <c r="H84" s="58">
        <v>0</v>
      </c>
      <c r="I84" s="58">
        <v>0</v>
      </c>
      <c r="J84" s="58">
        <v>0</v>
      </c>
      <c r="K84" s="78"/>
      <c r="L84" s="58"/>
      <c r="M84" s="58"/>
      <c r="N84" s="58">
        <v>0</v>
      </c>
      <c r="O84" s="78">
        <v>0</v>
      </c>
      <c r="P84" s="58">
        <v>0</v>
      </c>
      <c r="Q84" s="58">
        <v>0</v>
      </c>
      <c r="R84" s="58">
        <v>0</v>
      </c>
      <c r="S84" s="78"/>
      <c r="T84" s="58"/>
      <c r="U84" s="58"/>
      <c r="V84" s="58">
        <v>0</v>
      </c>
      <c r="W84" s="58"/>
      <c r="X84" s="58"/>
      <c r="Y84" s="58"/>
      <c r="Z84" s="58"/>
      <c r="AA84" s="58"/>
      <c r="AB84" s="58">
        <v>0</v>
      </c>
      <c r="AC84" s="60">
        <v>0</v>
      </c>
      <c r="AD84" s="60">
        <v>0</v>
      </c>
      <c r="AE84" s="60">
        <v>0</v>
      </c>
      <c r="AF84" s="60">
        <v>0</v>
      </c>
      <c r="AG84" s="60">
        <v>0</v>
      </c>
      <c r="AH84" s="60">
        <v>0</v>
      </c>
      <c r="AI84" s="58">
        <v>0</v>
      </c>
      <c r="AJ84" s="58">
        <v>0</v>
      </c>
      <c r="AK84" s="59">
        <v>0</v>
      </c>
      <c r="AL84" s="58">
        <v>0</v>
      </c>
      <c r="AM84" s="58">
        <v>0</v>
      </c>
      <c r="AN84" s="78">
        <v>0</v>
      </c>
      <c r="AO84" s="78">
        <v>0</v>
      </c>
      <c r="AP84" s="78">
        <v>0</v>
      </c>
      <c r="AQ84" s="93">
        <v>0</v>
      </c>
      <c r="AR84" s="93">
        <v>0</v>
      </c>
      <c r="AS84" s="93">
        <v>0</v>
      </c>
      <c r="AT84" s="93">
        <v>0</v>
      </c>
      <c r="AU84" s="93">
        <v>0</v>
      </c>
      <c r="AV84" s="93">
        <v>0</v>
      </c>
      <c r="AW84" s="93">
        <v>0</v>
      </c>
      <c r="AX84" s="93">
        <v>0</v>
      </c>
      <c r="AY84" s="58"/>
      <c r="AZ84" s="59"/>
      <c r="BA84" s="59"/>
      <c r="BB84" s="59">
        <v>0</v>
      </c>
      <c r="BC84" s="59">
        <v>0</v>
      </c>
      <c r="BD84" s="59">
        <v>0</v>
      </c>
      <c r="BE84" s="59">
        <v>0</v>
      </c>
      <c r="BF84" s="59">
        <v>0</v>
      </c>
      <c r="BG84" s="60">
        <v>0</v>
      </c>
      <c r="BH84" s="80">
        <v>0</v>
      </c>
      <c r="BI84" s="80">
        <v>0</v>
      </c>
      <c r="BJ84" s="80">
        <v>0</v>
      </c>
      <c r="BK84" s="80">
        <v>0</v>
      </c>
      <c r="BL84" s="80">
        <v>0</v>
      </c>
      <c r="BM84" s="80">
        <v>0</v>
      </c>
      <c r="BN84" s="80">
        <v>0</v>
      </c>
      <c r="BO84" s="169" t="str">
        <f>VLOOKUP(B84,[1]DS!$B$5:$W$2997,15,0)</f>
        <v>0202</v>
      </c>
      <c r="BP84" s="80" t="str">
        <f t="shared" si="54"/>
        <v/>
      </c>
    </row>
    <row r="85" spans="1:68" ht="27.6" customHeight="1">
      <c r="A85" s="56">
        <f>SUBTOTAL(3,$B$9:B85)</f>
        <v>77</v>
      </c>
      <c r="B85" s="123" t="s">
        <v>85</v>
      </c>
      <c r="C85" s="124" t="s">
        <v>1016</v>
      </c>
      <c r="D85" s="125" t="s">
        <v>1017</v>
      </c>
      <c r="E85" s="56">
        <v>2</v>
      </c>
      <c r="F85" s="57" t="s">
        <v>665</v>
      </c>
      <c r="G85" s="78">
        <v>0</v>
      </c>
      <c r="H85" s="58">
        <v>0</v>
      </c>
      <c r="I85" s="58">
        <v>0</v>
      </c>
      <c r="J85" s="58">
        <v>0</v>
      </c>
      <c r="K85" s="78"/>
      <c r="L85" s="58"/>
      <c r="M85" s="58"/>
      <c r="N85" s="58">
        <v>0</v>
      </c>
      <c r="O85" s="78">
        <v>30.3</v>
      </c>
      <c r="P85" s="58">
        <v>3105750</v>
      </c>
      <c r="Q85" s="58">
        <v>0</v>
      </c>
      <c r="R85" s="58">
        <v>3105750</v>
      </c>
      <c r="S85" s="78"/>
      <c r="T85" s="58"/>
      <c r="U85" s="58"/>
      <c r="V85" s="58">
        <v>0</v>
      </c>
      <c r="W85" s="58"/>
      <c r="X85" s="58"/>
      <c r="Y85" s="58"/>
      <c r="Z85" s="58"/>
      <c r="AA85" s="58"/>
      <c r="AB85" s="58">
        <v>0</v>
      </c>
      <c r="AC85" s="60">
        <v>2</v>
      </c>
      <c r="AD85" s="60">
        <v>40</v>
      </c>
      <c r="AE85" s="60">
        <v>0</v>
      </c>
      <c r="AF85" s="60">
        <v>0</v>
      </c>
      <c r="AG85" s="60">
        <v>2</v>
      </c>
      <c r="AH85" s="60">
        <v>40</v>
      </c>
      <c r="AI85" s="58">
        <v>2100000</v>
      </c>
      <c r="AJ85" s="58">
        <v>0</v>
      </c>
      <c r="AK85" s="59">
        <v>0</v>
      </c>
      <c r="AL85" s="58">
        <v>2100000</v>
      </c>
      <c r="AM85" s="58">
        <v>0</v>
      </c>
      <c r="AN85" s="78">
        <v>210</v>
      </c>
      <c r="AO85" s="78">
        <v>179.4</v>
      </c>
      <c r="AP85" s="78">
        <v>67.099999999999994</v>
      </c>
      <c r="AQ85" s="93">
        <v>5602750</v>
      </c>
      <c r="AR85" s="93">
        <v>0</v>
      </c>
      <c r="AS85" s="93">
        <v>0</v>
      </c>
      <c r="AT85" s="93">
        <v>0</v>
      </c>
      <c r="AU85" s="93">
        <v>0</v>
      </c>
      <c r="AV85" s="93">
        <v>5602750</v>
      </c>
      <c r="AW85" s="93">
        <v>0</v>
      </c>
      <c r="AX85" s="93">
        <v>0</v>
      </c>
      <c r="AY85" s="58"/>
      <c r="AZ85" s="59"/>
      <c r="BA85" s="59"/>
      <c r="BB85" s="59">
        <v>10808500</v>
      </c>
      <c r="BC85" s="59">
        <v>0</v>
      </c>
      <c r="BD85" s="59">
        <v>0</v>
      </c>
      <c r="BE85" s="59">
        <v>10808500</v>
      </c>
      <c r="BF85" s="59">
        <v>0</v>
      </c>
      <c r="BG85" s="60">
        <v>0</v>
      </c>
      <c r="BH85" s="80">
        <v>210</v>
      </c>
      <c r="BI85" s="80">
        <v>316.79999999999995</v>
      </c>
      <c r="BJ85" s="80">
        <v>106.79999999999995</v>
      </c>
      <c r="BK85" s="80">
        <v>50.857142857142833</v>
      </c>
      <c r="BL85" s="80">
        <v>276.8</v>
      </c>
      <c r="BM85" s="80">
        <v>66.800000000000011</v>
      </c>
      <c r="BN85" s="80">
        <v>31.809523809523814</v>
      </c>
      <c r="BO85" s="169" t="str">
        <f>VLOOKUP(B85,[1]DS!$B$5:$W$2997,15,0)</f>
        <v>0202</v>
      </c>
      <c r="BP85" s="80" t="str">
        <f t="shared" si="54"/>
        <v/>
      </c>
    </row>
    <row r="86" spans="1:68" ht="27.6" customHeight="1">
      <c r="A86" s="56">
        <f>SUBTOTAL(3,$B$9:B86)</f>
        <v>78</v>
      </c>
      <c r="B86" s="123" t="s">
        <v>86</v>
      </c>
      <c r="C86" s="124" t="s">
        <v>1018</v>
      </c>
      <c r="D86" s="125" t="s">
        <v>1019</v>
      </c>
      <c r="E86" s="56">
        <v>2</v>
      </c>
      <c r="F86" s="57" t="s">
        <v>665</v>
      </c>
      <c r="G86" s="78">
        <v>0</v>
      </c>
      <c r="H86" s="58">
        <v>0</v>
      </c>
      <c r="I86" s="58">
        <v>0</v>
      </c>
      <c r="J86" s="58">
        <v>0</v>
      </c>
      <c r="K86" s="78"/>
      <c r="L86" s="58"/>
      <c r="M86" s="58"/>
      <c r="N86" s="58">
        <v>0</v>
      </c>
      <c r="O86" s="78">
        <v>0</v>
      </c>
      <c r="P86" s="58">
        <v>0</v>
      </c>
      <c r="Q86" s="58">
        <v>0</v>
      </c>
      <c r="R86" s="58">
        <v>0</v>
      </c>
      <c r="S86" s="78"/>
      <c r="T86" s="58"/>
      <c r="U86" s="58"/>
      <c r="V86" s="58">
        <v>0</v>
      </c>
      <c r="W86" s="58"/>
      <c r="X86" s="58"/>
      <c r="Y86" s="58"/>
      <c r="Z86" s="58"/>
      <c r="AA86" s="58"/>
      <c r="AB86" s="58">
        <v>0</v>
      </c>
      <c r="AC86" s="60">
        <v>4</v>
      </c>
      <c r="AD86" s="60">
        <v>64</v>
      </c>
      <c r="AE86" s="60">
        <v>0</v>
      </c>
      <c r="AF86" s="60">
        <v>0</v>
      </c>
      <c r="AG86" s="60">
        <v>4</v>
      </c>
      <c r="AH86" s="60">
        <v>64</v>
      </c>
      <c r="AI86" s="58">
        <v>3200000</v>
      </c>
      <c r="AJ86" s="58">
        <v>0</v>
      </c>
      <c r="AK86" s="59">
        <v>0</v>
      </c>
      <c r="AL86" s="58">
        <v>3200000</v>
      </c>
      <c r="AM86" s="58">
        <v>0</v>
      </c>
      <c r="AN86" s="78">
        <v>240</v>
      </c>
      <c r="AO86" s="78">
        <v>108.4</v>
      </c>
      <c r="AP86" s="78">
        <v>148.20000000000002</v>
      </c>
      <c r="AQ86" s="93">
        <v>2830300</v>
      </c>
      <c r="AR86" s="93">
        <v>0</v>
      </c>
      <c r="AS86" s="93">
        <v>0</v>
      </c>
      <c r="AT86" s="93">
        <v>0</v>
      </c>
      <c r="AU86" s="93">
        <v>0</v>
      </c>
      <c r="AV86" s="93">
        <v>2830300</v>
      </c>
      <c r="AW86" s="93">
        <v>0</v>
      </c>
      <c r="AX86" s="93">
        <v>0</v>
      </c>
      <c r="AY86" s="58"/>
      <c r="AZ86" s="59"/>
      <c r="BA86" s="59"/>
      <c r="BB86" s="59">
        <v>6030300</v>
      </c>
      <c r="BC86" s="59">
        <v>0</v>
      </c>
      <c r="BD86" s="59">
        <v>0</v>
      </c>
      <c r="BE86" s="59">
        <v>6030300</v>
      </c>
      <c r="BF86" s="59">
        <v>0</v>
      </c>
      <c r="BG86" s="60">
        <v>0</v>
      </c>
      <c r="BH86" s="80">
        <v>240</v>
      </c>
      <c r="BI86" s="80">
        <v>320.60000000000002</v>
      </c>
      <c r="BJ86" s="80">
        <v>80.600000000000023</v>
      </c>
      <c r="BK86" s="80">
        <v>33.583333333333343</v>
      </c>
      <c r="BL86" s="80">
        <v>256.60000000000002</v>
      </c>
      <c r="BM86" s="80">
        <v>16.600000000000023</v>
      </c>
      <c r="BN86" s="80">
        <v>6.9166666666666767</v>
      </c>
      <c r="BO86" s="169" t="str">
        <f>VLOOKUP(B86,[1]DS!$B$5:$W$2997,15,0)</f>
        <v>0202</v>
      </c>
      <c r="BP86" s="80" t="str">
        <f t="shared" si="54"/>
        <v/>
      </c>
    </row>
    <row r="87" spans="1:68" ht="27.6" customHeight="1">
      <c r="A87" s="56">
        <f>SUBTOTAL(3,$B$9:B87)</f>
        <v>79</v>
      </c>
      <c r="B87" s="123" t="s">
        <v>87</v>
      </c>
      <c r="C87" s="124" t="s">
        <v>1020</v>
      </c>
      <c r="D87" s="125" t="s">
        <v>1021</v>
      </c>
      <c r="E87" s="56">
        <v>2</v>
      </c>
      <c r="F87" s="57" t="s">
        <v>665</v>
      </c>
      <c r="G87" s="78">
        <v>0</v>
      </c>
      <c r="H87" s="58">
        <v>0</v>
      </c>
      <c r="I87" s="58">
        <v>0</v>
      </c>
      <c r="J87" s="58">
        <v>0</v>
      </c>
      <c r="K87" s="78"/>
      <c r="L87" s="58"/>
      <c r="M87" s="58"/>
      <c r="N87" s="58">
        <v>0</v>
      </c>
      <c r="O87" s="78">
        <v>30.599999999999998</v>
      </c>
      <c r="P87" s="58">
        <v>3136500</v>
      </c>
      <c r="Q87" s="58">
        <v>0</v>
      </c>
      <c r="R87" s="58">
        <v>3136500</v>
      </c>
      <c r="S87" s="78"/>
      <c r="T87" s="58"/>
      <c r="U87" s="58"/>
      <c r="V87" s="58">
        <v>0</v>
      </c>
      <c r="W87" s="58"/>
      <c r="X87" s="58"/>
      <c r="Y87" s="58"/>
      <c r="Z87" s="58"/>
      <c r="AA87" s="58"/>
      <c r="AB87" s="58">
        <v>0</v>
      </c>
      <c r="AC87" s="60">
        <v>3</v>
      </c>
      <c r="AD87" s="60">
        <v>46</v>
      </c>
      <c r="AE87" s="60">
        <v>0</v>
      </c>
      <c r="AF87" s="60">
        <v>0</v>
      </c>
      <c r="AG87" s="60">
        <v>3</v>
      </c>
      <c r="AH87" s="60">
        <v>46</v>
      </c>
      <c r="AI87" s="58">
        <v>2450000</v>
      </c>
      <c r="AJ87" s="58">
        <v>0</v>
      </c>
      <c r="AK87" s="59">
        <v>0</v>
      </c>
      <c r="AL87" s="58">
        <v>2450000</v>
      </c>
      <c r="AM87" s="58">
        <v>0</v>
      </c>
      <c r="AN87" s="78">
        <v>255</v>
      </c>
      <c r="AO87" s="78">
        <v>101.1</v>
      </c>
      <c r="AP87" s="78">
        <v>38.9</v>
      </c>
      <c r="AQ87" s="93">
        <v>0</v>
      </c>
      <c r="AR87" s="93">
        <v>0</v>
      </c>
      <c r="AS87" s="93">
        <v>0</v>
      </c>
      <c r="AT87" s="93">
        <v>0</v>
      </c>
      <c r="AU87" s="93">
        <v>0</v>
      </c>
      <c r="AV87" s="93">
        <v>0</v>
      </c>
      <c r="AW87" s="93">
        <v>0</v>
      </c>
      <c r="AX87" s="93">
        <v>0</v>
      </c>
      <c r="AY87" s="58"/>
      <c r="AZ87" s="59"/>
      <c r="BA87" s="59"/>
      <c r="BB87" s="59">
        <v>5586500</v>
      </c>
      <c r="BC87" s="59">
        <v>0</v>
      </c>
      <c r="BD87" s="59">
        <v>0</v>
      </c>
      <c r="BE87" s="59">
        <v>5586500</v>
      </c>
      <c r="BF87" s="59">
        <v>0</v>
      </c>
      <c r="BG87" s="60">
        <v>0</v>
      </c>
      <c r="BH87" s="80">
        <v>255</v>
      </c>
      <c r="BI87" s="80">
        <v>216.6</v>
      </c>
      <c r="BJ87" s="80">
        <v>0</v>
      </c>
      <c r="BK87" s="80">
        <v>0</v>
      </c>
      <c r="BL87" s="80">
        <v>170.6</v>
      </c>
      <c r="BM87" s="80">
        <v>0</v>
      </c>
      <c r="BN87" s="80">
        <v>0</v>
      </c>
      <c r="BO87" s="169" t="str">
        <f>VLOOKUP(B87,[1]DS!$B$5:$W$2997,15,0)</f>
        <v>0202</v>
      </c>
      <c r="BP87" s="80" t="str">
        <f t="shared" si="54"/>
        <v/>
      </c>
    </row>
    <row r="88" spans="1:68" ht="27.6" customHeight="1">
      <c r="A88" s="56">
        <f>SUBTOTAL(3,$B$9:B88)</f>
        <v>80</v>
      </c>
      <c r="B88" s="123" t="s">
        <v>88</v>
      </c>
      <c r="C88" s="124" t="s">
        <v>1022</v>
      </c>
      <c r="D88" s="125" t="s">
        <v>1023</v>
      </c>
      <c r="E88" s="56">
        <v>2</v>
      </c>
      <c r="F88" s="57" t="s">
        <v>665</v>
      </c>
      <c r="G88" s="78">
        <v>0</v>
      </c>
      <c r="H88" s="58">
        <v>0</v>
      </c>
      <c r="I88" s="58">
        <v>0</v>
      </c>
      <c r="J88" s="58">
        <v>0</v>
      </c>
      <c r="K88" s="78"/>
      <c r="L88" s="58"/>
      <c r="M88" s="58"/>
      <c r="N88" s="58">
        <v>0</v>
      </c>
      <c r="O88" s="78">
        <v>30.3</v>
      </c>
      <c r="P88" s="58">
        <v>3105750</v>
      </c>
      <c r="Q88" s="58">
        <v>0</v>
      </c>
      <c r="R88" s="58">
        <v>3105750</v>
      </c>
      <c r="S88" s="78"/>
      <c r="T88" s="58"/>
      <c r="U88" s="58"/>
      <c r="V88" s="58">
        <v>0</v>
      </c>
      <c r="W88" s="58"/>
      <c r="X88" s="58"/>
      <c r="Y88" s="58"/>
      <c r="Z88" s="58"/>
      <c r="AA88" s="58"/>
      <c r="AB88" s="58">
        <v>0</v>
      </c>
      <c r="AC88" s="60">
        <v>2</v>
      </c>
      <c r="AD88" s="60">
        <v>34</v>
      </c>
      <c r="AE88" s="60">
        <v>0</v>
      </c>
      <c r="AF88" s="60">
        <v>0</v>
      </c>
      <c r="AG88" s="60">
        <v>2</v>
      </c>
      <c r="AH88" s="60">
        <v>34</v>
      </c>
      <c r="AI88" s="58">
        <v>1700000</v>
      </c>
      <c r="AJ88" s="58">
        <v>0</v>
      </c>
      <c r="AK88" s="59">
        <v>0</v>
      </c>
      <c r="AL88" s="58">
        <v>1700000</v>
      </c>
      <c r="AM88" s="58">
        <v>0</v>
      </c>
      <c r="AN88" s="78">
        <v>300</v>
      </c>
      <c r="AO88" s="78">
        <v>288.60000000000002</v>
      </c>
      <c r="AP88" s="78">
        <v>0</v>
      </c>
      <c r="AQ88" s="93">
        <v>0</v>
      </c>
      <c r="AR88" s="93">
        <v>0</v>
      </c>
      <c r="AS88" s="93">
        <v>0</v>
      </c>
      <c r="AT88" s="93">
        <v>0</v>
      </c>
      <c r="AU88" s="93">
        <v>0</v>
      </c>
      <c r="AV88" s="93">
        <v>0</v>
      </c>
      <c r="AW88" s="93">
        <v>0</v>
      </c>
      <c r="AX88" s="93">
        <v>0</v>
      </c>
      <c r="AY88" s="58"/>
      <c r="AZ88" s="59"/>
      <c r="BA88" s="59"/>
      <c r="BB88" s="59">
        <v>4805750</v>
      </c>
      <c r="BC88" s="59">
        <v>0</v>
      </c>
      <c r="BD88" s="59">
        <v>0</v>
      </c>
      <c r="BE88" s="59">
        <v>4805750</v>
      </c>
      <c r="BF88" s="59">
        <v>0</v>
      </c>
      <c r="BG88" s="60">
        <v>0</v>
      </c>
      <c r="BH88" s="80">
        <v>300</v>
      </c>
      <c r="BI88" s="80">
        <v>352.90000000000003</v>
      </c>
      <c r="BJ88" s="80">
        <v>52.900000000000034</v>
      </c>
      <c r="BK88" s="80">
        <v>17.633333333333347</v>
      </c>
      <c r="BL88" s="80">
        <v>318.90000000000003</v>
      </c>
      <c r="BM88" s="80">
        <v>18.900000000000034</v>
      </c>
      <c r="BN88" s="80">
        <v>6.3000000000000114</v>
      </c>
      <c r="BO88" s="169" t="str">
        <f>VLOOKUP(B88,[1]DS!$B$5:$W$2997,15,0)</f>
        <v>0202</v>
      </c>
      <c r="BP88" s="80" t="str">
        <f t="shared" si="54"/>
        <v/>
      </c>
    </row>
    <row r="89" spans="1:68" ht="27.6" customHeight="1">
      <c r="A89" s="56">
        <f>SUBTOTAL(3,$B$9:B89)</f>
        <v>81</v>
      </c>
      <c r="B89" s="123" t="s">
        <v>89</v>
      </c>
      <c r="C89" s="124" t="s">
        <v>1024</v>
      </c>
      <c r="D89" s="125" t="s">
        <v>1021</v>
      </c>
      <c r="E89" s="56">
        <v>2</v>
      </c>
      <c r="F89" s="57" t="s">
        <v>665</v>
      </c>
      <c r="G89" s="78">
        <v>0</v>
      </c>
      <c r="H89" s="58">
        <v>0</v>
      </c>
      <c r="I89" s="58">
        <v>0</v>
      </c>
      <c r="J89" s="58">
        <v>0</v>
      </c>
      <c r="K89" s="78"/>
      <c r="L89" s="58"/>
      <c r="M89" s="58"/>
      <c r="N89" s="58">
        <v>0</v>
      </c>
      <c r="O89" s="78">
        <v>0</v>
      </c>
      <c r="P89" s="58">
        <v>0</v>
      </c>
      <c r="Q89" s="58">
        <v>0</v>
      </c>
      <c r="R89" s="58">
        <v>0</v>
      </c>
      <c r="S89" s="78"/>
      <c r="T89" s="58"/>
      <c r="U89" s="58"/>
      <c r="V89" s="58">
        <v>0</v>
      </c>
      <c r="W89" s="58"/>
      <c r="X89" s="58"/>
      <c r="Y89" s="58"/>
      <c r="Z89" s="58"/>
      <c r="AA89" s="58"/>
      <c r="AB89" s="58">
        <v>0</v>
      </c>
      <c r="AC89" s="60">
        <v>0</v>
      </c>
      <c r="AD89" s="60">
        <v>0</v>
      </c>
      <c r="AE89" s="60">
        <v>0</v>
      </c>
      <c r="AF89" s="60">
        <v>0</v>
      </c>
      <c r="AG89" s="60">
        <v>0</v>
      </c>
      <c r="AH89" s="60">
        <v>0</v>
      </c>
      <c r="AI89" s="58">
        <v>0</v>
      </c>
      <c r="AJ89" s="58">
        <v>0</v>
      </c>
      <c r="AK89" s="59">
        <v>0</v>
      </c>
      <c r="AL89" s="58">
        <v>0</v>
      </c>
      <c r="AM89" s="58">
        <v>0</v>
      </c>
      <c r="AN89" s="78">
        <v>0</v>
      </c>
      <c r="AO89" s="78">
        <v>0</v>
      </c>
      <c r="AP89" s="78">
        <v>0</v>
      </c>
      <c r="AQ89" s="93">
        <v>0</v>
      </c>
      <c r="AR89" s="93">
        <v>0</v>
      </c>
      <c r="AS89" s="93">
        <v>0</v>
      </c>
      <c r="AT89" s="93">
        <v>0</v>
      </c>
      <c r="AU89" s="93">
        <v>0</v>
      </c>
      <c r="AV89" s="93">
        <v>0</v>
      </c>
      <c r="AW89" s="93">
        <v>0</v>
      </c>
      <c r="AX89" s="93">
        <v>0</v>
      </c>
      <c r="AY89" s="58"/>
      <c r="AZ89" s="59"/>
      <c r="BA89" s="59"/>
      <c r="BB89" s="59">
        <v>0</v>
      </c>
      <c r="BC89" s="59">
        <v>0</v>
      </c>
      <c r="BD89" s="59">
        <v>0</v>
      </c>
      <c r="BE89" s="59">
        <v>0</v>
      </c>
      <c r="BF89" s="59">
        <v>0</v>
      </c>
      <c r="BG89" s="60">
        <v>0</v>
      </c>
      <c r="BH89" s="80">
        <v>0</v>
      </c>
      <c r="BI89" s="80">
        <v>0</v>
      </c>
      <c r="BJ89" s="80">
        <v>0</v>
      </c>
      <c r="BK89" s="80">
        <v>0</v>
      </c>
      <c r="BL89" s="80">
        <v>0</v>
      </c>
      <c r="BM89" s="80">
        <v>0</v>
      </c>
      <c r="BN89" s="80">
        <v>0</v>
      </c>
      <c r="BO89" s="169" t="str">
        <f>VLOOKUP(B89,[1]DS!$B$5:$W$2997,15,0)</f>
        <v>0202</v>
      </c>
      <c r="BP89" s="80" t="str">
        <f t="shared" si="54"/>
        <v/>
      </c>
    </row>
    <row r="90" spans="1:68" ht="27.6" customHeight="1">
      <c r="A90" s="56">
        <f>SUBTOTAL(3,$B$9:B90)</f>
        <v>82</v>
      </c>
      <c r="B90" s="123" t="s">
        <v>90</v>
      </c>
      <c r="C90" s="124" t="s">
        <v>904</v>
      </c>
      <c r="D90" s="125" t="s">
        <v>1025</v>
      </c>
      <c r="E90" s="56">
        <v>2</v>
      </c>
      <c r="F90" s="57" t="s">
        <v>666</v>
      </c>
      <c r="G90" s="78">
        <v>0</v>
      </c>
      <c r="H90" s="58">
        <v>0</v>
      </c>
      <c r="I90" s="58">
        <v>0</v>
      </c>
      <c r="J90" s="58">
        <v>0</v>
      </c>
      <c r="K90" s="78"/>
      <c r="L90" s="58"/>
      <c r="M90" s="58"/>
      <c r="N90" s="58">
        <v>0</v>
      </c>
      <c r="O90" s="78">
        <v>0</v>
      </c>
      <c r="P90" s="58">
        <v>0</v>
      </c>
      <c r="Q90" s="58">
        <v>0</v>
      </c>
      <c r="R90" s="58">
        <v>0</v>
      </c>
      <c r="S90" s="78"/>
      <c r="T90" s="58"/>
      <c r="U90" s="58"/>
      <c r="V90" s="58">
        <v>0</v>
      </c>
      <c r="W90" s="58"/>
      <c r="X90" s="58"/>
      <c r="Y90" s="58"/>
      <c r="Z90" s="58"/>
      <c r="AA90" s="58"/>
      <c r="AB90" s="58">
        <v>0</v>
      </c>
      <c r="AC90" s="60">
        <v>1</v>
      </c>
      <c r="AD90" s="60">
        <v>20</v>
      </c>
      <c r="AE90" s="60">
        <v>0</v>
      </c>
      <c r="AF90" s="60">
        <v>0</v>
      </c>
      <c r="AG90" s="60">
        <v>1</v>
      </c>
      <c r="AH90" s="60">
        <v>20</v>
      </c>
      <c r="AI90" s="58">
        <v>1050000</v>
      </c>
      <c r="AJ90" s="58">
        <v>0</v>
      </c>
      <c r="AK90" s="59">
        <v>0</v>
      </c>
      <c r="AL90" s="58">
        <v>1050000</v>
      </c>
      <c r="AM90" s="58">
        <v>0</v>
      </c>
      <c r="AN90" s="78">
        <v>210</v>
      </c>
      <c r="AO90" s="78">
        <v>15</v>
      </c>
      <c r="AP90" s="78">
        <v>0</v>
      </c>
      <c r="AQ90" s="93">
        <v>0</v>
      </c>
      <c r="AR90" s="93">
        <v>0</v>
      </c>
      <c r="AS90" s="93">
        <v>0</v>
      </c>
      <c r="AT90" s="93">
        <v>0</v>
      </c>
      <c r="AU90" s="93">
        <v>0</v>
      </c>
      <c r="AV90" s="93">
        <v>0</v>
      </c>
      <c r="AW90" s="93">
        <v>0</v>
      </c>
      <c r="AX90" s="93">
        <v>0</v>
      </c>
      <c r="AY90" s="58"/>
      <c r="AZ90" s="59"/>
      <c r="BA90" s="59"/>
      <c r="BB90" s="59">
        <v>1050000</v>
      </c>
      <c r="BC90" s="59">
        <v>0</v>
      </c>
      <c r="BD90" s="59">
        <v>0</v>
      </c>
      <c r="BE90" s="59">
        <v>1050000</v>
      </c>
      <c r="BF90" s="59">
        <v>0</v>
      </c>
      <c r="BG90" s="60">
        <v>0</v>
      </c>
      <c r="BH90" s="80">
        <v>210</v>
      </c>
      <c r="BI90" s="80">
        <v>35</v>
      </c>
      <c r="BJ90" s="80">
        <v>0</v>
      </c>
      <c r="BK90" s="80">
        <v>0</v>
      </c>
      <c r="BL90" s="80">
        <v>15</v>
      </c>
      <c r="BM90" s="80">
        <v>0</v>
      </c>
      <c r="BN90" s="80">
        <v>0</v>
      </c>
      <c r="BO90" s="169" t="str">
        <f>VLOOKUP(B90,[1]DS!$B$5:$W$2997,15,0)</f>
        <v>0203</v>
      </c>
      <c r="BP90" s="80" t="str">
        <f t="shared" si="54"/>
        <v/>
      </c>
    </row>
    <row r="91" spans="1:68" ht="27.6" customHeight="1">
      <c r="A91" s="56">
        <f>SUBTOTAL(3,$B$9:B91)</f>
        <v>83</v>
      </c>
      <c r="B91" s="123" t="s">
        <v>91</v>
      </c>
      <c r="C91" s="124" t="s">
        <v>1026</v>
      </c>
      <c r="D91" s="125" t="s">
        <v>1027</v>
      </c>
      <c r="E91" s="56">
        <v>2</v>
      </c>
      <c r="F91" s="57" t="s">
        <v>666</v>
      </c>
      <c r="G91" s="78">
        <v>0</v>
      </c>
      <c r="H91" s="58">
        <v>0</v>
      </c>
      <c r="I91" s="58">
        <v>0</v>
      </c>
      <c r="J91" s="58">
        <v>0</v>
      </c>
      <c r="K91" s="78"/>
      <c r="L91" s="58"/>
      <c r="M91" s="58"/>
      <c r="N91" s="58">
        <v>0</v>
      </c>
      <c r="O91" s="78">
        <v>45.800000000000004</v>
      </c>
      <c r="P91" s="58">
        <v>4694500</v>
      </c>
      <c r="Q91" s="58">
        <v>0</v>
      </c>
      <c r="R91" s="58">
        <v>4694500</v>
      </c>
      <c r="S91" s="78"/>
      <c r="T91" s="58"/>
      <c r="U91" s="58"/>
      <c r="V91" s="58">
        <v>0</v>
      </c>
      <c r="W91" s="58"/>
      <c r="X91" s="58"/>
      <c r="Y91" s="58"/>
      <c r="Z91" s="58"/>
      <c r="AA91" s="58"/>
      <c r="AB91" s="58">
        <v>0</v>
      </c>
      <c r="AC91" s="60">
        <v>1</v>
      </c>
      <c r="AD91" s="60">
        <v>20</v>
      </c>
      <c r="AE91" s="60">
        <v>0</v>
      </c>
      <c r="AF91" s="60">
        <v>0</v>
      </c>
      <c r="AG91" s="60">
        <v>1</v>
      </c>
      <c r="AH91" s="60">
        <v>20</v>
      </c>
      <c r="AI91" s="58">
        <v>1050000</v>
      </c>
      <c r="AJ91" s="58">
        <v>0</v>
      </c>
      <c r="AK91" s="59">
        <v>0</v>
      </c>
      <c r="AL91" s="58">
        <v>1050000</v>
      </c>
      <c r="AM91" s="58">
        <v>0</v>
      </c>
      <c r="AN91" s="78">
        <v>255</v>
      </c>
      <c r="AO91" s="78">
        <v>99.3</v>
      </c>
      <c r="AP91" s="78">
        <v>0</v>
      </c>
      <c r="AQ91" s="93">
        <v>0</v>
      </c>
      <c r="AR91" s="93">
        <v>0</v>
      </c>
      <c r="AS91" s="93">
        <v>0</v>
      </c>
      <c r="AT91" s="93">
        <v>0</v>
      </c>
      <c r="AU91" s="93">
        <v>0</v>
      </c>
      <c r="AV91" s="93">
        <v>0</v>
      </c>
      <c r="AW91" s="93">
        <v>0</v>
      </c>
      <c r="AX91" s="93">
        <v>0</v>
      </c>
      <c r="AY91" s="58"/>
      <c r="AZ91" s="59"/>
      <c r="BA91" s="59"/>
      <c r="BB91" s="59">
        <v>5744500</v>
      </c>
      <c r="BC91" s="59">
        <v>0</v>
      </c>
      <c r="BD91" s="59">
        <v>0</v>
      </c>
      <c r="BE91" s="59">
        <v>5744500</v>
      </c>
      <c r="BF91" s="59">
        <v>0</v>
      </c>
      <c r="BG91" s="60">
        <v>0</v>
      </c>
      <c r="BH91" s="80">
        <v>255</v>
      </c>
      <c r="BI91" s="80">
        <v>165.10000000000002</v>
      </c>
      <c r="BJ91" s="80">
        <v>0</v>
      </c>
      <c r="BK91" s="80">
        <v>0</v>
      </c>
      <c r="BL91" s="80">
        <v>145.1</v>
      </c>
      <c r="BM91" s="80">
        <v>0</v>
      </c>
      <c r="BN91" s="80">
        <v>0</v>
      </c>
      <c r="BO91" s="169" t="str">
        <f>VLOOKUP(B91,[1]DS!$B$5:$W$2997,15,0)</f>
        <v>0203</v>
      </c>
      <c r="BP91" s="80" t="str">
        <f t="shared" si="54"/>
        <v/>
      </c>
    </row>
    <row r="92" spans="1:68" ht="27.6" customHeight="1">
      <c r="A92" s="56">
        <f>SUBTOTAL(3,$B$9:B92)</f>
        <v>84</v>
      </c>
      <c r="B92" s="123" t="s">
        <v>92</v>
      </c>
      <c r="C92" s="124" t="s">
        <v>1028</v>
      </c>
      <c r="D92" s="125" t="s">
        <v>948</v>
      </c>
      <c r="E92" s="56">
        <v>2</v>
      </c>
      <c r="F92" s="57" t="s">
        <v>666</v>
      </c>
      <c r="G92" s="78">
        <v>0</v>
      </c>
      <c r="H92" s="58">
        <v>0</v>
      </c>
      <c r="I92" s="58">
        <v>0</v>
      </c>
      <c r="J92" s="58">
        <v>0</v>
      </c>
      <c r="K92" s="78"/>
      <c r="L92" s="58"/>
      <c r="M92" s="58"/>
      <c r="N92" s="58">
        <v>0</v>
      </c>
      <c r="O92" s="78">
        <v>0</v>
      </c>
      <c r="P92" s="58">
        <v>0</v>
      </c>
      <c r="Q92" s="58">
        <v>0</v>
      </c>
      <c r="R92" s="58">
        <v>0</v>
      </c>
      <c r="S92" s="78"/>
      <c r="T92" s="58"/>
      <c r="U92" s="58"/>
      <c r="V92" s="58">
        <v>0</v>
      </c>
      <c r="W92" s="58"/>
      <c r="X92" s="58"/>
      <c r="Y92" s="58"/>
      <c r="Z92" s="58"/>
      <c r="AA92" s="58"/>
      <c r="AB92" s="58">
        <v>0</v>
      </c>
      <c r="AC92" s="60">
        <v>1</v>
      </c>
      <c r="AD92" s="60">
        <v>20</v>
      </c>
      <c r="AE92" s="60">
        <v>0</v>
      </c>
      <c r="AF92" s="60">
        <v>0</v>
      </c>
      <c r="AG92" s="60">
        <v>1</v>
      </c>
      <c r="AH92" s="60">
        <v>20</v>
      </c>
      <c r="AI92" s="58">
        <v>1050000</v>
      </c>
      <c r="AJ92" s="58">
        <v>0</v>
      </c>
      <c r="AK92" s="59">
        <v>0</v>
      </c>
      <c r="AL92" s="58">
        <v>1050000</v>
      </c>
      <c r="AM92" s="58">
        <v>0</v>
      </c>
      <c r="AN92" s="78">
        <v>105</v>
      </c>
      <c r="AO92" s="78">
        <v>172.9</v>
      </c>
      <c r="AP92" s="78">
        <v>0</v>
      </c>
      <c r="AQ92" s="93">
        <v>9268350</v>
      </c>
      <c r="AR92" s="93">
        <v>0</v>
      </c>
      <c r="AS92" s="93">
        <v>0</v>
      </c>
      <c r="AT92" s="93">
        <v>0</v>
      </c>
      <c r="AU92" s="93">
        <v>0</v>
      </c>
      <c r="AV92" s="93">
        <v>9268350</v>
      </c>
      <c r="AW92" s="93">
        <v>0</v>
      </c>
      <c r="AX92" s="93">
        <v>0</v>
      </c>
      <c r="AY92" s="58"/>
      <c r="AZ92" s="59"/>
      <c r="BA92" s="59"/>
      <c r="BB92" s="59">
        <v>10318350</v>
      </c>
      <c r="BC92" s="59">
        <v>0</v>
      </c>
      <c r="BD92" s="59">
        <v>0</v>
      </c>
      <c r="BE92" s="59">
        <v>10318350</v>
      </c>
      <c r="BF92" s="59">
        <v>0</v>
      </c>
      <c r="BG92" s="60">
        <v>0</v>
      </c>
      <c r="BH92" s="80">
        <v>105</v>
      </c>
      <c r="BI92" s="80">
        <v>192.9</v>
      </c>
      <c r="BJ92" s="80">
        <v>87.9</v>
      </c>
      <c r="BK92" s="80">
        <v>83.714285714285722</v>
      </c>
      <c r="BL92" s="80">
        <v>172.9</v>
      </c>
      <c r="BM92" s="80">
        <v>67.900000000000006</v>
      </c>
      <c r="BN92" s="80">
        <v>64.666666666666671</v>
      </c>
      <c r="BO92" s="169" t="str">
        <f>VLOOKUP(B92,[1]DS!$B$5:$W$2997,15,0)</f>
        <v>0203</v>
      </c>
      <c r="BP92" s="80" t="str">
        <f t="shared" si="54"/>
        <v/>
      </c>
    </row>
    <row r="93" spans="1:68" ht="27.6" customHeight="1">
      <c r="A93" s="56">
        <f>SUBTOTAL(3,$B$9:B93)</f>
        <v>85</v>
      </c>
      <c r="B93" s="123" t="s">
        <v>93</v>
      </c>
      <c r="C93" s="124" t="s">
        <v>1029</v>
      </c>
      <c r="D93" s="125" t="s">
        <v>971</v>
      </c>
      <c r="E93" s="56">
        <v>2</v>
      </c>
      <c r="F93" s="57" t="s">
        <v>667</v>
      </c>
      <c r="G93" s="78">
        <v>0</v>
      </c>
      <c r="H93" s="58">
        <v>0</v>
      </c>
      <c r="I93" s="58">
        <v>0</v>
      </c>
      <c r="J93" s="58">
        <v>0</v>
      </c>
      <c r="K93" s="78"/>
      <c r="L93" s="58"/>
      <c r="M93" s="58"/>
      <c r="N93" s="58">
        <v>0</v>
      </c>
      <c r="O93" s="78">
        <v>30.1</v>
      </c>
      <c r="P93" s="58">
        <v>3085250</v>
      </c>
      <c r="Q93" s="58">
        <v>0</v>
      </c>
      <c r="R93" s="58">
        <v>3085250</v>
      </c>
      <c r="S93" s="78"/>
      <c r="T93" s="58"/>
      <c r="U93" s="58"/>
      <c r="V93" s="58">
        <v>0</v>
      </c>
      <c r="W93" s="58"/>
      <c r="X93" s="58"/>
      <c r="Y93" s="58"/>
      <c r="Z93" s="58"/>
      <c r="AA93" s="58"/>
      <c r="AB93" s="58">
        <v>0</v>
      </c>
      <c r="AC93" s="60">
        <v>2</v>
      </c>
      <c r="AD93" s="60">
        <v>40</v>
      </c>
      <c r="AE93" s="60">
        <v>0</v>
      </c>
      <c r="AF93" s="60">
        <v>0</v>
      </c>
      <c r="AG93" s="60">
        <v>2</v>
      </c>
      <c r="AH93" s="60">
        <v>40</v>
      </c>
      <c r="AI93" s="58">
        <v>2100000</v>
      </c>
      <c r="AJ93" s="58">
        <v>0</v>
      </c>
      <c r="AK93" s="59">
        <v>0</v>
      </c>
      <c r="AL93" s="58">
        <v>2100000</v>
      </c>
      <c r="AM93" s="58">
        <v>0</v>
      </c>
      <c r="AN93" s="78">
        <v>300</v>
      </c>
      <c r="AO93" s="78">
        <v>136.6</v>
      </c>
      <c r="AP93" s="78">
        <v>49.8</v>
      </c>
      <c r="AQ93" s="93">
        <v>0</v>
      </c>
      <c r="AR93" s="93">
        <v>0</v>
      </c>
      <c r="AS93" s="93">
        <v>0</v>
      </c>
      <c r="AT93" s="93">
        <v>0</v>
      </c>
      <c r="AU93" s="93">
        <v>0</v>
      </c>
      <c r="AV93" s="93">
        <v>0</v>
      </c>
      <c r="AW93" s="93">
        <v>0</v>
      </c>
      <c r="AX93" s="93">
        <v>0</v>
      </c>
      <c r="AY93" s="58"/>
      <c r="AZ93" s="59"/>
      <c r="BA93" s="59"/>
      <c r="BB93" s="59">
        <v>5185250</v>
      </c>
      <c r="BC93" s="59">
        <v>0</v>
      </c>
      <c r="BD93" s="59">
        <v>0</v>
      </c>
      <c r="BE93" s="59">
        <v>5185250</v>
      </c>
      <c r="BF93" s="59">
        <v>0</v>
      </c>
      <c r="BG93" s="60">
        <v>0</v>
      </c>
      <c r="BH93" s="80">
        <v>300</v>
      </c>
      <c r="BI93" s="80">
        <v>256.5</v>
      </c>
      <c r="BJ93" s="80">
        <v>0</v>
      </c>
      <c r="BK93" s="80">
        <v>0</v>
      </c>
      <c r="BL93" s="80">
        <v>216.5</v>
      </c>
      <c r="BM93" s="80">
        <v>0</v>
      </c>
      <c r="BN93" s="80">
        <v>0</v>
      </c>
      <c r="BO93" s="169" t="str">
        <f>VLOOKUP(B93,[1]DS!$B$5:$W$2997,15,0)</f>
        <v>0204</v>
      </c>
      <c r="BP93" s="80" t="str">
        <f t="shared" si="54"/>
        <v/>
      </c>
    </row>
    <row r="94" spans="1:68" ht="27.6" customHeight="1">
      <c r="A94" s="56">
        <f>SUBTOTAL(3,$B$9:B94)</f>
        <v>86</v>
      </c>
      <c r="B94" s="123" t="s">
        <v>94</v>
      </c>
      <c r="C94" s="124" t="s">
        <v>1030</v>
      </c>
      <c r="D94" s="125" t="s">
        <v>948</v>
      </c>
      <c r="E94" s="56">
        <v>2</v>
      </c>
      <c r="F94" s="57" t="s">
        <v>667</v>
      </c>
      <c r="G94" s="78">
        <v>0</v>
      </c>
      <c r="H94" s="58">
        <v>0</v>
      </c>
      <c r="I94" s="58">
        <v>0</v>
      </c>
      <c r="J94" s="58">
        <v>0</v>
      </c>
      <c r="K94" s="78"/>
      <c r="L94" s="58"/>
      <c r="M94" s="58"/>
      <c r="N94" s="58">
        <v>0</v>
      </c>
      <c r="O94" s="78">
        <v>0</v>
      </c>
      <c r="P94" s="58">
        <v>0</v>
      </c>
      <c r="Q94" s="58">
        <v>0</v>
      </c>
      <c r="R94" s="58">
        <v>0</v>
      </c>
      <c r="S94" s="78"/>
      <c r="T94" s="58"/>
      <c r="U94" s="58"/>
      <c r="V94" s="58">
        <v>0</v>
      </c>
      <c r="W94" s="58"/>
      <c r="X94" s="58"/>
      <c r="Y94" s="58"/>
      <c r="Z94" s="58"/>
      <c r="AA94" s="58"/>
      <c r="AB94" s="58">
        <v>0</v>
      </c>
      <c r="AC94" s="60">
        <v>1</v>
      </c>
      <c r="AD94" s="60">
        <v>20</v>
      </c>
      <c r="AE94" s="60">
        <v>0</v>
      </c>
      <c r="AF94" s="60">
        <v>0</v>
      </c>
      <c r="AG94" s="60">
        <v>1</v>
      </c>
      <c r="AH94" s="60">
        <v>20</v>
      </c>
      <c r="AI94" s="58">
        <v>1050000</v>
      </c>
      <c r="AJ94" s="58">
        <v>0</v>
      </c>
      <c r="AK94" s="59">
        <v>0</v>
      </c>
      <c r="AL94" s="58">
        <v>1050000</v>
      </c>
      <c r="AM94" s="58">
        <v>0</v>
      </c>
      <c r="AN94" s="78">
        <v>255</v>
      </c>
      <c r="AO94" s="78">
        <v>104.3</v>
      </c>
      <c r="AP94" s="78">
        <v>0</v>
      </c>
      <c r="AQ94" s="93">
        <v>0</v>
      </c>
      <c r="AR94" s="93">
        <v>0</v>
      </c>
      <c r="AS94" s="93">
        <v>0</v>
      </c>
      <c r="AT94" s="93">
        <v>0</v>
      </c>
      <c r="AU94" s="93">
        <v>0</v>
      </c>
      <c r="AV94" s="93">
        <v>0</v>
      </c>
      <c r="AW94" s="93">
        <v>0</v>
      </c>
      <c r="AX94" s="93">
        <v>0</v>
      </c>
      <c r="AY94" s="58"/>
      <c r="AZ94" s="59"/>
      <c r="BA94" s="59"/>
      <c r="BB94" s="59">
        <v>1050000</v>
      </c>
      <c r="BC94" s="59">
        <v>0</v>
      </c>
      <c r="BD94" s="59">
        <v>0</v>
      </c>
      <c r="BE94" s="59">
        <v>1050000</v>
      </c>
      <c r="BF94" s="59">
        <v>0</v>
      </c>
      <c r="BG94" s="60">
        <v>0</v>
      </c>
      <c r="BH94" s="80">
        <v>255</v>
      </c>
      <c r="BI94" s="80">
        <v>124.3</v>
      </c>
      <c r="BJ94" s="80">
        <v>0</v>
      </c>
      <c r="BK94" s="80">
        <v>0</v>
      </c>
      <c r="BL94" s="80">
        <v>104.3</v>
      </c>
      <c r="BM94" s="80">
        <v>0</v>
      </c>
      <c r="BN94" s="80">
        <v>0</v>
      </c>
      <c r="BO94" s="169" t="str">
        <f>VLOOKUP(B94,[1]DS!$B$5:$W$2997,15,0)</f>
        <v>0204</v>
      </c>
      <c r="BP94" s="80" t="str">
        <f t="shared" si="54"/>
        <v/>
      </c>
    </row>
    <row r="95" spans="1:68" ht="27.6" customHeight="1">
      <c r="A95" s="56">
        <f>SUBTOTAL(3,$B$9:B95)</f>
        <v>87</v>
      </c>
      <c r="B95" s="123" t="s">
        <v>95</v>
      </c>
      <c r="C95" s="124" t="s">
        <v>1031</v>
      </c>
      <c r="D95" s="125" t="s">
        <v>936</v>
      </c>
      <c r="E95" s="56">
        <v>2</v>
      </c>
      <c r="F95" s="57" t="s">
        <v>667</v>
      </c>
      <c r="G95" s="78">
        <v>0</v>
      </c>
      <c r="H95" s="58">
        <v>0</v>
      </c>
      <c r="I95" s="58">
        <v>0</v>
      </c>
      <c r="J95" s="58">
        <v>0</v>
      </c>
      <c r="K95" s="78"/>
      <c r="L95" s="58"/>
      <c r="M95" s="58"/>
      <c r="N95" s="58">
        <v>0</v>
      </c>
      <c r="O95" s="78">
        <v>0</v>
      </c>
      <c r="P95" s="58">
        <v>0</v>
      </c>
      <c r="Q95" s="58">
        <v>0</v>
      </c>
      <c r="R95" s="58">
        <v>0</v>
      </c>
      <c r="S95" s="78"/>
      <c r="T95" s="58"/>
      <c r="U95" s="58"/>
      <c r="V95" s="58">
        <v>0</v>
      </c>
      <c r="W95" s="58"/>
      <c r="X95" s="58"/>
      <c r="Y95" s="58"/>
      <c r="Z95" s="58"/>
      <c r="AA95" s="58"/>
      <c r="AB95" s="58">
        <v>0</v>
      </c>
      <c r="AC95" s="60">
        <v>2</v>
      </c>
      <c r="AD95" s="60">
        <v>32</v>
      </c>
      <c r="AE95" s="60">
        <v>0</v>
      </c>
      <c r="AF95" s="60">
        <v>0</v>
      </c>
      <c r="AG95" s="60">
        <v>2</v>
      </c>
      <c r="AH95" s="60">
        <v>32</v>
      </c>
      <c r="AI95" s="58">
        <v>1650000</v>
      </c>
      <c r="AJ95" s="58">
        <v>0</v>
      </c>
      <c r="AK95" s="59">
        <v>0</v>
      </c>
      <c r="AL95" s="58">
        <v>1650000</v>
      </c>
      <c r="AM95" s="58">
        <v>0</v>
      </c>
      <c r="AN95" s="78">
        <v>300</v>
      </c>
      <c r="AO95" s="78">
        <v>205.8</v>
      </c>
      <c r="AP95" s="78">
        <v>0</v>
      </c>
      <c r="AQ95" s="93">
        <v>0</v>
      </c>
      <c r="AR95" s="93">
        <v>0</v>
      </c>
      <c r="AS95" s="93">
        <v>0</v>
      </c>
      <c r="AT95" s="93">
        <v>0</v>
      </c>
      <c r="AU95" s="93">
        <v>0</v>
      </c>
      <c r="AV95" s="93">
        <v>0</v>
      </c>
      <c r="AW95" s="93">
        <v>0</v>
      </c>
      <c r="AX95" s="93">
        <v>0</v>
      </c>
      <c r="AY95" s="58"/>
      <c r="AZ95" s="59"/>
      <c r="BA95" s="59"/>
      <c r="BB95" s="59">
        <v>1650000</v>
      </c>
      <c r="BC95" s="59">
        <v>0</v>
      </c>
      <c r="BD95" s="59">
        <v>0</v>
      </c>
      <c r="BE95" s="59">
        <v>1650000</v>
      </c>
      <c r="BF95" s="59">
        <v>0</v>
      </c>
      <c r="BG95" s="60">
        <v>0</v>
      </c>
      <c r="BH95" s="80">
        <v>300</v>
      </c>
      <c r="BI95" s="80">
        <v>237.8</v>
      </c>
      <c r="BJ95" s="80">
        <v>0</v>
      </c>
      <c r="BK95" s="80">
        <v>0</v>
      </c>
      <c r="BL95" s="80">
        <v>205.8</v>
      </c>
      <c r="BM95" s="80">
        <v>0</v>
      </c>
      <c r="BN95" s="80">
        <v>0</v>
      </c>
      <c r="BO95" s="169" t="str">
        <f>VLOOKUP(B95,[1]DS!$B$5:$W$2997,15,0)</f>
        <v>0204</v>
      </c>
      <c r="BP95" s="80" t="str">
        <f t="shared" si="54"/>
        <v/>
      </c>
    </row>
    <row r="96" spans="1:68" ht="27.6" customHeight="1">
      <c r="A96" s="56">
        <f>SUBTOTAL(3,$B$9:B96)</f>
        <v>88</v>
      </c>
      <c r="B96" s="123" t="s">
        <v>96</v>
      </c>
      <c r="C96" s="124" t="s">
        <v>1032</v>
      </c>
      <c r="D96" s="125" t="s">
        <v>1033</v>
      </c>
      <c r="E96" s="56">
        <v>2</v>
      </c>
      <c r="F96" s="57" t="s">
        <v>667</v>
      </c>
      <c r="G96" s="78">
        <v>0</v>
      </c>
      <c r="H96" s="58">
        <v>0</v>
      </c>
      <c r="I96" s="58">
        <v>0</v>
      </c>
      <c r="J96" s="58">
        <v>0</v>
      </c>
      <c r="K96" s="78"/>
      <c r="L96" s="58"/>
      <c r="M96" s="58"/>
      <c r="N96" s="58">
        <v>0</v>
      </c>
      <c r="O96" s="78">
        <v>60.800000000000004</v>
      </c>
      <c r="P96" s="58">
        <v>6232000</v>
      </c>
      <c r="Q96" s="58">
        <v>0</v>
      </c>
      <c r="R96" s="58">
        <v>6232000</v>
      </c>
      <c r="S96" s="78"/>
      <c r="T96" s="58"/>
      <c r="U96" s="58"/>
      <c r="V96" s="58">
        <v>0</v>
      </c>
      <c r="W96" s="58"/>
      <c r="X96" s="58"/>
      <c r="Y96" s="58"/>
      <c r="Z96" s="58"/>
      <c r="AA96" s="58"/>
      <c r="AB96" s="58">
        <v>0</v>
      </c>
      <c r="AC96" s="60">
        <v>1</v>
      </c>
      <c r="AD96" s="60">
        <v>20</v>
      </c>
      <c r="AE96" s="60">
        <v>0</v>
      </c>
      <c r="AF96" s="60">
        <v>0</v>
      </c>
      <c r="AG96" s="60">
        <v>1</v>
      </c>
      <c r="AH96" s="60">
        <v>20</v>
      </c>
      <c r="AI96" s="58">
        <v>1050000</v>
      </c>
      <c r="AJ96" s="58">
        <v>0</v>
      </c>
      <c r="AK96" s="59">
        <v>0</v>
      </c>
      <c r="AL96" s="58">
        <v>1050000</v>
      </c>
      <c r="AM96" s="58">
        <v>0</v>
      </c>
      <c r="AN96" s="78">
        <v>240</v>
      </c>
      <c r="AO96" s="78">
        <v>158.69999999999999</v>
      </c>
      <c r="AP96" s="78">
        <v>0</v>
      </c>
      <c r="AQ96" s="93">
        <v>0</v>
      </c>
      <c r="AR96" s="93">
        <v>0</v>
      </c>
      <c r="AS96" s="93">
        <v>0</v>
      </c>
      <c r="AT96" s="93">
        <v>0</v>
      </c>
      <c r="AU96" s="93">
        <v>0</v>
      </c>
      <c r="AV96" s="93">
        <v>0</v>
      </c>
      <c r="AW96" s="93">
        <v>0</v>
      </c>
      <c r="AX96" s="93">
        <v>0</v>
      </c>
      <c r="AY96" s="58"/>
      <c r="AZ96" s="59"/>
      <c r="BA96" s="59"/>
      <c r="BB96" s="59">
        <v>7282000</v>
      </c>
      <c r="BC96" s="59">
        <v>0</v>
      </c>
      <c r="BD96" s="59">
        <v>0</v>
      </c>
      <c r="BE96" s="59">
        <v>7282000</v>
      </c>
      <c r="BF96" s="59">
        <v>0</v>
      </c>
      <c r="BG96" s="60">
        <v>0</v>
      </c>
      <c r="BH96" s="80">
        <v>240</v>
      </c>
      <c r="BI96" s="80">
        <v>239.5</v>
      </c>
      <c r="BJ96" s="80">
        <v>0</v>
      </c>
      <c r="BK96" s="80">
        <v>0</v>
      </c>
      <c r="BL96" s="80">
        <v>219.5</v>
      </c>
      <c r="BM96" s="80">
        <v>0</v>
      </c>
      <c r="BN96" s="80">
        <v>0</v>
      </c>
      <c r="BO96" s="169" t="str">
        <f>VLOOKUP(B96,[1]DS!$B$5:$W$2997,15,0)</f>
        <v>0204</v>
      </c>
      <c r="BP96" s="80" t="str">
        <f t="shared" si="54"/>
        <v/>
      </c>
    </row>
    <row r="97" spans="1:68" ht="27.6" customHeight="1">
      <c r="A97" s="56">
        <f>SUBTOTAL(3,$B$9:B97)</f>
        <v>89</v>
      </c>
      <c r="B97" s="123" t="s">
        <v>644</v>
      </c>
      <c r="C97" s="124" t="s">
        <v>1034</v>
      </c>
      <c r="D97" s="125" t="s">
        <v>1035</v>
      </c>
      <c r="E97" s="56">
        <v>2</v>
      </c>
      <c r="F97" s="57" t="s">
        <v>667</v>
      </c>
      <c r="G97" s="78">
        <v>0</v>
      </c>
      <c r="H97" s="58">
        <v>0</v>
      </c>
      <c r="I97" s="58">
        <v>0</v>
      </c>
      <c r="J97" s="58">
        <v>0</v>
      </c>
      <c r="K97" s="78"/>
      <c r="L97" s="58"/>
      <c r="M97" s="58"/>
      <c r="N97" s="58">
        <v>0</v>
      </c>
      <c r="O97" s="78">
        <v>0</v>
      </c>
      <c r="P97" s="58">
        <v>0</v>
      </c>
      <c r="Q97" s="58">
        <v>0</v>
      </c>
      <c r="R97" s="58">
        <v>0</v>
      </c>
      <c r="S97" s="78"/>
      <c r="T97" s="58"/>
      <c r="U97" s="58"/>
      <c r="V97" s="58">
        <v>0</v>
      </c>
      <c r="W97" s="58"/>
      <c r="X97" s="58"/>
      <c r="Y97" s="58"/>
      <c r="Z97" s="58"/>
      <c r="AA97" s="58"/>
      <c r="AB97" s="58">
        <v>0</v>
      </c>
      <c r="AC97" s="60">
        <v>1</v>
      </c>
      <c r="AD97" s="60">
        <v>20</v>
      </c>
      <c r="AE97" s="60">
        <v>0</v>
      </c>
      <c r="AF97" s="60">
        <v>0</v>
      </c>
      <c r="AG97" s="60">
        <v>1</v>
      </c>
      <c r="AH97" s="60">
        <v>20</v>
      </c>
      <c r="AI97" s="58">
        <v>1050000</v>
      </c>
      <c r="AJ97" s="58">
        <v>0</v>
      </c>
      <c r="AK97" s="59">
        <v>0</v>
      </c>
      <c r="AL97" s="58">
        <v>1050000</v>
      </c>
      <c r="AM97" s="58">
        <v>0</v>
      </c>
      <c r="AN97" s="78">
        <v>240</v>
      </c>
      <c r="AO97" s="78">
        <v>134.1</v>
      </c>
      <c r="AP97" s="78">
        <v>0</v>
      </c>
      <c r="AQ97" s="93">
        <v>0</v>
      </c>
      <c r="AR97" s="93">
        <v>0</v>
      </c>
      <c r="AS97" s="93">
        <v>0</v>
      </c>
      <c r="AT97" s="93">
        <v>0</v>
      </c>
      <c r="AU97" s="93">
        <v>0</v>
      </c>
      <c r="AV97" s="93">
        <v>0</v>
      </c>
      <c r="AW97" s="93">
        <v>0</v>
      </c>
      <c r="AX97" s="93">
        <v>0</v>
      </c>
      <c r="AY97" s="58"/>
      <c r="AZ97" s="59"/>
      <c r="BA97" s="59"/>
      <c r="BB97" s="59">
        <v>1050000</v>
      </c>
      <c r="BC97" s="59">
        <v>0</v>
      </c>
      <c r="BD97" s="59">
        <v>0</v>
      </c>
      <c r="BE97" s="59">
        <v>1050000</v>
      </c>
      <c r="BF97" s="59">
        <v>0</v>
      </c>
      <c r="BG97" s="60">
        <v>0</v>
      </c>
      <c r="BH97" s="80">
        <v>240</v>
      </c>
      <c r="BI97" s="80">
        <v>154.1</v>
      </c>
      <c r="BJ97" s="80">
        <v>0</v>
      </c>
      <c r="BK97" s="80">
        <v>0</v>
      </c>
      <c r="BL97" s="80">
        <v>134.1</v>
      </c>
      <c r="BM97" s="80">
        <v>0</v>
      </c>
      <c r="BN97" s="80">
        <v>0</v>
      </c>
      <c r="BO97" s="169" t="str">
        <f>VLOOKUP(B97,[1]DS!$B$5:$W$2997,15,0)</f>
        <v>0204</v>
      </c>
      <c r="BP97" s="80" t="str">
        <f t="shared" si="54"/>
        <v/>
      </c>
    </row>
    <row r="98" spans="1:68" ht="27.6" customHeight="1">
      <c r="A98" s="56">
        <f>SUBTOTAL(3,$B$9:B98)</f>
        <v>90</v>
      </c>
      <c r="B98" s="123" t="s">
        <v>97</v>
      </c>
      <c r="C98" s="124" t="s">
        <v>1036</v>
      </c>
      <c r="D98" s="125" t="s">
        <v>915</v>
      </c>
      <c r="E98" s="56">
        <v>2</v>
      </c>
      <c r="F98" s="57" t="s">
        <v>668</v>
      </c>
      <c r="G98" s="78">
        <v>0</v>
      </c>
      <c r="H98" s="58">
        <v>0</v>
      </c>
      <c r="I98" s="58">
        <v>0</v>
      </c>
      <c r="J98" s="58">
        <v>0</v>
      </c>
      <c r="K98" s="78"/>
      <c r="L98" s="58"/>
      <c r="M98" s="58"/>
      <c r="N98" s="58">
        <v>0</v>
      </c>
      <c r="O98" s="78">
        <v>214.19999999999996</v>
      </c>
      <c r="P98" s="58">
        <v>21955499.999999996</v>
      </c>
      <c r="Q98" s="58">
        <v>0</v>
      </c>
      <c r="R98" s="58">
        <v>21955500</v>
      </c>
      <c r="S98" s="78"/>
      <c r="T98" s="58"/>
      <c r="U98" s="58"/>
      <c r="V98" s="58">
        <v>0</v>
      </c>
      <c r="W98" s="58"/>
      <c r="X98" s="58"/>
      <c r="Y98" s="58"/>
      <c r="Z98" s="58"/>
      <c r="AA98" s="58"/>
      <c r="AB98" s="58">
        <v>0</v>
      </c>
      <c r="AC98" s="60">
        <v>1</v>
      </c>
      <c r="AD98" s="60">
        <v>20</v>
      </c>
      <c r="AE98" s="60">
        <v>0</v>
      </c>
      <c r="AF98" s="60">
        <v>0</v>
      </c>
      <c r="AG98" s="60">
        <v>1</v>
      </c>
      <c r="AH98" s="60">
        <v>20</v>
      </c>
      <c r="AI98" s="58">
        <v>1050000</v>
      </c>
      <c r="AJ98" s="58">
        <v>0</v>
      </c>
      <c r="AK98" s="59">
        <v>0</v>
      </c>
      <c r="AL98" s="58">
        <v>1050000</v>
      </c>
      <c r="AM98" s="58">
        <v>0</v>
      </c>
      <c r="AN98" s="78">
        <v>300</v>
      </c>
      <c r="AO98" s="78">
        <v>0</v>
      </c>
      <c r="AP98" s="78">
        <v>0</v>
      </c>
      <c r="AQ98" s="93">
        <v>0</v>
      </c>
      <c r="AR98" s="93">
        <v>0</v>
      </c>
      <c r="AS98" s="93">
        <v>0</v>
      </c>
      <c r="AT98" s="93">
        <v>0</v>
      </c>
      <c r="AU98" s="93">
        <v>0</v>
      </c>
      <c r="AV98" s="93">
        <v>0</v>
      </c>
      <c r="AW98" s="93">
        <v>0</v>
      </c>
      <c r="AX98" s="93">
        <v>0</v>
      </c>
      <c r="AY98" s="58"/>
      <c r="AZ98" s="59"/>
      <c r="BA98" s="59"/>
      <c r="BB98" s="59">
        <v>23005500</v>
      </c>
      <c r="BC98" s="59">
        <v>0</v>
      </c>
      <c r="BD98" s="59">
        <v>0</v>
      </c>
      <c r="BE98" s="59">
        <v>23005500</v>
      </c>
      <c r="BF98" s="59">
        <v>0</v>
      </c>
      <c r="BG98" s="60">
        <v>0</v>
      </c>
      <c r="BH98" s="80">
        <v>300</v>
      </c>
      <c r="BI98" s="80">
        <v>234.19999999999996</v>
      </c>
      <c r="BJ98" s="80">
        <v>0</v>
      </c>
      <c r="BK98" s="80">
        <v>0</v>
      </c>
      <c r="BL98" s="80">
        <v>214.19999999999996</v>
      </c>
      <c r="BM98" s="80">
        <v>0</v>
      </c>
      <c r="BN98" s="80">
        <v>0</v>
      </c>
      <c r="BO98" s="169" t="str">
        <f>VLOOKUP(B98,[1]DS!$B$5:$W$2997,15,0)</f>
        <v>0206</v>
      </c>
      <c r="BP98" s="80" t="str">
        <f t="shared" si="54"/>
        <v/>
      </c>
    </row>
    <row r="99" spans="1:68" ht="27.6" customHeight="1">
      <c r="A99" s="56">
        <f>SUBTOTAL(3,$B$9:B99)</f>
        <v>91</v>
      </c>
      <c r="B99" s="123" t="s">
        <v>98</v>
      </c>
      <c r="C99" s="124" t="s">
        <v>1037</v>
      </c>
      <c r="D99" s="125" t="s">
        <v>1038</v>
      </c>
      <c r="E99" s="56">
        <v>2</v>
      </c>
      <c r="F99" s="57" t="s">
        <v>668</v>
      </c>
      <c r="G99" s="78">
        <v>0</v>
      </c>
      <c r="H99" s="58">
        <v>0</v>
      </c>
      <c r="I99" s="58">
        <v>0</v>
      </c>
      <c r="J99" s="58">
        <v>0</v>
      </c>
      <c r="K99" s="78"/>
      <c r="L99" s="58"/>
      <c r="M99" s="58"/>
      <c r="N99" s="58">
        <v>0</v>
      </c>
      <c r="O99" s="78">
        <v>0</v>
      </c>
      <c r="P99" s="58">
        <v>0</v>
      </c>
      <c r="Q99" s="58">
        <v>0</v>
      </c>
      <c r="R99" s="58">
        <v>0</v>
      </c>
      <c r="S99" s="78"/>
      <c r="T99" s="58"/>
      <c r="U99" s="58"/>
      <c r="V99" s="58">
        <v>0</v>
      </c>
      <c r="W99" s="58"/>
      <c r="X99" s="58"/>
      <c r="Y99" s="58"/>
      <c r="Z99" s="58"/>
      <c r="AA99" s="58"/>
      <c r="AB99" s="58">
        <v>0</v>
      </c>
      <c r="AC99" s="60">
        <v>0</v>
      </c>
      <c r="AD99" s="60">
        <v>0</v>
      </c>
      <c r="AE99" s="60">
        <v>0</v>
      </c>
      <c r="AF99" s="60">
        <v>0</v>
      </c>
      <c r="AG99" s="60">
        <v>0</v>
      </c>
      <c r="AH99" s="60">
        <v>0</v>
      </c>
      <c r="AI99" s="58">
        <v>0</v>
      </c>
      <c r="AJ99" s="58">
        <v>0</v>
      </c>
      <c r="AK99" s="59">
        <v>0</v>
      </c>
      <c r="AL99" s="58">
        <v>0</v>
      </c>
      <c r="AM99" s="58">
        <v>0</v>
      </c>
      <c r="AN99" s="78">
        <v>0</v>
      </c>
      <c r="AO99" s="78">
        <v>0</v>
      </c>
      <c r="AP99" s="78">
        <v>0</v>
      </c>
      <c r="AQ99" s="93">
        <v>0</v>
      </c>
      <c r="AR99" s="93">
        <v>0</v>
      </c>
      <c r="AS99" s="93">
        <v>0</v>
      </c>
      <c r="AT99" s="93">
        <v>0</v>
      </c>
      <c r="AU99" s="93">
        <v>0</v>
      </c>
      <c r="AV99" s="93">
        <v>0</v>
      </c>
      <c r="AW99" s="93">
        <v>0</v>
      </c>
      <c r="AX99" s="93">
        <v>0</v>
      </c>
      <c r="AY99" s="58"/>
      <c r="AZ99" s="59"/>
      <c r="BA99" s="59"/>
      <c r="BB99" s="59">
        <v>0</v>
      </c>
      <c r="BC99" s="59">
        <v>0</v>
      </c>
      <c r="BD99" s="59">
        <v>0</v>
      </c>
      <c r="BE99" s="59">
        <v>0</v>
      </c>
      <c r="BF99" s="59">
        <v>0</v>
      </c>
      <c r="BG99" s="136">
        <v>0</v>
      </c>
      <c r="BH99" s="80">
        <v>0</v>
      </c>
      <c r="BI99" s="80">
        <v>0</v>
      </c>
      <c r="BJ99" s="80">
        <v>0</v>
      </c>
      <c r="BK99" s="80">
        <v>0</v>
      </c>
      <c r="BL99" s="80">
        <v>0</v>
      </c>
      <c r="BM99" s="80">
        <v>0</v>
      </c>
      <c r="BN99" s="80">
        <v>0</v>
      </c>
      <c r="BO99" s="169" t="str">
        <f>VLOOKUP(B99,[1]DS!$B$5:$W$2997,15,0)</f>
        <v>0206</v>
      </c>
      <c r="BP99" s="80" t="str">
        <f t="shared" si="54"/>
        <v/>
      </c>
    </row>
    <row r="100" spans="1:68" ht="27.6" customHeight="1">
      <c r="A100" s="56">
        <f>SUBTOTAL(3,$B$9:B100)</f>
        <v>92</v>
      </c>
      <c r="B100" s="123" t="s">
        <v>99</v>
      </c>
      <c r="C100" s="124" t="s">
        <v>1039</v>
      </c>
      <c r="D100" s="125" t="s">
        <v>1040</v>
      </c>
      <c r="E100" s="56">
        <v>2</v>
      </c>
      <c r="F100" s="57" t="s">
        <v>668</v>
      </c>
      <c r="G100" s="78">
        <v>59.2</v>
      </c>
      <c r="H100" s="58">
        <v>6068000</v>
      </c>
      <c r="I100" s="58">
        <v>0</v>
      </c>
      <c r="J100" s="58">
        <v>6068000</v>
      </c>
      <c r="K100" s="78"/>
      <c r="L100" s="58"/>
      <c r="M100" s="58"/>
      <c r="N100" s="58">
        <v>0</v>
      </c>
      <c r="O100" s="78">
        <v>183.79999999999993</v>
      </c>
      <c r="P100" s="58">
        <v>18839499.999999993</v>
      </c>
      <c r="Q100" s="58">
        <v>0</v>
      </c>
      <c r="R100" s="58">
        <v>18839500</v>
      </c>
      <c r="S100" s="78"/>
      <c r="T100" s="58"/>
      <c r="U100" s="58"/>
      <c r="V100" s="58">
        <v>0</v>
      </c>
      <c r="W100" s="58"/>
      <c r="X100" s="58"/>
      <c r="Y100" s="58"/>
      <c r="Z100" s="58"/>
      <c r="AA100" s="58"/>
      <c r="AB100" s="58">
        <v>0</v>
      </c>
      <c r="AC100" s="60">
        <v>1</v>
      </c>
      <c r="AD100" s="60">
        <v>20</v>
      </c>
      <c r="AE100" s="60">
        <v>0</v>
      </c>
      <c r="AF100" s="60">
        <v>0</v>
      </c>
      <c r="AG100" s="60">
        <v>1</v>
      </c>
      <c r="AH100" s="60">
        <v>20</v>
      </c>
      <c r="AI100" s="58">
        <v>1050000</v>
      </c>
      <c r="AJ100" s="58">
        <v>0</v>
      </c>
      <c r="AK100" s="59">
        <v>0</v>
      </c>
      <c r="AL100" s="58">
        <v>1050000</v>
      </c>
      <c r="AM100" s="58">
        <v>0</v>
      </c>
      <c r="AN100" s="78">
        <v>180</v>
      </c>
      <c r="AO100" s="78">
        <v>0</v>
      </c>
      <c r="AP100" s="78">
        <v>0</v>
      </c>
      <c r="AQ100" s="93">
        <v>0</v>
      </c>
      <c r="AR100" s="93">
        <v>0</v>
      </c>
      <c r="AS100" s="93">
        <v>0</v>
      </c>
      <c r="AT100" s="93">
        <v>0</v>
      </c>
      <c r="AU100" s="93">
        <v>0</v>
      </c>
      <c r="AV100" s="93">
        <v>0</v>
      </c>
      <c r="AW100" s="93">
        <v>0</v>
      </c>
      <c r="AX100" s="93">
        <v>0</v>
      </c>
      <c r="AY100" s="58"/>
      <c r="AZ100" s="59"/>
      <c r="BA100" s="59"/>
      <c r="BB100" s="59">
        <v>25957500</v>
      </c>
      <c r="BC100" s="59">
        <v>0</v>
      </c>
      <c r="BD100" s="59">
        <v>0</v>
      </c>
      <c r="BE100" s="59">
        <v>25957500</v>
      </c>
      <c r="BF100" s="59">
        <v>0</v>
      </c>
      <c r="BG100" s="60">
        <v>0</v>
      </c>
      <c r="BH100" s="80">
        <v>180</v>
      </c>
      <c r="BI100" s="80">
        <v>262.99999999999994</v>
      </c>
      <c r="BJ100" s="80">
        <v>82.999999999999943</v>
      </c>
      <c r="BK100" s="80">
        <v>46.111111111111079</v>
      </c>
      <c r="BL100" s="80">
        <v>242.99999999999994</v>
      </c>
      <c r="BM100" s="80">
        <v>62.999999999999943</v>
      </c>
      <c r="BN100" s="80">
        <v>34.999999999999972</v>
      </c>
      <c r="BO100" s="169" t="str">
        <f>VLOOKUP(B100,[1]DS!$B$5:$W$2997,15,0)</f>
        <v>0206</v>
      </c>
      <c r="BP100" s="80" t="str">
        <f t="shared" si="54"/>
        <v/>
      </c>
    </row>
    <row r="101" spans="1:68" ht="27.6" customHeight="1">
      <c r="A101" s="56">
        <f>SUBTOTAL(3,$B$9:B101)</f>
        <v>93</v>
      </c>
      <c r="B101" s="123" t="s">
        <v>100</v>
      </c>
      <c r="C101" s="124" t="s">
        <v>988</v>
      </c>
      <c r="D101" s="125" t="s">
        <v>946</v>
      </c>
      <c r="E101" s="56">
        <v>2</v>
      </c>
      <c r="F101" s="57" t="s">
        <v>669</v>
      </c>
      <c r="G101" s="78">
        <v>0</v>
      </c>
      <c r="H101" s="58">
        <v>0</v>
      </c>
      <c r="I101" s="58">
        <v>0</v>
      </c>
      <c r="J101" s="58">
        <v>0</v>
      </c>
      <c r="K101" s="78"/>
      <c r="L101" s="58"/>
      <c r="M101" s="58"/>
      <c r="N101" s="58">
        <v>0</v>
      </c>
      <c r="O101" s="78">
        <v>91.500000000000014</v>
      </c>
      <c r="P101" s="58">
        <v>9378750.0000000019</v>
      </c>
      <c r="Q101" s="58">
        <v>0</v>
      </c>
      <c r="R101" s="58">
        <v>9378750</v>
      </c>
      <c r="S101" s="78"/>
      <c r="T101" s="58"/>
      <c r="U101" s="58"/>
      <c r="V101" s="58">
        <v>0</v>
      </c>
      <c r="W101" s="58"/>
      <c r="X101" s="58"/>
      <c r="Y101" s="58"/>
      <c r="Z101" s="58"/>
      <c r="AA101" s="58"/>
      <c r="AB101" s="58">
        <v>0</v>
      </c>
      <c r="AC101" s="60">
        <v>1</v>
      </c>
      <c r="AD101" s="60">
        <v>20</v>
      </c>
      <c r="AE101" s="60">
        <v>0</v>
      </c>
      <c r="AF101" s="60">
        <v>0</v>
      </c>
      <c r="AG101" s="60">
        <v>1</v>
      </c>
      <c r="AH101" s="60">
        <v>20</v>
      </c>
      <c r="AI101" s="58">
        <v>1050000</v>
      </c>
      <c r="AJ101" s="58">
        <v>0</v>
      </c>
      <c r="AK101" s="59">
        <v>0</v>
      </c>
      <c r="AL101" s="58">
        <v>1050000</v>
      </c>
      <c r="AM101" s="58">
        <v>0</v>
      </c>
      <c r="AN101" s="78">
        <v>255</v>
      </c>
      <c r="AO101" s="78">
        <v>71.599999999999994</v>
      </c>
      <c r="AP101" s="78">
        <v>0</v>
      </c>
      <c r="AQ101" s="93">
        <v>0</v>
      </c>
      <c r="AR101" s="93">
        <v>0</v>
      </c>
      <c r="AS101" s="93">
        <v>0</v>
      </c>
      <c r="AT101" s="93">
        <v>0</v>
      </c>
      <c r="AU101" s="93">
        <v>0</v>
      </c>
      <c r="AV101" s="93">
        <v>0</v>
      </c>
      <c r="AW101" s="93">
        <v>0</v>
      </c>
      <c r="AX101" s="93">
        <v>0</v>
      </c>
      <c r="AY101" s="58"/>
      <c r="AZ101" s="59"/>
      <c r="BA101" s="59"/>
      <c r="BB101" s="59">
        <v>10428750</v>
      </c>
      <c r="BC101" s="59">
        <v>0</v>
      </c>
      <c r="BD101" s="59">
        <v>0</v>
      </c>
      <c r="BE101" s="59">
        <v>10428750</v>
      </c>
      <c r="BF101" s="59">
        <v>0</v>
      </c>
      <c r="BG101" s="60">
        <v>0</v>
      </c>
      <c r="BH101" s="80">
        <v>255</v>
      </c>
      <c r="BI101" s="80">
        <v>183.10000000000002</v>
      </c>
      <c r="BJ101" s="80">
        <v>0</v>
      </c>
      <c r="BK101" s="80">
        <v>0</v>
      </c>
      <c r="BL101" s="80">
        <v>163.10000000000002</v>
      </c>
      <c r="BM101" s="80">
        <v>0</v>
      </c>
      <c r="BN101" s="80">
        <v>0</v>
      </c>
      <c r="BO101" s="169" t="str">
        <f>VLOOKUP(B101,[1]DS!$B$5:$W$2997,15,0)</f>
        <v>0208</v>
      </c>
      <c r="BP101" s="80" t="str">
        <f t="shared" si="54"/>
        <v/>
      </c>
    </row>
    <row r="102" spans="1:68" ht="27.6" customHeight="1">
      <c r="A102" s="56">
        <f>SUBTOTAL(3,$B$9:B102)</f>
        <v>94</v>
      </c>
      <c r="B102" s="123" t="s">
        <v>101</v>
      </c>
      <c r="C102" s="124" t="s">
        <v>1041</v>
      </c>
      <c r="D102" s="125" t="s">
        <v>899</v>
      </c>
      <c r="E102" s="56">
        <v>2</v>
      </c>
      <c r="F102" s="57" t="s">
        <v>669</v>
      </c>
      <c r="G102" s="78">
        <v>0</v>
      </c>
      <c r="H102" s="58">
        <v>0</v>
      </c>
      <c r="I102" s="58">
        <v>0</v>
      </c>
      <c r="J102" s="58">
        <v>0</v>
      </c>
      <c r="K102" s="78"/>
      <c r="L102" s="58"/>
      <c r="M102" s="58"/>
      <c r="N102" s="58">
        <v>0</v>
      </c>
      <c r="O102" s="78">
        <v>76</v>
      </c>
      <c r="P102" s="58">
        <v>7790000</v>
      </c>
      <c r="Q102" s="58">
        <v>0</v>
      </c>
      <c r="R102" s="58">
        <v>7790000</v>
      </c>
      <c r="S102" s="78"/>
      <c r="T102" s="58"/>
      <c r="U102" s="58"/>
      <c r="V102" s="58">
        <v>0</v>
      </c>
      <c r="W102" s="58"/>
      <c r="X102" s="58"/>
      <c r="Y102" s="58"/>
      <c r="Z102" s="58"/>
      <c r="AA102" s="58"/>
      <c r="AB102" s="58">
        <v>0</v>
      </c>
      <c r="AC102" s="60">
        <v>2</v>
      </c>
      <c r="AD102" s="60">
        <v>40</v>
      </c>
      <c r="AE102" s="60">
        <v>0</v>
      </c>
      <c r="AF102" s="60">
        <v>0</v>
      </c>
      <c r="AG102" s="60">
        <v>2</v>
      </c>
      <c r="AH102" s="60">
        <v>40</v>
      </c>
      <c r="AI102" s="58">
        <v>2100000</v>
      </c>
      <c r="AJ102" s="58">
        <v>0</v>
      </c>
      <c r="AK102" s="59">
        <v>0</v>
      </c>
      <c r="AL102" s="58">
        <v>2100000</v>
      </c>
      <c r="AM102" s="58">
        <v>0</v>
      </c>
      <c r="AN102" s="78">
        <v>240</v>
      </c>
      <c r="AO102" s="78">
        <v>107.2</v>
      </c>
      <c r="AP102" s="78">
        <v>10.6</v>
      </c>
      <c r="AQ102" s="93">
        <v>0</v>
      </c>
      <c r="AR102" s="93">
        <v>0</v>
      </c>
      <c r="AS102" s="93">
        <v>0</v>
      </c>
      <c r="AT102" s="93">
        <v>0</v>
      </c>
      <c r="AU102" s="93">
        <v>0</v>
      </c>
      <c r="AV102" s="93">
        <v>0</v>
      </c>
      <c r="AW102" s="93">
        <v>0</v>
      </c>
      <c r="AX102" s="93">
        <v>0</v>
      </c>
      <c r="AY102" s="58"/>
      <c r="AZ102" s="59"/>
      <c r="BA102" s="59"/>
      <c r="BB102" s="59">
        <v>9890000</v>
      </c>
      <c r="BC102" s="59">
        <v>0</v>
      </c>
      <c r="BD102" s="59">
        <v>0</v>
      </c>
      <c r="BE102" s="59">
        <v>9890000</v>
      </c>
      <c r="BF102" s="59">
        <v>0</v>
      </c>
      <c r="BG102" s="60">
        <v>0</v>
      </c>
      <c r="BH102" s="80">
        <v>240</v>
      </c>
      <c r="BI102" s="80">
        <v>233.79999999999998</v>
      </c>
      <c r="BJ102" s="80">
        <v>0</v>
      </c>
      <c r="BK102" s="80">
        <v>0</v>
      </c>
      <c r="BL102" s="80">
        <v>193.79999999999998</v>
      </c>
      <c r="BM102" s="80">
        <v>0</v>
      </c>
      <c r="BN102" s="80">
        <v>0</v>
      </c>
      <c r="BO102" s="169" t="str">
        <f>VLOOKUP(B102,[1]DS!$B$5:$W$2997,15,0)</f>
        <v>0208</v>
      </c>
      <c r="BP102" s="80" t="str">
        <f t="shared" si="54"/>
        <v/>
      </c>
    </row>
    <row r="103" spans="1:68" ht="27.6" customHeight="1">
      <c r="A103" s="56">
        <f>SUBTOTAL(3,$B$9:B103)</f>
        <v>95</v>
      </c>
      <c r="B103" s="123" t="s">
        <v>631</v>
      </c>
      <c r="C103" s="124" t="s">
        <v>1042</v>
      </c>
      <c r="D103" s="125" t="s">
        <v>1043</v>
      </c>
      <c r="E103" s="56">
        <v>2</v>
      </c>
      <c r="F103" s="57" t="s">
        <v>669</v>
      </c>
      <c r="G103" s="78">
        <v>47.9</v>
      </c>
      <c r="H103" s="58">
        <v>4909750</v>
      </c>
      <c r="I103" s="58">
        <v>0</v>
      </c>
      <c r="J103" s="58">
        <v>4909750</v>
      </c>
      <c r="K103" s="78"/>
      <c r="L103" s="58"/>
      <c r="M103" s="58"/>
      <c r="N103" s="58">
        <v>0</v>
      </c>
      <c r="O103" s="78">
        <v>60.600000000000009</v>
      </c>
      <c r="P103" s="58">
        <v>6211500.0000000009</v>
      </c>
      <c r="Q103" s="58">
        <v>0</v>
      </c>
      <c r="R103" s="58">
        <v>6211500</v>
      </c>
      <c r="S103" s="78"/>
      <c r="T103" s="58"/>
      <c r="U103" s="58"/>
      <c r="V103" s="58">
        <v>0</v>
      </c>
      <c r="W103" s="58"/>
      <c r="X103" s="58"/>
      <c r="Y103" s="58"/>
      <c r="Z103" s="58"/>
      <c r="AA103" s="58"/>
      <c r="AB103" s="58">
        <v>0</v>
      </c>
      <c r="AC103" s="60">
        <v>1</v>
      </c>
      <c r="AD103" s="60">
        <v>20</v>
      </c>
      <c r="AE103" s="60">
        <v>0</v>
      </c>
      <c r="AF103" s="60">
        <v>0</v>
      </c>
      <c r="AG103" s="60">
        <v>1</v>
      </c>
      <c r="AH103" s="60">
        <v>20</v>
      </c>
      <c r="AI103" s="58">
        <v>1050000</v>
      </c>
      <c r="AJ103" s="58">
        <v>0</v>
      </c>
      <c r="AK103" s="59">
        <v>0</v>
      </c>
      <c r="AL103" s="58">
        <v>1050000</v>
      </c>
      <c r="AM103" s="58">
        <v>0</v>
      </c>
      <c r="AN103" s="78">
        <v>270</v>
      </c>
      <c r="AO103" s="78">
        <v>72.8</v>
      </c>
      <c r="AP103" s="78">
        <v>0</v>
      </c>
      <c r="AQ103" s="93">
        <v>0</v>
      </c>
      <c r="AR103" s="93">
        <v>0</v>
      </c>
      <c r="AS103" s="93">
        <v>0</v>
      </c>
      <c r="AT103" s="93">
        <v>0</v>
      </c>
      <c r="AU103" s="93">
        <v>0</v>
      </c>
      <c r="AV103" s="93">
        <v>0</v>
      </c>
      <c r="AW103" s="93">
        <v>0</v>
      </c>
      <c r="AX103" s="93">
        <v>0</v>
      </c>
      <c r="AY103" s="58"/>
      <c r="AZ103" s="59"/>
      <c r="BA103" s="59"/>
      <c r="BB103" s="59">
        <v>12171250</v>
      </c>
      <c r="BC103" s="59">
        <v>0</v>
      </c>
      <c r="BD103" s="59">
        <v>0</v>
      </c>
      <c r="BE103" s="59">
        <v>12171250</v>
      </c>
      <c r="BF103" s="59">
        <v>0</v>
      </c>
      <c r="BG103" s="60">
        <v>0</v>
      </c>
      <c r="BH103" s="80">
        <v>270</v>
      </c>
      <c r="BI103" s="80">
        <v>201.3</v>
      </c>
      <c r="BJ103" s="80">
        <v>0</v>
      </c>
      <c r="BK103" s="80">
        <v>0</v>
      </c>
      <c r="BL103" s="80">
        <v>181.3</v>
      </c>
      <c r="BM103" s="80">
        <v>0</v>
      </c>
      <c r="BN103" s="80">
        <v>0</v>
      </c>
      <c r="BO103" s="169" t="str">
        <f>VLOOKUP(B103,[1]DS!$B$5:$W$2997,15,0)</f>
        <v>0208</v>
      </c>
      <c r="BP103" s="80" t="str">
        <f t="shared" si="54"/>
        <v/>
      </c>
    </row>
    <row r="104" spans="1:68" ht="27.6" customHeight="1">
      <c r="A104" s="56">
        <f>SUBTOTAL(3,$B$9:B104)</f>
        <v>96</v>
      </c>
      <c r="B104" s="123" t="s">
        <v>102</v>
      </c>
      <c r="C104" s="124" t="s">
        <v>1044</v>
      </c>
      <c r="D104" s="125" t="s">
        <v>1045</v>
      </c>
      <c r="E104" s="56">
        <v>3</v>
      </c>
      <c r="F104" s="57" t="s">
        <v>670</v>
      </c>
      <c r="G104" s="78">
        <v>0</v>
      </c>
      <c r="H104" s="58">
        <v>0</v>
      </c>
      <c r="I104" s="58">
        <v>0</v>
      </c>
      <c r="J104" s="58">
        <v>0</v>
      </c>
      <c r="K104" s="78"/>
      <c r="L104" s="58"/>
      <c r="M104" s="58"/>
      <c r="N104" s="58">
        <v>0</v>
      </c>
      <c r="O104" s="78">
        <v>91.500000000000014</v>
      </c>
      <c r="P104" s="58">
        <v>9378750.0000000019</v>
      </c>
      <c r="Q104" s="58">
        <v>0</v>
      </c>
      <c r="R104" s="58">
        <v>9378750</v>
      </c>
      <c r="S104" s="78"/>
      <c r="T104" s="58"/>
      <c r="U104" s="58"/>
      <c r="V104" s="58">
        <v>0</v>
      </c>
      <c r="W104" s="58"/>
      <c r="X104" s="58"/>
      <c r="Y104" s="58"/>
      <c r="Z104" s="58"/>
      <c r="AA104" s="58"/>
      <c r="AB104" s="58">
        <v>0</v>
      </c>
      <c r="AC104" s="60">
        <v>0</v>
      </c>
      <c r="AD104" s="60">
        <v>0</v>
      </c>
      <c r="AE104" s="60">
        <v>0</v>
      </c>
      <c r="AF104" s="60">
        <v>0</v>
      </c>
      <c r="AG104" s="60">
        <v>0</v>
      </c>
      <c r="AH104" s="60">
        <v>0</v>
      </c>
      <c r="AI104" s="58">
        <v>0</v>
      </c>
      <c r="AJ104" s="58">
        <v>0</v>
      </c>
      <c r="AK104" s="59">
        <v>0</v>
      </c>
      <c r="AL104" s="58">
        <v>0</v>
      </c>
      <c r="AM104" s="58">
        <v>0</v>
      </c>
      <c r="AN104" s="78">
        <v>295</v>
      </c>
      <c r="AO104" s="78">
        <v>105</v>
      </c>
      <c r="AP104" s="78">
        <v>0</v>
      </c>
      <c r="AQ104" s="93">
        <v>0</v>
      </c>
      <c r="AR104" s="93">
        <v>0</v>
      </c>
      <c r="AS104" s="93">
        <v>0</v>
      </c>
      <c r="AT104" s="93">
        <v>0</v>
      </c>
      <c r="AU104" s="93">
        <v>0</v>
      </c>
      <c r="AV104" s="93">
        <v>0</v>
      </c>
      <c r="AW104" s="93">
        <v>0</v>
      </c>
      <c r="AX104" s="93">
        <v>0</v>
      </c>
      <c r="AY104" s="58"/>
      <c r="AZ104" s="59"/>
      <c r="BA104" s="59"/>
      <c r="BB104" s="59">
        <v>9378750</v>
      </c>
      <c r="BC104" s="59">
        <v>0</v>
      </c>
      <c r="BD104" s="59">
        <v>0</v>
      </c>
      <c r="BE104" s="59">
        <v>9378750</v>
      </c>
      <c r="BF104" s="59">
        <v>0</v>
      </c>
      <c r="BG104" s="60">
        <v>0</v>
      </c>
      <c r="BH104" s="80">
        <v>295</v>
      </c>
      <c r="BI104" s="80">
        <v>196.5</v>
      </c>
      <c r="BJ104" s="80">
        <v>0</v>
      </c>
      <c r="BK104" s="80">
        <v>0</v>
      </c>
      <c r="BL104" s="80">
        <v>196.5</v>
      </c>
      <c r="BM104" s="80">
        <v>0</v>
      </c>
      <c r="BN104" s="80">
        <v>0</v>
      </c>
      <c r="BO104" s="169" t="str">
        <f>VLOOKUP(B104,[1]DS!$B$5:$W$2997,15,0)</f>
        <v>0302</v>
      </c>
      <c r="BP104" s="80" t="str">
        <f t="shared" si="54"/>
        <v/>
      </c>
    </row>
    <row r="105" spans="1:68" ht="27.6" customHeight="1">
      <c r="A105" s="56">
        <f>SUBTOTAL(3,$B$9:B105)</f>
        <v>97</v>
      </c>
      <c r="B105" s="123" t="s">
        <v>103</v>
      </c>
      <c r="C105" s="124" t="s">
        <v>1046</v>
      </c>
      <c r="D105" s="125" t="s">
        <v>1047</v>
      </c>
      <c r="E105" s="56">
        <v>3</v>
      </c>
      <c r="F105" s="57" t="s">
        <v>670</v>
      </c>
      <c r="G105" s="78">
        <v>0</v>
      </c>
      <c r="H105" s="58">
        <v>0</v>
      </c>
      <c r="I105" s="58">
        <v>0</v>
      </c>
      <c r="J105" s="58">
        <v>0</v>
      </c>
      <c r="K105" s="78"/>
      <c r="L105" s="58"/>
      <c r="M105" s="58"/>
      <c r="N105" s="58">
        <v>0</v>
      </c>
      <c r="O105" s="78">
        <v>60.7</v>
      </c>
      <c r="P105" s="58">
        <v>6221750</v>
      </c>
      <c r="Q105" s="58">
        <v>0</v>
      </c>
      <c r="R105" s="58">
        <v>6221750</v>
      </c>
      <c r="S105" s="78"/>
      <c r="T105" s="58"/>
      <c r="U105" s="58"/>
      <c r="V105" s="58">
        <v>0</v>
      </c>
      <c r="W105" s="58"/>
      <c r="X105" s="58"/>
      <c r="Y105" s="58"/>
      <c r="Z105" s="58"/>
      <c r="AA105" s="58"/>
      <c r="AB105" s="58">
        <v>0</v>
      </c>
      <c r="AC105" s="60">
        <v>0</v>
      </c>
      <c r="AD105" s="60">
        <v>0</v>
      </c>
      <c r="AE105" s="60">
        <v>0</v>
      </c>
      <c r="AF105" s="60">
        <v>0</v>
      </c>
      <c r="AG105" s="60">
        <v>0</v>
      </c>
      <c r="AH105" s="60">
        <v>0</v>
      </c>
      <c r="AI105" s="58">
        <v>0</v>
      </c>
      <c r="AJ105" s="58">
        <v>0</v>
      </c>
      <c r="AK105" s="59">
        <v>0</v>
      </c>
      <c r="AL105" s="58">
        <v>0</v>
      </c>
      <c r="AM105" s="58">
        <v>0</v>
      </c>
      <c r="AN105" s="78">
        <v>255</v>
      </c>
      <c r="AO105" s="78">
        <v>85.9</v>
      </c>
      <c r="AP105" s="78">
        <v>37.1</v>
      </c>
      <c r="AQ105" s="93">
        <v>0</v>
      </c>
      <c r="AR105" s="93">
        <v>0</v>
      </c>
      <c r="AS105" s="93">
        <v>0</v>
      </c>
      <c r="AT105" s="93">
        <v>0</v>
      </c>
      <c r="AU105" s="93">
        <v>0</v>
      </c>
      <c r="AV105" s="93">
        <v>0</v>
      </c>
      <c r="AW105" s="93">
        <v>0</v>
      </c>
      <c r="AX105" s="93">
        <v>0</v>
      </c>
      <c r="AY105" s="58"/>
      <c r="AZ105" s="59"/>
      <c r="BA105" s="59"/>
      <c r="BB105" s="59">
        <v>6221750</v>
      </c>
      <c r="BC105" s="59">
        <v>0</v>
      </c>
      <c r="BD105" s="59">
        <v>0</v>
      </c>
      <c r="BE105" s="59">
        <v>6221750</v>
      </c>
      <c r="BF105" s="59">
        <v>0</v>
      </c>
      <c r="BG105" s="60">
        <v>0</v>
      </c>
      <c r="BH105" s="80">
        <v>255</v>
      </c>
      <c r="BI105" s="80">
        <v>183.70000000000002</v>
      </c>
      <c r="BJ105" s="80">
        <v>0</v>
      </c>
      <c r="BK105" s="80">
        <v>0</v>
      </c>
      <c r="BL105" s="80">
        <v>183.70000000000002</v>
      </c>
      <c r="BM105" s="80">
        <v>0</v>
      </c>
      <c r="BN105" s="80">
        <v>0</v>
      </c>
      <c r="BO105" s="169" t="str">
        <f>VLOOKUP(B105,[1]DS!$B$5:$W$2997,15,0)</f>
        <v>0302</v>
      </c>
      <c r="BP105" s="80" t="str">
        <f t="shared" si="54"/>
        <v/>
      </c>
    </row>
    <row r="106" spans="1:68" ht="27.6" customHeight="1">
      <c r="A106" s="56">
        <f>SUBTOTAL(3,$B$9:B106)</f>
        <v>98</v>
      </c>
      <c r="B106" s="123" t="s">
        <v>104</v>
      </c>
      <c r="C106" s="124" t="s">
        <v>1048</v>
      </c>
      <c r="D106" s="125" t="s">
        <v>911</v>
      </c>
      <c r="E106" s="56">
        <v>3</v>
      </c>
      <c r="F106" s="57" t="s">
        <v>670</v>
      </c>
      <c r="G106" s="78">
        <v>0</v>
      </c>
      <c r="H106" s="58">
        <v>0</v>
      </c>
      <c r="I106" s="58">
        <v>0</v>
      </c>
      <c r="J106" s="58">
        <v>0</v>
      </c>
      <c r="K106" s="78"/>
      <c r="L106" s="58"/>
      <c r="M106" s="58"/>
      <c r="N106" s="58">
        <v>0</v>
      </c>
      <c r="O106" s="78">
        <v>90.8</v>
      </c>
      <c r="P106" s="58">
        <v>9307000</v>
      </c>
      <c r="Q106" s="58">
        <v>9307000</v>
      </c>
      <c r="R106" s="58">
        <v>0</v>
      </c>
      <c r="S106" s="78"/>
      <c r="T106" s="58"/>
      <c r="U106" s="58"/>
      <c r="V106" s="58">
        <v>0</v>
      </c>
      <c r="W106" s="58"/>
      <c r="X106" s="58"/>
      <c r="Y106" s="58"/>
      <c r="Z106" s="58"/>
      <c r="AA106" s="58"/>
      <c r="AB106" s="58">
        <v>0</v>
      </c>
      <c r="AC106" s="60">
        <v>0</v>
      </c>
      <c r="AD106" s="60">
        <v>0</v>
      </c>
      <c r="AE106" s="60">
        <v>0</v>
      </c>
      <c r="AF106" s="60">
        <v>0</v>
      </c>
      <c r="AG106" s="60">
        <v>0</v>
      </c>
      <c r="AH106" s="60">
        <v>0</v>
      </c>
      <c r="AI106" s="58">
        <v>0</v>
      </c>
      <c r="AJ106" s="58">
        <v>0</v>
      </c>
      <c r="AK106" s="59">
        <v>0</v>
      </c>
      <c r="AL106" s="58">
        <v>0</v>
      </c>
      <c r="AM106" s="58">
        <v>0</v>
      </c>
      <c r="AN106" s="78">
        <v>300</v>
      </c>
      <c r="AO106" s="78">
        <v>41.8</v>
      </c>
      <c r="AP106" s="78">
        <v>49.8</v>
      </c>
      <c r="AQ106" s="93">
        <v>0</v>
      </c>
      <c r="AR106" s="93">
        <v>0</v>
      </c>
      <c r="AS106" s="93">
        <v>5256000</v>
      </c>
      <c r="AT106" s="93">
        <v>0</v>
      </c>
      <c r="AU106" s="93">
        <v>0</v>
      </c>
      <c r="AV106" s="93">
        <v>0</v>
      </c>
      <c r="AW106" s="93">
        <v>5256000</v>
      </c>
      <c r="AX106" s="93">
        <v>0</v>
      </c>
      <c r="AY106" s="58"/>
      <c r="AZ106" s="59"/>
      <c r="BA106" s="59"/>
      <c r="BB106" s="59">
        <v>0</v>
      </c>
      <c r="BC106" s="59">
        <v>5256000</v>
      </c>
      <c r="BD106" s="59">
        <v>0</v>
      </c>
      <c r="BE106" s="59">
        <v>0</v>
      </c>
      <c r="BF106" s="59">
        <v>5256000</v>
      </c>
      <c r="BG106" s="60">
        <v>0</v>
      </c>
      <c r="BH106" s="80">
        <v>300</v>
      </c>
      <c r="BI106" s="80">
        <v>182.39999999999998</v>
      </c>
      <c r="BJ106" s="80">
        <v>0</v>
      </c>
      <c r="BK106" s="80">
        <v>0</v>
      </c>
      <c r="BL106" s="80">
        <v>182.39999999999998</v>
      </c>
      <c r="BM106" s="80">
        <v>0</v>
      </c>
      <c r="BN106" s="80">
        <v>0</v>
      </c>
      <c r="BO106" s="169" t="str">
        <f>VLOOKUP(B106,[1]DS!$B$5:$W$2997,15,0)</f>
        <v>0302</v>
      </c>
      <c r="BP106" s="80" t="str">
        <f t="shared" si="54"/>
        <v/>
      </c>
    </row>
    <row r="107" spans="1:68" ht="27.6" customHeight="1">
      <c r="A107" s="56">
        <f>SUBTOTAL(3,$B$9:B107)</f>
        <v>99</v>
      </c>
      <c r="B107" s="123" t="s">
        <v>105</v>
      </c>
      <c r="C107" s="124" t="s">
        <v>1049</v>
      </c>
      <c r="D107" s="125" t="s">
        <v>1050</v>
      </c>
      <c r="E107" s="56">
        <v>3</v>
      </c>
      <c r="F107" s="57" t="s">
        <v>670</v>
      </c>
      <c r="G107" s="78">
        <v>0</v>
      </c>
      <c r="H107" s="58">
        <v>0</v>
      </c>
      <c r="I107" s="58">
        <v>0</v>
      </c>
      <c r="J107" s="58">
        <v>0</v>
      </c>
      <c r="K107" s="78"/>
      <c r="L107" s="58"/>
      <c r="M107" s="58"/>
      <c r="N107" s="58">
        <v>0</v>
      </c>
      <c r="O107" s="78">
        <v>30.599999999999998</v>
      </c>
      <c r="P107" s="58">
        <v>3136500</v>
      </c>
      <c r="Q107" s="58">
        <v>0</v>
      </c>
      <c r="R107" s="58">
        <v>3136500</v>
      </c>
      <c r="S107" s="78"/>
      <c r="T107" s="58"/>
      <c r="U107" s="58"/>
      <c r="V107" s="58">
        <v>0</v>
      </c>
      <c r="W107" s="58"/>
      <c r="X107" s="58"/>
      <c r="Y107" s="58"/>
      <c r="Z107" s="58"/>
      <c r="AA107" s="58"/>
      <c r="AB107" s="58">
        <v>0</v>
      </c>
      <c r="AC107" s="60">
        <v>0</v>
      </c>
      <c r="AD107" s="60">
        <v>0</v>
      </c>
      <c r="AE107" s="60">
        <v>0</v>
      </c>
      <c r="AF107" s="60">
        <v>0</v>
      </c>
      <c r="AG107" s="60">
        <v>0</v>
      </c>
      <c r="AH107" s="60">
        <v>0</v>
      </c>
      <c r="AI107" s="58">
        <v>0</v>
      </c>
      <c r="AJ107" s="58">
        <v>0</v>
      </c>
      <c r="AK107" s="59">
        <v>0</v>
      </c>
      <c r="AL107" s="58">
        <v>0</v>
      </c>
      <c r="AM107" s="58">
        <v>0</v>
      </c>
      <c r="AN107" s="78">
        <v>105</v>
      </c>
      <c r="AO107" s="78">
        <v>90</v>
      </c>
      <c r="AP107" s="78">
        <v>0</v>
      </c>
      <c r="AQ107" s="93">
        <v>0</v>
      </c>
      <c r="AR107" s="93">
        <v>0</v>
      </c>
      <c r="AS107" s="93">
        <v>0</v>
      </c>
      <c r="AT107" s="93">
        <v>0</v>
      </c>
      <c r="AU107" s="93">
        <v>0</v>
      </c>
      <c r="AV107" s="93">
        <v>0</v>
      </c>
      <c r="AW107" s="93">
        <v>0</v>
      </c>
      <c r="AX107" s="93">
        <v>0</v>
      </c>
      <c r="AY107" s="58"/>
      <c r="AZ107" s="59"/>
      <c r="BA107" s="59"/>
      <c r="BB107" s="59">
        <v>3136500</v>
      </c>
      <c r="BC107" s="59">
        <v>0</v>
      </c>
      <c r="BD107" s="59">
        <v>0</v>
      </c>
      <c r="BE107" s="59">
        <v>3136500</v>
      </c>
      <c r="BF107" s="59">
        <v>0</v>
      </c>
      <c r="BG107" s="60">
        <v>0</v>
      </c>
      <c r="BH107" s="80">
        <v>105</v>
      </c>
      <c r="BI107" s="80">
        <v>120.6</v>
      </c>
      <c r="BJ107" s="80">
        <v>15.599999999999994</v>
      </c>
      <c r="BK107" s="80">
        <v>14.857142857142852</v>
      </c>
      <c r="BL107" s="80">
        <v>120.6</v>
      </c>
      <c r="BM107" s="80">
        <v>15.599999999999994</v>
      </c>
      <c r="BN107" s="80">
        <v>14.857142857142852</v>
      </c>
      <c r="BO107" s="169" t="str">
        <f>VLOOKUP(B107,[1]DS!$B$5:$W$2997,15,0)</f>
        <v>0302</v>
      </c>
      <c r="BP107" s="80" t="str">
        <f t="shared" si="54"/>
        <v/>
      </c>
    </row>
    <row r="108" spans="1:68" ht="27.6" customHeight="1">
      <c r="A108" s="56">
        <f>SUBTOTAL(3,$B$9:B108)</f>
        <v>100</v>
      </c>
      <c r="B108" s="123" t="s">
        <v>138</v>
      </c>
      <c r="C108" s="124" t="s">
        <v>1051</v>
      </c>
      <c r="D108" s="125" t="s">
        <v>1052</v>
      </c>
      <c r="E108" s="56">
        <v>3</v>
      </c>
      <c r="F108" s="57" t="s">
        <v>670</v>
      </c>
      <c r="G108" s="78">
        <v>0</v>
      </c>
      <c r="H108" s="58">
        <v>0</v>
      </c>
      <c r="I108" s="58">
        <v>0</v>
      </c>
      <c r="J108" s="58">
        <v>0</v>
      </c>
      <c r="K108" s="78"/>
      <c r="L108" s="58"/>
      <c r="M108" s="58"/>
      <c r="N108" s="58">
        <v>0</v>
      </c>
      <c r="O108" s="78">
        <v>30.1</v>
      </c>
      <c r="P108" s="58">
        <v>3085250</v>
      </c>
      <c r="Q108" s="58">
        <v>3085250</v>
      </c>
      <c r="R108" s="58">
        <v>0</v>
      </c>
      <c r="S108" s="78"/>
      <c r="T108" s="58"/>
      <c r="U108" s="58"/>
      <c r="V108" s="58">
        <v>0</v>
      </c>
      <c r="W108" s="58"/>
      <c r="X108" s="58"/>
      <c r="Y108" s="58"/>
      <c r="Z108" s="58"/>
      <c r="AA108" s="58"/>
      <c r="AB108" s="58">
        <v>0</v>
      </c>
      <c r="AC108" s="60">
        <v>0</v>
      </c>
      <c r="AD108" s="60">
        <v>0</v>
      </c>
      <c r="AE108" s="60">
        <v>0</v>
      </c>
      <c r="AF108" s="60">
        <v>0</v>
      </c>
      <c r="AG108" s="60">
        <v>0</v>
      </c>
      <c r="AH108" s="60">
        <v>0</v>
      </c>
      <c r="AI108" s="58">
        <v>0</v>
      </c>
      <c r="AJ108" s="58">
        <v>0</v>
      </c>
      <c r="AK108" s="59">
        <v>0</v>
      </c>
      <c r="AL108" s="58">
        <v>0</v>
      </c>
      <c r="AM108" s="58">
        <v>0</v>
      </c>
      <c r="AN108" s="78">
        <v>255</v>
      </c>
      <c r="AO108" s="78">
        <v>0</v>
      </c>
      <c r="AP108" s="78">
        <v>0</v>
      </c>
      <c r="AQ108" s="93">
        <v>0</v>
      </c>
      <c r="AR108" s="93">
        <v>0</v>
      </c>
      <c r="AS108" s="93">
        <v>10491900</v>
      </c>
      <c r="AT108" s="93">
        <v>0</v>
      </c>
      <c r="AU108" s="93">
        <v>0</v>
      </c>
      <c r="AV108" s="93">
        <v>0</v>
      </c>
      <c r="AW108" s="93">
        <v>10491900</v>
      </c>
      <c r="AX108" s="93">
        <v>0</v>
      </c>
      <c r="AY108" s="58"/>
      <c r="AZ108" s="59"/>
      <c r="BA108" s="59"/>
      <c r="BB108" s="59">
        <v>0</v>
      </c>
      <c r="BC108" s="59">
        <v>10491900</v>
      </c>
      <c r="BD108" s="59">
        <v>0</v>
      </c>
      <c r="BE108" s="59">
        <v>0</v>
      </c>
      <c r="BF108" s="59">
        <v>10491900</v>
      </c>
      <c r="BG108" s="60">
        <v>0</v>
      </c>
      <c r="BH108" s="80">
        <v>255</v>
      </c>
      <c r="BI108" s="80">
        <v>30.1</v>
      </c>
      <c r="BJ108" s="80">
        <v>0</v>
      </c>
      <c r="BK108" s="80">
        <v>0</v>
      </c>
      <c r="BL108" s="80">
        <v>30.1</v>
      </c>
      <c r="BM108" s="80">
        <v>0</v>
      </c>
      <c r="BN108" s="80">
        <v>0</v>
      </c>
      <c r="BO108" s="169" t="str">
        <f>VLOOKUP(B108,[1]DS!$B$5:$W$2997,15,0)</f>
        <v>0302</v>
      </c>
      <c r="BP108" s="80" t="str">
        <f t="shared" si="54"/>
        <v/>
      </c>
    </row>
    <row r="109" spans="1:68" ht="27.6" customHeight="1">
      <c r="A109" s="56">
        <f>SUBTOTAL(3,$B$9:B109)</f>
        <v>101</v>
      </c>
      <c r="B109" s="123" t="s">
        <v>139</v>
      </c>
      <c r="C109" s="124" t="s">
        <v>1053</v>
      </c>
      <c r="D109" s="125" t="s">
        <v>911</v>
      </c>
      <c r="E109" s="56">
        <v>3</v>
      </c>
      <c r="F109" s="57" t="s">
        <v>670</v>
      </c>
      <c r="G109" s="78">
        <v>31.7</v>
      </c>
      <c r="H109" s="58">
        <v>3249250</v>
      </c>
      <c r="I109" s="58">
        <v>0</v>
      </c>
      <c r="J109" s="58">
        <v>3249250</v>
      </c>
      <c r="K109" s="78"/>
      <c r="L109" s="58"/>
      <c r="M109" s="58"/>
      <c r="N109" s="58">
        <v>0</v>
      </c>
      <c r="O109" s="78">
        <v>60.400000000000006</v>
      </c>
      <c r="P109" s="58">
        <v>6191000.0000000009</v>
      </c>
      <c r="Q109" s="58">
        <v>0</v>
      </c>
      <c r="R109" s="58">
        <v>6191000</v>
      </c>
      <c r="S109" s="78"/>
      <c r="T109" s="58"/>
      <c r="U109" s="58"/>
      <c r="V109" s="58">
        <v>0</v>
      </c>
      <c r="W109" s="58"/>
      <c r="X109" s="58"/>
      <c r="Y109" s="58"/>
      <c r="Z109" s="58"/>
      <c r="AA109" s="58"/>
      <c r="AB109" s="58">
        <v>0</v>
      </c>
      <c r="AC109" s="60">
        <v>0</v>
      </c>
      <c r="AD109" s="60">
        <v>0</v>
      </c>
      <c r="AE109" s="60">
        <v>0</v>
      </c>
      <c r="AF109" s="60">
        <v>0</v>
      </c>
      <c r="AG109" s="60">
        <v>0</v>
      </c>
      <c r="AH109" s="60">
        <v>0</v>
      </c>
      <c r="AI109" s="58">
        <v>0</v>
      </c>
      <c r="AJ109" s="58">
        <v>0</v>
      </c>
      <c r="AK109" s="59">
        <v>0</v>
      </c>
      <c r="AL109" s="58">
        <v>0</v>
      </c>
      <c r="AM109" s="58">
        <v>0</v>
      </c>
      <c r="AN109" s="78">
        <v>240</v>
      </c>
      <c r="AO109" s="78">
        <v>0</v>
      </c>
      <c r="AP109" s="78">
        <v>15.1</v>
      </c>
      <c r="AQ109" s="93">
        <v>0</v>
      </c>
      <c r="AR109" s="93">
        <v>0</v>
      </c>
      <c r="AS109" s="93">
        <v>0</v>
      </c>
      <c r="AT109" s="93">
        <v>0</v>
      </c>
      <c r="AU109" s="93">
        <v>0</v>
      </c>
      <c r="AV109" s="93">
        <v>0</v>
      </c>
      <c r="AW109" s="93">
        <v>0</v>
      </c>
      <c r="AX109" s="93">
        <v>0</v>
      </c>
      <c r="AY109" s="58"/>
      <c r="AZ109" s="59"/>
      <c r="BA109" s="59"/>
      <c r="BB109" s="59">
        <v>9440250</v>
      </c>
      <c r="BC109" s="59">
        <v>0</v>
      </c>
      <c r="BD109" s="59">
        <v>0</v>
      </c>
      <c r="BE109" s="59">
        <v>9440250</v>
      </c>
      <c r="BF109" s="59">
        <v>0</v>
      </c>
      <c r="BG109" s="60">
        <v>0</v>
      </c>
      <c r="BH109" s="80">
        <v>240</v>
      </c>
      <c r="BI109" s="80">
        <v>107.2</v>
      </c>
      <c r="BJ109" s="80">
        <v>0</v>
      </c>
      <c r="BK109" s="80">
        <v>0</v>
      </c>
      <c r="BL109" s="80">
        <v>107.2</v>
      </c>
      <c r="BM109" s="80">
        <v>0</v>
      </c>
      <c r="BN109" s="80">
        <v>0</v>
      </c>
      <c r="BO109" s="169" t="str">
        <f>VLOOKUP(B109,[1]DS!$B$5:$W$2997,15,0)</f>
        <v>0302</v>
      </c>
      <c r="BP109" s="80" t="str">
        <f t="shared" si="54"/>
        <v/>
      </c>
    </row>
    <row r="110" spans="1:68" ht="27.6" customHeight="1">
      <c r="A110" s="56">
        <f>SUBTOTAL(3,$B$9:B110)</f>
        <v>102</v>
      </c>
      <c r="B110" s="123" t="s">
        <v>140</v>
      </c>
      <c r="C110" s="124" t="s">
        <v>926</v>
      </c>
      <c r="D110" s="125" t="s">
        <v>1054</v>
      </c>
      <c r="E110" s="56">
        <v>3</v>
      </c>
      <c r="F110" s="57" t="s">
        <v>670</v>
      </c>
      <c r="G110" s="78">
        <v>0</v>
      </c>
      <c r="H110" s="58">
        <v>0</v>
      </c>
      <c r="I110" s="58">
        <v>0</v>
      </c>
      <c r="J110" s="58">
        <v>0</v>
      </c>
      <c r="K110" s="78"/>
      <c r="L110" s="58"/>
      <c r="M110" s="58"/>
      <c r="N110" s="58">
        <v>0</v>
      </c>
      <c r="O110" s="78">
        <v>0</v>
      </c>
      <c r="P110" s="58">
        <v>0</v>
      </c>
      <c r="Q110" s="58">
        <v>0</v>
      </c>
      <c r="R110" s="58">
        <v>0</v>
      </c>
      <c r="S110" s="78"/>
      <c r="T110" s="58"/>
      <c r="U110" s="58"/>
      <c r="V110" s="58">
        <v>0</v>
      </c>
      <c r="W110" s="58"/>
      <c r="X110" s="58"/>
      <c r="Y110" s="58"/>
      <c r="Z110" s="58"/>
      <c r="AA110" s="58"/>
      <c r="AB110" s="58">
        <v>0</v>
      </c>
      <c r="AC110" s="60">
        <v>0</v>
      </c>
      <c r="AD110" s="60">
        <v>0</v>
      </c>
      <c r="AE110" s="60">
        <v>0</v>
      </c>
      <c r="AF110" s="60">
        <v>0</v>
      </c>
      <c r="AG110" s="60">
        <v>0</v>
      </c>
      <c r="AH110" s="60">
        <v>0</v>
      </c>
      <c r="AI110" s="58">
        <v>0</v>
      </c>
      <c r="AJ110" s="58">
        <v>0</v>
      </c>
      <c r="AK110" s="59">
        <v>0</v>
      </c>
      <c r="AL110" s="58">
        <v>0</v>
      </c>
      <c r="AM110" s="58">
        <v>0</v>
      </c>
      <c r="AN110" s="78">
        <v>105</v>
      </c>
      <c r="AO110" s="78">
        <v>45</v>
      </c>
      <c r="AP110" s="78">
        <v>0</v>
      </c>
      <c r="AQ110" s="93">
        <v>0</v>
      </c>
      <c r="AR110" s="93">
        <v>0</v>
      </c>
      <c r="AS110" s="93">
        <v>3776800</v>
      </c>
      <c r="AT110" s="93">
        <v>0</v>
      </c>
      <c r="AU110" s="93">
        <v>0</v>
      </c>
      <c r="AV110" s="93">
        <v>0</v>
      </c>
      <c r="AW110" s="93">
        <v>3776800</v>
      </c>
      <c r="AX110" s="93">
        <v>0</v>
      </c>
      <c r="AY110" s="58"/>
      <c r="AZ110" s="59"/>
      <c r="BA110" s="59"/>
      <c r="BB110" s="59">
        <v>0</v>
      </c>
      <c r="BC110" s="59">
        <v>3776800</v>
      </c>
      <c r="BD110" s="59">
        <v>0</v>
      </c>
      <c r="BE110" s="59">
        <v>0</v>
      </c>
      <c r="BF110" s="59">
        <v>3776800</v>
      </c>
      <c r="BG110" s="60">
        <v>0</v>
      </c>
      <c r="BH110" s="80">
        <v>105</v>
      </c>
      <c r="BI110" s="80">
        <v>45</v>
      </c>
      <c r="BJ110" s="80">
        <v>0</v>
      </c>
      <c r="BK110" s="80">
        <v>0</v>
      </c>
      <c r="BL110" s="80">
        <v>45</v>
      </c>
      <c r="BM110" s="80">
        <v>0</v>
      </c>
      <c r="BN110" s="80">
        <v>0</v>
      </c>
      <c r="BO110" s="169" t="str">
        <f>VLOOKUP(B110,[1]DS!$B$5:$W$2997,15,0)</f>
        <v>0302</v>
      </c>
      <c r="BP110" s="80" t="str">
        <f t="shared" si="54"/>
        <v/>
      </c>
    </row>
    <row r="111" spans="1:68" ht="27.6" customHeight="1">
      <c r="A111" s="56">
        <f>SUBTOTAL(3,$B$9:B111)</f>
        <v>103</v>
      </c>
      <c r="B111" s="123" t="s">
        <v>106</v>
      </c>
      <c r="C111" s="124" t="s">
        <v>1055</v>
      </c>
      <c r="D111" s="125" t="s">
        <v>989</v>
      </c>
      <c r="E111" s="56">
        <v>3</v>
      </c>
      <c r="F111" s="57" t="s">
        <v>671</v>
      </c>
      <c r="G111" s="78">
        <v>0</v>
      </c>
      <c r="H111" s="58">
        <v>0</v>
      </c>
      <c r="I111" s="58">
        <v>0</v>
      </c>
      <c r="J111" s="58">
        <v>0</v>
      </c>
      <c r="K111" s="78"/>
      <c r="L111" s="58"/>
      <c r="M111" s="58"/>
      <c r="N111" s="58">
        <v>0</v>
      </c>
      <c r="O111" s="78">
        <v>30.3</v>
      </c>
      <c r="P111" s="58">
        <v>3105750</v>
      </c>
      <c r="Q111" s="58">
        <v>3105750</v>
      </c>
      <c r="R111" s="58">
        <v>0</v>
      </c>
      <c r="S111" s="78"/>
      <c r="T111" s="58"/>
      <c r="U111" s="58"/>
      <c r="V111" s="58">
        <v>0</v>
      </c>
      <c r="W111" s="58"/>
      <c r="X111" s="58"/>
      <c r="Y111" s="58"/>
      <c r="Z111" s="58"/>
      <c r="AA111" s="58"/>
      <c r="AB111" s="58">
        <v>0</v>
      </c>
      <c r="AC111" s="60">
        <v>0</v>
      </c>
      <c r="AD111" s="60">
        <v>0</v>
      </c>
      <c r="AE111" s="60">
        <v>0</v>
      </c>
      <c r="AF111" s="60">
        <v>0</v>
      </c>
      <c r="AG111" s="60">
        <v>0</v>
      </c>
      <c r="AH111" s="60">
        <v>0</v>
      </c>
      <c r="AI111" s="58">
        <v>0</v>
      </c>
      <c r="AJ111" s="58">
        <v>0</v>
      </c>
      <c r="AK111" s="59">
        <v>0</v>
      </c>
      <c r="AL111" s="58">
        <v>0</v>
      </c>
      <c r="AM111" s="58">
        <v>0</v>
      </c>
      <c r="AN111" s="78">
        <v>300</v>
      </c>
      <c r="AO111" s="78">
        <v>83</v>
      </c>
      <c r="AP111" s="78">
        <v>73.3</v>
      </c>
      <c r="AQ111" s="93">
        <v>0</v>
      </c>
      <c r="AR111" s="93">
        <v>0</v>
      </c>
      <c r="AS111" s="93">
        <v>16377104.689984094</v>
      </c>
      <c r="AT111" s="93">
        <v>0</v>
      </c>
      <c r="AU111" s="93">
        <v>0</v>
      </c>
      <c r="AV111" s="93">
        <v>0</v>
      </c>
      <c r="AW111" s="93">
        <v>16377105</v>
      </c>
      <c r="AX111" s="93">
        <v>0</v>
      </c>
      <c r="AY111" s="58"/>
      <c r="AZ111" s="59"/>
      <c r="BA111" s="59"/>
      <c r="BB111" s="59">
        <v>0</v>
      </c>
      <c r="BC111" s="59">
        <v>16377105</v>
      </c>
      <c r="BD111" s="59">
        <v>0</v>
      </c>
      <c r="BE111" s="59">
        <v>0</v>
      </c>
      <c r="BF111" s="59">
        <v>16377105</v>
      </c>
      <c r="BG111" s="60">
        <v>0</v>
      </c>
      <c r="BH111" s="80">
        <v>300</v>
      </c>
      <c r="BI111" s="80">
        <v>186.6</v>
      </c>
      <c r="BJ111" s="80">
        <v>0</v>
      </c>
      <c r="BK111" s="80">
        <v>0</v>
      </c>
      <c r="BL111" s="80">
        <v>186.6</v>
      </c>
      <c r="BM111" s="80">
        <v>0</v>
      </c>
      <c r="BN111" s="80">
        <v>0</v>
      </c>
      <c r="BO111" s="169" t="str">
        <f>VLOOKUP(B111,[1]DS!$B$5:$W$2997,15,0)</f>
        <v>0304</v>
      </c>
      <c r="BP111" s="80" t="str">
        <f t="shared" si="54"/>
        <v/>
      </c>
    </row>
    <row r="112" spans="1:68" ht="27.6" customHeight="1">
      <c r="A112" s="56">
        <f>SUBTOTAL(3,$B$9:B112)</f>
        <v>104</v>
      </c>
      <c r="B112" s="123" t="s">
        <v>107</v>
      </c>
      <c r="C112" s="124" t="s">
        <v>904</v>
      </c>
      <c r="D112" s="125" t="s">
        <v>946</v>
      </c>
      <c r="E112" s="56">
        <v>3</v>
      </c>
      <c r="F112" s="57" t="s">
        <v>671</v>
      </c>
      <c r="G112" s="78">
        <v>0</v>
      </c>
      <c r="H112" s="58">
        <v>0</v>
      </c>
      <c r="I112" s="58">
        <v>0</v>
      </c>
      <c r="J112" s="58">
        <v>0</v>
      </c>
      <c r="K112" s="78"/>
      <c r="L112" s="58"/>
      <c r="M112" s="58"/>
      <c r="N112" s="58">
        <v>0</v>
      </c>
      <c r="O112" s="78">
        <v>0</v>
      </c>
      <c r="P112" s="58">
        <v>0</v>
      </c>
      <c r="Q112" s="58">
        <v>0</v>
      </c>
      <c r="R112" s="58">
        <v>0</v>
      </c>
      <c r="S112" s="78"/>
      <c r="T112" s="58"/>
      <c r="U112" s="58"/>
      <c r="V112" s="58">
        <v>0</v>
      </c>
      <c r="W112" s="58"/>
      <c r="X112" s="58"/>
      <c r="Y112" s="58"/>
      <c r="Z112" s="58"/>
      <c r="AA112" s="58"/>
      <c r="AB112" s="58">
        <v>0</v>
      </c>
      <c r="AC112" s="60">
        <v>0</v>
      </c>
      <c r="AD112" s="60">
        <v>0</v>
      </c>
      <c r="AE112" s="60">
        <v>0</v>
      </c>
      <c r="AF112" s="60">
        <v>0</v>
      </c>
      <c r="AG112" s="60">
        <v>0</v>
      </c>
      <c r="AH112" s="60">
        <v>0</v>
      </c>
      <c r="AI112" s="58">
        <v>0</v>
      </c>
      <c r="AJ112" s="58">
        <v>0</v>
      </c>
      <c r="AK112" s="59">
        <v>0</v>
      </c>
      <c r="AL112" s="58">
        <v>0</v>
      </c>
      <c r="AM112" s="58">
        <v>0</v>
      </c>
      <c r="AN112" s="78">
        <v>300</v>
      </c>
      <c r="AO112" s="78">
        <v>81.099999999999994</v>
      </c>
      <c r="AP112" s="78">
        <v>0</v>
      </c>
      <c r="AQ112" s="93">
        <v>0</v>
      </c>
      <c r="AR112" s="93">
        <v>0</v>
      </c>
      <c r="AS112" s="93">
        <v>33595659.891891882</v>
      </c>
      <c r="AT112" s="93">
        <v>0</v>
      </c>
      <c r="AU112" s="93">
        <v>0</v>
      </c>
      <c r="AV112" s="93">
        <v>0</v>
      </c>
      <c r="AW112" s="93">
        <v>33595660</v>
      </c>
      <c r="AX112" s="93">
        <v>0</v>
      </c>
      <c r="AY112" s="58"/>
      <c r="AZ112" s="59"/>
      <c r="BA112" s="59"/>
      <c r="BB112" s="59">
        <v>0</v>
      </c>
      <c r="BC112" s="59">
        <v>33595660</v>
      </c>
      <c r="BD112" s="59">
        <v>0</v>
      </c>
      <c r="BE112" s="59">
        <v>0</v>
      </c>
      <c r="BF112" s="59">
        <v>33595660</v>
      </c>
      <c r="BG112" s="60">
        <v>0</v>
      </c>
      <c r="BH112" s="80">
        <v>300</v>
      </c>
      <c r="BI112" s="80">
        <v>81.099999999999994</v>
      </c>
      <c r="BJ112" s="80">
        <v>0</v>
      </c>
      <c r="BK112" s="80">
        <v>0</v>
      </c>
      <c r="BL112" s="80">
        <v>81.099999999999994</v>
      </c>
      <c r="BM112" s="80">
        <v>0</v>
      </c>
      <c r="BN112" s="80">
        <v>0</v>
      </c>
      <c r="BO112" s="169" t="str">
        <f>VLOOKUP(B112,[1]DS!$B$5:$W$2997,15,0)</f>
        <v>0304</v>
      </c>
      <c r="BP112" s="80" t="str">
        <f t="shared" si="54"/>
        <v/>
      </c>
    </row>
    <row r="113" spans="1:68" ht="27.6" customHeight="1">
      <c r="A113" s="56">
        <f>SUBTOTAL(3,$B$9:B113)</f>
        <v>105</v>
      </c>
      <c r="B113" s="123" t="s">
        <v>108</v>
      </c>
      <c r="C113" s="124" t="s">
        <v>1056</v>
      </c>
      <c r="D113" s="125" t="s">
        <v>1057</v>
      </c>
      <c r="E113" s="56">
        <v>3</v>
      </c>
      <c r="F113" s="57" t="s">
        <v>671</v>
      </c>
      <c r="G113" s="78">
        <v>0</v>
      </c>
      <c r="H113" s="58">
        <v>0</v>
      </c>
      <c r="I113" s="58">
        <v>0</v>
      </c>
      <c r="J113" s="58">
        <v>0</v>
      </c>
      <c r="K113" s="78"/>
      <c r="L113" s="58"/>
      <c r="M113" s="58"/>
      <c r="N113" s="58">
        <v>0</v>
      </c>
      <c r="O113" s="78">
        <v>30.7</v>
      </c>
      <c r="P113" s="58">
        <v>3146750</v>
      </c>
      <c r="Q113" s="58">
        <v>0</v>
      </c>
      <c r="R113" s="58">
        <v>3146750</v>
      </c>
      <c r="S113" s="78"/>
      <c r="T113" s="58"/>
      <c r="U113" s="58"/>
      <c r="V113" s="58">
        <v>0</v>
      </c>
      <c r="W113" s="58"/>
      <c r="X113" s="58"/>
      <c r="Y113" s="58"/>
      <c r="Z113" s="58"/>
      <c r="AA113" s="58"/>
      <c r="AB113" s="58">
        <v>0</v>
      </c>
      <c r="AC113" s="60">
        <v>0</v>
      </c>
      <c r="AD113" s="60">
        <v>0</v>
      </c>
      <c r="AE113" s="60">
        <v>0</v>
      </c>
      <c r="AF113" s="60">
        <v>0</v>
      </c>
      <c r="AG113" s="60">
        <v>0</v>
      </c>
      <c r="AH113" s="60">
        <v>0</v>
      </c>
      <c r="AI113" s="58">
        <v>0</v>
      </c>
      <c r="AJ113" s="58">
        <v>0</v>
      </c>
      <c r="AK113" s="59">
        <v>0</v>
      </c>
      <c r="AL113" s="58">
        <v>0</v>
      </c>
      <c r="AM113" s="58">
        <v>0</v>
      </c>
      <c r="AN113" s="78">
        <v>240</v>
      </c>
      <c r="AO113" s="78">
        <v>34.299999999999997</v>
      </c>
      <c r="AP113" s="78">
        <v>0</v>
      </c>
      <c r="AQ113" s="93">
        <v>0</v>
      </c>
      <c r="AR113" s="93">
        <v>0</v>
      </c>
      <c r="AS113" s="93">
        <v>0</v>
      </c>
      <c r="AT113" s="93">
        <v>0</v>
      </c>
      <c r="AU113" s="93">
        <v>0</v>
      </c>
      <c r="AV113" s="93">
        <v>0</v>
      </c>
      <c r="AW113" s="93">
        <v>0</v>
      </c>
      <c r="AX113" s="93">
        <v>0</v>
      </c>
      <c r="AY113" s="58"/>
      <c r="AZ113" s="59"/>
      <c r="BA113" s="59"/>
      <c r="BB113" s="59">
        <v>3146750</v>
      </c>
      <c r="BC113" s="59">
        <v>0</v>
      </c>
      <c r="BD113" s="59">
        <v>0</v>
      </c>
      <c r="BE113" s="59">
        <v>3146750</v>
      </c>
      <c r="BF113" s="59">
        <v>0</v>
      </c>
      <c r="BG113" s="60">
        <v>0</v>
      </c>
      <c r="BH113" s="80">
        <v>240</v>
      </c>
      <c r="BI113" s="80">
        <v>65</v>
      </c>
      <c r="BJ113" s="80">
        <v>0</v>
      </c>
      <c r="BK113" s="80">
        <v>0</v>
      </c>
      <c r="BL113" s="80">
        <v>65</v>
      </c>
      <c r="BM113" s="80">
        <v>0</v>
      </c>
      <c r="BN113" s="80">
        <v>0</v>
      </c>
      <c r="BO113" s="169" t="str">
        <f>VLOOKUP(B113,[1]DS!$B$5:$W$2997,15,0)</f>
        <v>0304</v>
      </c>
      <c r="BP113" s="80" t="str">
        <f t="shared" si="54"/>
        <v/>
      </c>
    </row>
    <row r="114" spans="1:68" ht="27.6" customHeight="1">
      <c r="A114" s="56">
        <f>SUBTOTAL(3,$B$9:B114)</f>
        <v>106</v>
      </c>
      <c r="B114" s="123" t="s">
        <v>109</v>
      </c>
      <c r="C114" s="124" t="s">
        <v>924</v>
      </c>
      <c r="D114" s="125" t="s">
        <v>1058</v>
      </c>
      <c r="E114" s="56">
        <v>3</v>
      </c>
      <c r="F114" s="57" t="s">
        <v>671</v>
      </c>
      <c r="G114" s="78">
        <v>0</v>
      </c>
      <c r="H114" s="58">
        <v>0</v>
      </c>
      <c r="I114" s="58">
        <v>0</v>
      </c>
      <c r="J114" s="58">
        <v>0</v>
      </c>
      <c r="K114" s="78"/>
      <c r="L114" s="58"/>
      <c r="M114" s="58"/>
      <c r="N114" s="58">
        <v>0</v>
      </c>
      <c r="O114" s="78">
        <v>30.1</v>
      </c>
      <c r="P114" s="58">
        <v>3085250</v>
      </c>
      <c r="Q114" s="58">
        <v>3085250</v>
      </c>
      <c r="R114" s="58">
        <v>0</v>
      </c>
      <c r="S114" s="78"/>
      <c r="T114" s="58"/>
      <c r="U114" s="58"/>
      <c r="V114" s="58">
        <v>0</v>
      </c>
      <c r="W114" s="58"/>
      <c r="X114" s="58"/>
      <c r="Y114" s="58"/>
      <c r="Z114" s="58"/>
      <c r="AA114" s="58"/>
      <c r="AB114" s="58">
        <v>0</v>
      </c>
      <c r="AC114" s="60">
        <v>0</v>
      </c>
      <c r="AD114" s="60">
        <v>0</v>
      </c>
      <c r="AE114" s="60">
        <v>0</v>
      </c>
      <c r="AF114" s="60">
        <v>0</v>
      </c>
      <c r="AG114" s="60">
        <v>0</v>
      </c>
      <c r="AH114" s="60">
        <v>0</v>
      </c>
      <c r="AI114" s="58">
        <v>0</v>
      </c>
      <c r="AJ114" s="58">
        <v>0</v>
      </c>
      <c r="AK114" s="59">
        <v>0</v>
      </c>
      <c r="AL114" s="58">
        <v>0</v>
      </c>
      <c r="AM114" s="58">
        <v>0</v>
      </c>
      <c r="AN114" s="78">
        <v>270</v>
      </c>
      <c r="AO114" s="78">
        <v>89.4</v>
      </c>
      <c r="AP114" s="78">
        <v>0</v>
      </c>
      <c r="AQ114" s="93">
        <v>0</v>
      </c>
      <c r="AR114" s="93">
        <v>0</v>
      </c>
      <c r="AS114" s="93">
        <v>14212510.067567565</v>
      </c>
      <c r="AT114" s="93">
        <v>0</v>
      </c>
      <c r="AU114" s="93">
        <v>0</v>
      </c>
      <c r="AV114" s="93">
        <v>0</v>
      </c>
      <c r="AW114" s="93">
        <v>14212510</v>
      </c>
      <c r="AX114" s="93">
        <v>0</v>
      </c>
      <c r="AY114" s="58"/>
      <c r="AZ114" s="59"/>
      <c r="BA114" s="59"/>
      <c r="BB114" s="59">
        <v>0</v>
      </c>
      <c r="BC114" s="59">
        <v>14212510</v>
      </c>
      <c r="BD114" s="59">
        <v>0</v>
      </c>
      <c r="BE114" s="59">
        <v>0</v>
      </c>
      <c r="BF114" s="59">
        <v>14212510</v>
      </c>
      <c r="BG114" s="60">
        <v>0</v>
      </c>
      <c r="BH114" s="80">
        <v>270</v>
      </c>
      <c r="BI114" s="80">
        <v>119.5</v>
      </c>
      <c r="BJ114" s="80">
        <v>0</v>
      </c>
      <c r="BK114" s="80">
        <v>0</v>
      </c>
      <c r="BL114" s="80">
        <v>119.5</v>
      </c>
      <c r="BM114" s="80">
        <v>0</v>
      </c>
      <c r="BN114" s="80">
        <v>0</v>
      </c>
      <c r="BO114" s="169" t="str">
        <f>VLOOKUP(B114,[1]DS!$B$5:$W$2997,15,0)</f>
        <v>0304</v>
      </c>
      <c r="BP114" s="80" t="str">
        <f t="shared" si="54"/>
        <v/>
      </c>
    </row>
    <row r="115" spans="1:68" ht="27.6" customHeight="1">
      <c r="A115" s="56">
        <f>SUBTOTAL(3,$B$9:B115)</f>
        <v>107</v>
      </c>
      <c r="B115" s="123" t="s">
        <v>509</v>
      </c>
      <c r="C115" s="124" t="s">
        <v>1053</v>
      </c>
      <c r="D115" s="125" t="s">
        <v>1059</v>
      </c>
      <c r="E115" s="56">
        <v>3</v>
      </c>
      <c r="F115" s="57" t="s">
        <v>671</v>
      </c>
      <c r="G115" s="78">
        <v>0</v>
      </c>
      <c r="H115" s="58">
        <v>0</v>
      </c>
      <c r="I115" s="58">
        <v>0</v>
      </c>
      <c r="J115" s="58">
        <v>0</v>
      </c>
      <c r="K115" s="78"/>
      <c r="L115" s="58"/>
      <c r="M115" s="58"/>
      <c r="N115" s="58">
        <v>0</v>
      </c>
      <c r="O115" s="78">
        <v>0</v>
      </c>
      <c r="P115" s="58">
        <v>0</v>
      </c>
      <c r="Q115" s="58">
        <v>0</v>
      </c>
      <c r="R115" s="58">
        <v>0</v>
      </c>
      <c r="S115" s="78"/>
      <c r="T115" s="58"/>
      <c r="U115" s="58"/>
      <c r="V115" s="58">
        <v>0</v>
      </c>
      <c r="W115" s="58"/>
      <c r="X115" s="58"/>
      <c r="Y115" s="58"/>
      <c r="Z115" s="58"/>
      <c r="AA115" s="58"/>
      <c r="AB115" s="58">
        <v>0</v>
      </c>
      <c r="AC115" s="60">
        <v>0</v>
      </c>
      <c r="AD115" s="60">
        <v>0</v>
      </c>
      <c r="AE115" s="60">
        <v>0</v>
      </c>
      <c r="AF115" s="60">
        <v>0</v>
      </c>
      <c r="AG115" s="60">
        <v>0</v>
      </c>
      <c r="AH115" s="60">
        <v>0</v>
      </c>
      <c r="AI115" s="58">
        <v>0</v>
      </c>
      <c r="AJ115" s="58">
        <v>0</v>
      </c>
      <c r="AK115" s="59">
        <v>0</v>
      </c>
      <c r="AL115" s="58">
        <v>0</v>
      </c>
      <c r="AM115" s="58">
        <v>0</v>
      </c>
      <c r="AN115" s="78">
        <v>300</v>
      </c>
      <c r="AO115" s="78">
        <v>71.5</v>
      </c>
      <c r="AP115" s="78">
        <v>0</v>
      </c>
      <c r="AQ115" s="93">
        <v>0</v>
      </c>
      <c r="AR115" s="93">
        <v>0</v>
      </c>
      <c r="AS115" s="93">
        <v>27130106.661367249</v>
      </c>
      <c r="AT115" s="93">
        <v>0</v>
      </c>
      <c r="AU115" s="93">
        <v>0</v>
      </c>
      <c r="AV115" s="93">
        <v>0</v>
      </c>
      <c r="AW115" s="93">
        <v>27130107</v>
      </c>
      <c r="AX115" s="93">
        <v>0</v>
      </c>
      <c r="AY115" s="58"/>
      <c r="AZ115" s="59"/>
      <c r="BA115" s="59"/>
      <c r="BB115" s="59">
        <v>0</v>
      </c>
      <c r="BC115" s="59">
        <v>27130107</v>
      </c>
      <c r="BD115" s="59">
        <v>0</v>
      </c>
      <c r="BE115" s="59">
        <v>0</v>
      </c>
      <c r="BF115" s="59">
        <v>27130107</v>
      </c>
      <c r="BG115" s="60">
        <v>0</v>
      </c>
      <c r="BH115" s="80">
        <v>300</v>
      </c>
      <c r="BI115" s="80">
        <v>71.5</v>
      </c>
      <c r="BJ115" s="80">
        <v>0</v>
      </c>
      <c r="BK115" s="80">
        <v>0</v>
      </c>
      <c r="BL115" s="80">
        <v>71.5</v>
      </c>
      <c r="BM115" s="80">
        <v>0</v>
      </c>
      <c r="BN115" s="80">
        <v>0</v>
      </c>
      <c r="BO115" s="169" t="str">
        <f>VLOOKUP(B115,[1]DS!$B$5:$W$2997,15,0)</f>
        <v>0304</v>
      </c>
      <c r="BP115" s="80" t="str">
        <f t="shared" si="54"/>
        <v/>
      </c>
    </row>
    <row r="116" spans="1:68" ht="27.6" customHeight="1">
      <c r="A116" s="56">
        <f>SUBTOTAL(3,$B$9:B116)</f>
        <v>108</v>
      </c>
      <c r="B116" s="123" t="s">
        <v>520</v>
      </c>
      <c r="C116" s="124" t="s">
        <v>1060</v>
      </c>
      <c r="D116" s="125" t="s">
        <v>1061</v>
      </c>
      <c r="E116" s="56">
        <v>3</v>
      </c>
      <c r="F116" s="57" t="s">
        <v>671</v>
      </c>
      <c r="G116" s="78">
        <v>0</v>
      </c>
      <c r="H116" s="58">
        <v>0</v>
      </c>
      <c r="I116" s="58">
        <v>0</v>
      </c>
      <c r="J116" s="58">
        <v>0</v>
      </c>
      <c r="K116" s="78"/>
      <c r="L116" s="58"/>
      <c r="M116" s="58"/>
      <c r="N116" s="58">
        <v>0</v>
      </c>
      <c r="O116" s="78">
        <v>60.2</v>
      </c>
      <c r="P116" s="58">
        <v>6170500</v>
      </c>
      <c r="Q116" s="58">
        <v>0</v>
      </c>
      <c r="R116" s="58">
        <v>6170500</v>
      </c>
      <c r="S116" s="78"/>
      <c r="T116" s="58"/>
      <c r="U116" s="58"/>
      <c r="V116" s="58">
        <v>0</v>
      </c>
      <c r="W116" s="58"/>
      <c r="X116" s="58"/>
      <c r="Y116" s="58"/>
      <c r="Z116" s="58"/>
      <c r="AA116" s="58"/>
      <c r="AB116" s="58">
        <v>0</v>
      </c>
      <c r="AC116" s="60">
        <v>2</v>
      </c>
      <c r="AD116" s="60">
        <v>40</v>
      </c>
      <c r="AE116" s="60">
        <v>0</v>
      </c>
      <c r="AF116" s="60">
        <v>0</v>
      </c>
      <c r="AG116" s="60">
        <v>2</v>
      </c>
      <c r="AH116" s="60">
        <v>40</v>
      </c>
      <c r="AI116" s="58">
        <v>2100000</v>
      </c>
      <c r="AJ116" s="58">
        <v>0</v>
      </c>
      <c r="AK116" s="59">
        <v>0</v>
      </c>
      <c r="AL116" s="58">
        <v>2100000</v>
      </c>
      <c r="AM116" s="58">
        <v>0</v>
      </c>
      <c r="AN116" s="78">
        <v>255</v>
      </c>
      <c r="AO116" s="78">
        <v>36</v>
      </c>
      <c r="AP116" s="78">
        <v>0</v>
      </c>
      <c r="AQ116" s="93">
        <v>0</v>
      </c>
      <c r="AR116" s="93">
        <v>0</v>
      </c>
      <c r="AS116" s="93">
        <v>0</v>
      </c>
      <c r="AT116" s="93">
        <v>0</v>
      </c>
      <c r="AU116" s="93">
        <v>0</v>
      </c>
      <c r="AV116" s="93">
        <v>0</v>
      </c>
      <c r="AW116" s="93">
        <v>0</v>
      </c>
      <c r="AX116" s="93">
        <v>0</v>
      </c>
      <c r="AY116" s="58"/>
      <c r="AZ116" s="59"/>
      <c r="BA116" s="59"/>
      <c r="BB116" s="59">
        <v>8270500</v>
      </c>
      <c r="BC116" s="59">
        <v>0</v>
      </c>
      <c r="BD116" s="59">
        <v>0</v>
      </c>
      <c r="BE116" s="59">
        <v>8270500</v>
      </c>
      <c r="BF116" s="59">
        <v>0</v>
      </c>
      <c r="BG116" s="60">
        <v>0</v>
      </c>
      <c r="BH116" s="80">
        <v>255</v>
      </c>
      <c r="BI116" s="80">
        <v>136.19999999999999</v>
      </c>
      <c r="BJ116" s="80">
        <v>0</v>
      </c>
      <c r="BK116" s="80">
        <v>0</v>
      </c>
      <c r="BL116" s="80">
        <v>96.2</v>
      </c>
      <c r="BM116" s="80">
        <v>0</v>
      </c>
      <c r="BN116" s="80">
        <v>0</v>
      </c>
      <c r="BO116" s="169" t="str">
        <f>VLOOKUP(B116,[1]DS!$B$5:$W$2997,15,0)</f>
        <v>0304</v>
      </c>
      <c r="BP116" s="80" t="str">
        <f t="shared" si="54"/>
        <v/>
      </c>
    </row>
    <row r="117" spans="1:68" ht="27.6" customHeight="1">
      <c r="A117" s="56">
        <f>SUBTOTAL(3,$B$9:B117)</f>
        <v>109</v>
      </c>
      <c r="B117" s="123" t="s">
        <v>110</v>
      </c>
      <c r="C117" s="124" t="s">
        <v>955</v>
      </c>
      <c r="D117" s="125" t="s">
        <v>1062</v>
      </c>
      <c r="E117" s="56">
        <v>3</v>
      </c>
      <c r="F117" s="57" t="s">
        <v>672</v>
      </c>
      <c r="G117" s="78">
        <v>0</v>
      </c>
      <c r="H117" s="58">
        <v>0</v>
      </c>
      <c r="I117" s="58">
        <v>0</v>
      </c>
      <c r="J117" s="58">
        <v>0</v>
      </c>
      <c r="K117" s="78"/>
      <c r="L117" s="58"/>
      <c r="M117" s="58"/>
      <c r="N117" s="58">
        <v>0</v>
      </c>
      <c r="O117" s="78">
        <v>61.500000000000007</v>
      </c>
      <c r="P117" s="58">
        <v>6303750.0000000009</v>
      </c>
      <c r="Q117" s="58">
        <v>0</v>
      </c>
      <c r="R117" s="58">
        <v>6303750</v>
      </c>
      <c r="S117" s="78"/>
      <c r="T117" s="58"/>
      <c r="U117" s="58"/>
      <c r="V117" s="58">
        <v>0</v>
      </c>
      <c r="W117" s="58"/>
      <c r="X117" s="58"/>
      <c r="Y117" s="58"/>
      <c r="Z117" s="58"/>
      <c r="AA117" s="58"/>
      <c r="AB117" s="58">
        <v>0</v>
      </c>
      <c r="AC117" s="60">
        <v>3</v>
      </c>
      <c r="AD117" s="60">
        <v>60</v>
      </c>
      <c r="AE117" s="60">
        <v>0</v>
      </c>
      <c r="AF117" s="60">
        <v>0</v>
      </c>
      <c r="AG117" s="60">
        <v>3</v>
      </c>
      <c r="AH117" s="60">
        <v>60</v>
      </c>
      <c r="AI117" s="58">
        <v>3050000</v>
      </c>
      <c r="AJ117" s="58">
        <v>0</v>
      </c>
      <c r="AK117" s="59">
        <v>0</v>
      </c>
      <c r="AL117" s="58">
        <v>3050000</v>
      </c>
      <c r="AM117" s="58">
        <v>0</v>
      </c>
      <c r="AN117" s="78">
        <v>300</v>
      </c>
      <c r="AO117" s="78">
        <v>283.8</v>
      </c>
      <c r="AP117" s="78">
        <v>52.2</v>
      </c>
      <c r="AQ117" s="93">
        <v>6138000</v>
      </c>
      <c r="AR117" s="93">
        <v>0</v>
      </c>
      <c r="AS117" s="93">
        <v>0</v>
      </c>
      <c r="AT117" s="93">
        <v>0</v>
      </c>
      <c r="AU117" s="93">
        <v>0</v>
      </c>
      <c r="AV117" s="93">
        <v>6138000</v>
      </c>
      <c r="AW117" s="93">
        <v>0</v>
      </c>
      <c r="AX117" s="93">
        <v>0</v>
      </c>
      <c r="AY117" s="58"/>
      <c r="AZ117" s="59"/>
      <c r="BA117" s="59"/>
      <c r="BB117" s="59">
        <v>15491750</v>
      </c>
      <c r="BC117" s="59">
        <v>0</v>
      </c>
      <c r="BD117" s="59">
        <v>0</v>
      </c>
      <c r="BE117" s="59">
        <v>15491750</v>
      </c>
      <c r="BF117" s="59">
        <v>0</v>
      </c>
      <c r="BG117" s="60">
        <v>0</v>
      </c>
      <c r="BH117" s="80">
        <v>300</v>
      </c>
      <c r="BI117" s="80">
        <v>457.5</v>
      </c>
      <c r="BJ117" s="80">
        <v>157.5</v>
      </c>
      <c r="BK117" s="80">
        <v>52.5</v>
      </c>
      <c r="BL117" s="80">
        <v>397.5</v>
      </c>
      <c r="BM117" s="80">
        <v>97.5</v>
      </c>
      <c r="BN117" s="80">
        <v>32.5</v>
      </c>
      <c r="BO117" s="169" t="str">
        <f>VLOOKUP(B117,[1]DS!$B$5:$W$2997,15,0)</f>
        <v>0305</v>
      </c>
      <c r="BP117" s="80" t="str">
        <f t="shared" si="54"/>
        <v/>
      </c>
    </row>
    <row r="118" spans="1:68" ht="27.6" customHeight="1">
      <c r="A118" s="56">
        <f>SUBTOTAL(3,$B$9:B118)</f>
        <v>110</v>
      </c>
      <c r="B118" s="123" t="s">
        <v>111</v>
      </c>
      <c r="C118" s="124" t="s">
        <v>924</v>
      </c>
      <c r="D118" s="125" t="s">
        <v>899</v>
      </c>
      <c r="E118" s="56">
        <v>3</v>
      </c>
      <c r="F118" s="57" t="s">
        <v>672</v>
      </c>
      <c r="G118" s="78">
        <v>0</v>
      </c>
      <c r="H118" s="58">
        <v>0</v>
      </c>
      <c r="I118" s="58">
        <v>0</v>
      </c>
      <c r="J118" s="58">
        <v>0</v>
      </c>
      <c r="K118" s="78"/>
      <c r="L118" s="58"/>
      <c r="M118" s="58"/>
      <c r="N118" s="58">
        <v>0</v>
      </c>
      <c r="O118" s="78">
        <v>60.2</v>
      </c>
      <c r="P118" s="58">
        <v>6170500</v>
      </c>
      <c r="Q118" s="58">
        <v>0</v>
      </c>
      <c r="R118" s="58">
        <v>6170500</v>
      </c>
      <c r="S118" s="78"/>
      <c r="T118" s="58"/>
      <c r="U118" s="58"/>
      <c r="V118" s="58">
        <v>0</v>
      </c>
      <c r="W118" s="58"/>
      <c r="X118" s="58"/>
      <c r="Y118" s="58"/>
      <c r="Z118" s="58"/>
      <c r="AA118" s="58"/>
      <c r="AB118" s="58">
        <v>0</v>
      </c>
      <c r="AC118" s="60">
        <v>0</v>
      </c>
      <c r="AD118" s="60">
        <v>0</v>
      </c>
      <c r="AE118" s="60">
        <v>0</v>
      </c>
      <c r="AF118" s="60">
        <v>0</v>
      </c>
      <c r="AG118" s="60">
        <v>0</v>
      </c>
      <c r="AH118" s="60">
        <v>0</v>
      </c>
      <c r="AI118" s="58">
        <v>0</v>
      </c>
      <c r="AJ118" s="58">
        <v>0</v>
      </c>
      <c r="AK118" s="59">
        <v>0</v>
      </c>
      <c r="AL118" s="58">
        <v>0</v>
      </c>
      <c r="AM118" s="58">
        <v>0</v>
      </c>
      <c r="AN118" s="78">
        <v>300</v>
      </c>
      <c r="AO118" s="78">
        <v>217.89999999999998</v>
      </c>
      <c r="AP118" s="78">
        <v>0</v>
      </c>
      <c r="AQ118" s="93">
        <v>0</v>
      </c>
      <c r="AR118" s="93">
        <v>0</v>
      </c>
      <c r="AS118" s="93">
        <v>0</v>
      </c>
      <c r="AT118" s="93">
        <v>0</v>
      </c>
      <c r="AU118" s="93">
        <v>0</v>
      </c>
      <c r="AV118" s="93">
        <v>0</v>
      </c>
      <c r="AW118" s="93">
        <v>0</v>
      </c>
      <c r="AX118" s="93">
        <v>0</v>
      </c>
      <c r="AY118" s="58"/>
      <c r="AZ118" s="59"/>
      <c r="BA118" s="59"/>
      <c r="BB118" s="59">
        <v>6170500</v>
      </c>
      <c r="BC118" s="59">
        <v>0</v>
      </c>
      <c r="BD118" s="59">
        <v>0</v>
      </c>
      <c r="BE118" s="59">
        <v>6170500</v>
      </c>
      <c r="BF118" s="59">
        <v>0</v>
      </c>
      <c r="BG118" s="60">
        <v>0</v>
      </c>
      <c r="BH118" s="80">
        <v>300</v>
      </c>
      <c r="BI118" s="80">
        <v>278.09999999999997</v>
      </c>
      <c r="BJ118" s="80">
        <v>0</v>
      </c>
      <c r="BK118" s="80">
        <v>0</v>
      </c>
      <c r="BL118" s="80">
        <v>278.09999999999997</v>
      </c>
      <c r="BM118" s="80">
        <v>0</v>
      </c>
      <c r="BN118" s="80">
        <v>0</v>
      </c>
      <c r="BO118" s="169" t="str">
        <f>VLOOKUP(B118,[1]DS!$B$5:$W$2997,15,0)</f>
        <v>0305</v>
      </c>
      <c r="BP118" s="80" t="str">
        <f t="shared" si="54"/>
        <v/>
      </c>
    </row>
    <row r="119" spans="1:68" ht="27.6" customHeight="1">
      <c r="A119" s="56">
        <f>SUBTOTAL(3,$B$9:B119)</f>
        <v>111</v>
      </c>
      <c r="B119" s="123" t="s">
        <v>112</v>
      </c>
      <c r="C119" s="124" t="s">
        <v>1063</v>
      </c>
      <c r="D119" s="125" t="s">
        <v>1064</v>
      </c>
      <c r="E119" s="56">
        <v>3</v>
      </c>
      <c r="F119" s="57" t="s">
        <v>672</v>
      </c>
      <c r="G119" s="78">
        <v>0</v>
      </c>
      <c r="H119" s="58">
        <v>0</v>
      </c>
      <c r="I119" s="58">
        <v>0</v>
      </c>
      <c r="J119" s="58">
        <v>0</v>
      </c>
      <c r="K119" s="78"/>
      <c r="L119" s="58"/>
      <c r="M119" s="58"/>
      <c r="N119" s="58">
        <v>0</v>
      </c>
      <c r="O119" s="78">
        <v>61.000000000000007</v>
      </c>
      <c r="P119" s="58">
        <v>6252500.0000000009</v>
      </c>
      <c r="Q119" s="58">
        <v>0</v>
      </c>
      <c r="R119" s="58">
        <v>6252500</v>
      </c>
      <c r="S119" s="78"/>
      <c r="T119" s="58"/>
      <c r="U119" s="58"/>
      <c r="V119" s="58">
        <v>0</v>
      </c>
      <c r="W119" s="58"/>
      <c r="X119" s="58"/>
      <c r="Y119" s="58"/>
      <c r="Z119" s="58"/>
      <c r="AA119" s="58"/>
      <c r="AB119" s="58">
        <v>0</v>
      </c>
      <c r="AC119" s="60">
        <v>2</v>
      </c>
      <c r="AD119" s="60">
        <v>60</v>
      </c>
      <c r="AE119" s="60">
        <v>0</v>
      </c>
      <c r="AF119" s="60">
        <v>0</v>
      </c>
      <c r="AG119" s="60">
        <v>2</v>
      </c>
      <c r="AH119" s="60">
        <v>60</v>
      </c>
      <c r="AI119" s="58">
        <v>3050000</v>
      </c>
      <c r="AJ119" s="58">
        <v>0</v>
      </c>
      <c r="AK119" s="59">
        <v>0</v>
      </c>
      <c r="AL119" s="58">
        <v>3050000</v>
      </c>
      <c r="AM119" s="58">
        <v>0</v>
      </c>
      <c r="AN119" s="78">
        <v>300</v>
      </c>
      <c r="AO119" s="78">
        <v>176.4</v>
      </c>
      <c r="AP119" s="78">
        <v>102</v>
      </c>
      <c r="AQ119" s="93">
        <v>0</v>
      </c>
      <c r="AR119" s="93">
        <v>0</v>
      </c>
      <c r="AS119" s="93">
        <v>0</v>
      </c>
      <c r="AT119" s="93">
        <v>0</v>
      </c>
      <c r="AU119" s="93">
        <v>0</v>
      </c>
      <c r="AV119" s="93">
        <v>0</v>
      </c>
      <c r="AW119" s="93">
        <v>0</v>
      </c>
      <c r="AX119" s="93">
        <v>0</v>
      </c>
      <c r="AY119" s="58"/>
      <c r="AZ119" s="59"/>
      <c r="BA119" s="59"/>
      <c r="BB119" s="59">
        <v>9302500</v>
      </c>
      <c r="BC119" s="59">
        <v>0</v>
      </c>
      <c r="BD119" s="59">
        <v>0</v>
      </c>
      <c r="BE119" s="59">
        <v>9302500</v>
      </c>
      <c r="BF119" s="59">
        <v>0</v>
      </c>
      <c r="BG119" s="60">
        <v>0</v>
      </c>
      <c r="BH119" s="80">
        <v>300</v>
      </c>
      <c r="BI119" s="80">
        <v>399.4</v>
      </c>
      <c r="BJ119" s="80">
        <v>99.399999999999977</v>
      </c>
      <c r="BK119" s="80">
        <v>33.133333333333326</v>
      </c>
      <c r="BL119" s="80">
        <v>339.4</v>
      </c>
      <c r="BM119" s="80">
        <v>39.399999999999977</v>
      </c>
      <c r="BN119" s="80">
        <v>13.133333333333324</v>
      </c>
      <c r="BO119" s="169" t="str">
        <f>VLOOKUP(B119,[1]DS!$B$5:$W$2997,15,0)</f>
        <v>0305</v>
      </c>
      <c r="BP119" s="80" t="str">
        <f t="shared" si="54"/>
        <v/>
      </c>
    </row>
    <row r="120" spans="1:68" ht="27.6" customHeight="1">
      <c r="A120" s="56">
        <f>SUBTOTAL(3,$B$9:B120)</f>
        <v>112</v>
      </c>
      <c r="B120" s="123" t="s">
        <v>113</v>
      </c>
      <c r="C120" s="124" t="s">
        <v>1065</v>
      </c>
      <c r="D120" s="125" t="s">
        <v>1066</v>
      </c>
      <c r="E120" s="56">
        <v>3</v>
      </c>
      <c r="F120" s="57" t="s">
        <v>672</v>
      </c>
      <c r="G120" s="78">
        <v>0</v>
      </c>
      <c r="H120" s="58">
        <v>0</v>
      </c>
      <c r="I120" s="58">
        <v>0</v>
      </c>
      <c r="J120" s="58">
        <v>0</v>
      </c>
      <c r="K120" s="78"/>
      <c r="L120" s="58"/>
      <c r="M120" s="58"/>
      <c r="N120" s="58">
        <v>0</v>
      </c>
      <c r="O120" s="78">
        <v>90.199999999999989</v>
      </c>
      <c r="P120" s="58">
        <v>9245499.9999999981</v>
      </c>
      <c r="Q120" s="58">
        <v>0</v>
      </c>
      <c r="R120" s="58">
        <v>9245500</v>
      </c>
      <c r="S120" s="78"/>
      <c r="T120" s="58"/>
      <c r="U120" s="58"/>
      <c r="V120" s="58">
        <v>0</v>
      </c>
      <c r="W120" s="58"/>
      <c r="X120" s="58"/>
      <c r="Y120" s="58"/>
      <c r="Z120" s="58"/>
      <c r="AA120" s="58"/>
      <c r="AB120" s="58">
        <v>0</v>
      </c>
      <c r="AC120" s="60">
        <v>0</v>
      </c>
      <c r="AD120" s="60">
        <v>0</v>
      </c>
      <c r="AE120" s="60">
        <v>0</v>
      </c>
      <c r="AF120" s="60">
        <v>0</v>
      </c>
      <c r="AG120" s="60">
        <v>0</v>
      </c>
      <c r="AH120" s="60">
        <v>0</v>
      </c>
      <c r="AI120" s="58">
        <v>0</v>
      </c>
      <c r="AJ120" s="58">
        <v>0</v>
      </c>
      <c r="AK120" s="59">
        <v>0</v>
      </c>
      <c r="AL120" s="58">
        <v>0</v>
      </c>
      <c r="AM120" s="58">
        <v>0</v>
      </c>
      <c r="AN120" s="78">
        <v>105</v>
      </c>
      <c r="AO120" s="78">
        <v>213.7</v>
      </c>
      <c r="AP120" s="78">
        <v>0</v>
      </c>
      <c r="AQ120" s="93">
        <v>14837550</v>
      </c>
      <c r="AR120" s="93">
        <v>0</v>
      </c>
      <c r="AS120" s="93">
        <v>0</v>
      </c>
      <c r="AT120" s="93">
        <v>0</v>
      </c>
      <c r="AU120" s="93">
        <v>0</v>
      </c>
      <c r="AV120" s="93">
        <v>14837550</v>
      </c>
      <c r="AW120" s="93">
        <v>0</v>
      </c>
      <c r="AX120" s="93">
        <v>0</v>
      </c>
      <c r="AY120" s="58"/>
      <c r="AZ120" s="59"/>
      <c r="BA120" s="59"/>
      <c r="BB120" s="59">
        <v>24083050</v>
      </c>
      <c r="BC120" s="59">
        <v>0</v>
      </c>
      <c r="BD120" s="59">
        <v>0</v>
      </c>
      <c r="BE120" s="59">
        <v>24083050</v>
      </c>
      <c r="BF120" s="59">
        <v>0</v>
      </c>
      <c r="BG120" s="60">
        <v>0</v>
      </c>
      <c r="BH120" s="80">
        <v>105</v>
      </c>
      <c r="BI120" s="80">
        <v>303.89999999999998</v>
      </c>
      <c r="BJ120" s="80">
        <v>198.89999999999998</v>
      </c>
      <c r="BK120" s="80">
        <v>189.42857142857142</v>
      </c>
      <c r="BL120" s="80">
        <v>303.89999999999998</v>
      </c>
      <c r="BM120" s="80">
        <v>198.89999999999998</v>
      </c>
      <c r="BN120" s="80">
        <v>189.42857142857142</v>
      </c>
      <c r="BO120" s="169" t="str">
        <f>VLOOKUP(B120,[1]DS!$B$5:$W$2997,15,0)</f>
        <v>0305</v>
      </c>
      <c r="BP120" s="80" t="str">
        <f t="shared" si="54"/>
        <v/>
      </c>
    </row>
    <row r="121" spans="1:68" ht="27.6" customHeight="1">
      <c r="A121" s="56">
        <f>SUBTOTAL(3,$B$9:B121)</f>
        <v>113</v>
      </c>
      <c r="B121" s="123" t="s">
        <v>114</v>
      </c>
      <c r="C121" s="124" t="s">
        <v>1067</v>
      </c>
      <c r="D121" s="125" t="s">
        <v>944</v>
      </c>
      <c r="E121" s="56">
        <v>3</v>
      </c>
      <c r="F121" s="57" t="s">
        <v>672</v>
      </c>
      <c r="G121" s="78">
        <v>0</v>
      </c>
      <c r="H121" s="58">
        <v>0</v>
      </c>
      <c r="I121" s="58">
        <v>0</v>
      </c>
      <c r="J121" s="58">
        <v>0</v>
      </c>
      <c r="K121" s="78"/>
      <c r="L121" s="58"/>
      <c r="M121" s="58"/>
      <c r="N121" s="58">
        <v>0</v>
      </c>
      <c r="O121" s="78">
        <v>121.19999999999999</v>
      </c>
      <c r="P121" s="58">
        <v>12422999.999999998</v>
      </c>
      <c r="Q121" s="58">
        <v>0</v>
      </c>
      <c r="R121" s="58">
        <v>12423000</v>
      </c>
      <c r="S121" s="78"/>
      <c r="T121" s="58"/>
      <c r="U121" s="58"/>
      <c r="V121" s="58">
        <v>0</v>
      </c>
      <c r="W121" s="58"/>
      <c r="X121" s="58"/>
      <c r="Y121" s="58"/>
      <c r="Z121" s="58"/>
      <c r="AA121" s="58"/>
      <c r="AB121" s="58">
        <v>0</v>
      </c>
      <c r="AC121" s="60">
        <v>2</v>
      </c>
      <c r="AD121" s="60">
        <v>40</v>
      </c>
      <c r="AE121" s="60">
        <v>0</v>
      </c>
      <c r="AF121" s="60">
        <v>0</v>
      </c>
      <c r="AG121" s="60">
        <v>2</v>
      </c>
      <c r="AH121" s="60">
        <v>40</v>
      </c>
      <c r="AI121" s="58">
        <v>2100000</v>
      </c>
      <c r="AJ121" s="58">
        <v>0</v>
      </c>
      <c r="AK121" s="59">
        <v>0</v>
      </c>
      <c r="AL121" s="58">
        <v>2100000</v>
      </c>
      <c r="AM121" s="58">
        <v>0</v>
      </c>
      <c r="AN121" s="78">
        <v>255</v>
      </c>
      <c r="AO121" s="78">
        <v>190.5</v>
      </c>
      <c r="AP121" s="78">
        <v>0</v>
      </c>
      <c r="AQ121" s="93">
        <v>0</v>
      </c>
      <c r="AR121" s="93">
        <v>0</v>
      </c>
      <c r="AS121" s="93">
        <v>0</v>
      </c>
      <c r="AT121" s="93">
        <v>0</v>
      </c>
      <c r="AU121" s="93">
        <v>0</v>
      </c>
      <c r="AV121" s="93">
        <v>0</v>
      </c>
      <c r="AW121" s="93">
        <v>0</v>
      </c>
      <c r="AX121" s="93">
        <v>0</v>
      </c>
      <c r="AY121" s="58"/>
      <c r="AZ121" s="59"/>
      <c r="BA121" s="59"/>
      <c r="BB121" s="59">
        <v>14523000</v>
      </c>
      <c r="BC121" s="59">
        <v>0</v>
      </c>
      <c r="BD121" s="59">
        <v>0</v>
      </c>
      <c r="BE121" s="59">
        <v>14523000</v>
      </c>
      <c r="BF121" s="59">
        <v>0</v>
      </c>
      <c r="BG121" s="60">
        <v>0</v>
      </c>
      <c r="BH121" s="80">
        <v>255</v>
      </c>
      <c r="BI121" s="80">
        <v>351.7</v>
      </c>
      <c r="BJ121" s="80">
        <v>96.699999999999989</v>
      </c>
      <c r="BK121" s="80">
        <v>37.921568627450974</v>
      </c>
      <c r="BL121" s="80">
        <v>311.7</v>
      </c>
      <c r="BM121" s="80">
        <v>56.699999999999989</v>
      </c>
      <c r="BN121" s="80">
        <v>22.235294117647054</v>
      </c>
      <c r="BO121" s="169" t="str">
        <f>VLOOKUP(B121,[1]DS!$B$5:$W$2997,15,0)</f>
        <v>0305</v>
      </c>
      <c r="BP121" s="80" t="str">
        <f t="shared" si="54"/>
        <v/>
      </c>
    </row>
    <row r="122" spans="1:68" ht="27.6" customHeight="1">
      <c r="A122" s="56">
        <f>SUBTOTAL(3,$B$9:B122)</f>
        <v>114</v>
      </c>
      <c r="B122" s="123" t="s">
        <v>115</v>
      </c>
      <c r="C122" s="124" t="s">
        <v>1068</v>
      </c>
      <c r="D122" s="125" t="s">
        <v>1069</v>
      </c>
      <c r="E122" s="56">
        <v>3</v>
      </c>
      <c r="F122" s="57" t="s">
        <v>672</v>
      </c>
      <c r="G122" s="78">
        <v>0</v>
      </c>
      <c r="H122" s="58">
        <v>0</v>
      </c>
      <c r="I122" s="58">
        <v>0</v>
      </c>
      <c r="J122" s="58">
        <v>0</v>
      </c>
      <c r="K122" s="78"/>
      <c r="L122" s="58"/>
      <c r="M122" s="58"/>
      <c r="N122" s="58">
        <v>0</v>
      </c>
      <c r="O122" s="78">
        <v>91.1</v>
      </c>
      <c r="P122" s="58">
        <v>9337750</v>
      </c>
      <c r="Q122" s="58">
        <v>0</v>
      </c>
      <c r="R122" s="58">
        <v>9337750</v>
      </c>
      <c r="S122" s="78"/>
      <c r="T122" s="58"/>
      <c r="U122" s="58"/>
      <c r="V122" s="58">
        <v>0</v>
      </c>
      <c r="W122" s="58"/>
      <c r="X122" s="58"/>
      <c r="Y122" s="58"/>
      <c r="Z122" s="58"/>
      <c r="AA122" s="58"/>
      <c r="AB122" s="58">
        <v>0</v>
      </c>
      <c r="AC122" s="60">
        <v>1</v>
      </c>
      <c r="AD122" s="60">
        <v>40</v>
      </c>
      <c r="AE122" s="60">
        <v>0</v>
      </c>
      <c r="AF122" s="60">
        <v>0</v>
      </c>
      <c r="AG122" s="60">
        <v>1</v>
      </c>
      <c r="AH122" s="60">
        <v>40</v>
      </c>
      <c r="AI122" s="58">
        <v>2000000</v>
      </c>
      <c r="AJ122" s="58">
        <v>0</v>
      </c>
      <c r="AK122" s="59">
        <v>0</v>
      </c>
      <c r="AL122" s="58">
        <v>2000000</v>
      </c>
      <c r="AM122" s="58">
        <v>0</v>
      </c>
      <c r="AN122" s="78">
        <v>240</v>
      </c>
      <c r="AO122" s="78">
        <v>204.6</v>
      </c>
      <c r="AP122" s="78">
        <v>102</v>
      </c>
      <c r="AQ122" s="93">
        <v>11355300</v>
      </c>
      <c r="AR122" s="93">
        <v>0</v>
      </c>
      <c r="AS122" s="93">
        <v>0</v>
      </c>
      <c r="AT122" s="93">
        <v>0</v>
      </c>
      <c r="AU122" s="93">
        <v>0</v>
      </c>
      <c r="AV122" s="93">
        <v>11355300</v>
      </c>
      <c r="AW122" s="93">
        <v>0</v>
      </c>
      <c r="AX122" s="93">
        <v>0</v>
      </c>
      <c r="AY122" s="58"/>
      <c r="AZ122" s="59"/>
      <c r="BA122" s="59"/>
      <c r="BB122" s="59">
        <v>22693050</v>
      </c>
      <c r="BC122" s="59">
        <v>0</v>
      </c>
      <c r="BD122" s="59">
        <v>0</v>
      </c>
      <c r="BE122" s="59">
        <v>22693050</v>
      </c>
      <c r="BF122" s="59">
        <v>0</v>
      </c>
      <c r="BG122" s="60">
        <v>0</v>
      </c>
      <c r="BH122" s="80">
        <v>240</v>
      </c>
      <c r="BI122" s="80">
        <v>437.7</v>
      </c>
      <c r="BJ122" s="80">
        <v>197.7</v>
      </c>
      <c r="BK122" s="80">
        <v>82.375</v>
      </c>
      <c r="BL122" s="80">
        <v>397.7</v>
      </c>
      <c r="BM122" s="80">
        <v>157.69999999999999</v>
      </c>
      <c r="BN122" s="80">
        <v>65.708333333333329</v>
      </c>
      <c r="BO122" s="169" t="str">
        <f>VLOOKUP(B122,[1]DS!$B$5:$W$2997,15,0)</f>
        <v>0305</v>
      </c>
      <c r="BP122" s="80" t="str">
        <f t="shared" si="54"/>
        <v/>
      </c>
    </row>
    <row r="123" spans="1:68" ht="27.6" customHeight="1">
      <c r="A123" s="56">
        <f>SUBTOTAL(3,$B$9:B123)</f>
        <v>115</v>
      </c>
      <c r="B123" s="123" t="s">
        <v>116</v>
      </c>
      <c r="C123" s="124" t="s">
        <v>1063</v>
      </c>
      <c r="D123" s="125" t="s">
        <v>909</v>
      </c>
      <c r="E123" s="56">
        <v>3</v>
      </c>
      <c r="F123" s="57" t="s">
        <v>672</v>
      </c>
      <c r="G123" s="78">
        <v>0</v>
      </c>
      <c r="H123" s="58">
        <v>0</v>
      </c>
      <c r="I123" s="58">
        <v>0</v>
      </c>
      <c r="J123" s="58">
        <v>0</v>
      </c>
      <c r="K123" s="78"/>
      <c r="L123" s="58"/>
      <c r="M123" s="58"/>
      <c r="N123" s="58">
        <v>0</v>
      </c>
      <c r="O123" s="78">
        <v>0</v>
      </c>
      <c r="P123" s="58">
        <v>0</v>
      </c>
      <c r="Q123" s="58">
        <v>0</v>
      </c>
      <c r="R123" s="58">
        <v>0</v>
      </c>
      <c r="S123" s="78"/>
      <c r="T123" s="58"/>
      <c r="U123" s="58"/>
      <c r="V123" s="58">
        <v>0</v>
      </c>
      <c r="W123" s="58"/>
      <c r="X123" s="58"/>
      <c r="Y123" s="58"/>
      <c r="Z123" s="58"/>
      <c r="AA123" s="58"/>
      <c r="AB123" s="58">
        <v>0</v>
      </c>
      <c r="AC123" s="60">
        <v>0</v>
      </c>
      <c r="AD123" s="60">
        <v>0</v>
      </c>
      <c r="AE123" s="60">
        <v>0</v>
      </c>
      <c r="AF123" s="60">
        <v>0</v>
      </c>
      <c r="AG123" s="60">
        <v>0</v>
      </c>
      <c r="AH123" s="60">
        <v>0</v>
      </c>
      <c r="AI123" s="58">
        <v>0</v>
      </c>
      <c r="AJ123" s="58">
        <v>0</v>
      </c>
      <c r="AK123" s="59">
        <v>0</v>
      </c>
      <c r="AL123" s="58">
        <v>0</v>
      </c>
      <c r="AM123" s="58">
        <v>0</v>
      </c>
      <c r="AN123" s="78">
        <v>0</v>
      </c>
      <c r="AO123" s="78">
        <v>0</v>
      </c>
      <c r="AP123" s="78">
        <v>0</v>
      </c>
      <c r="AQ123" s="93">
        <v>0</v>
      </c>
      <c r="AR123" s="93">
        <v>0</v>
      </c>
      <c r="AS123" s="93">
        <v>0</v>
      </c>
      <c r="AT123" s="93">
        <v>0</v>
      </c>
      <c r="AU123" s="93">
        <v>0</v>
      </c>
      <c r="AV123" s="93">
        <v>0</v>
      </c>
      <c r="AW123" s="93">
        <v>0</v>
      </c>
      <c r="AX123" s="93">
        <v>0</v>
      </c>
      <c r="AY123" s="58"/>
      <c r="AZ123" s="59"/>
      <c r="BA123" s="59"/>
      <c r="BB123" s="59">
        <v>0</v>
      </c>
      <c r="BC123" s="59">
        <v>0</v>
      </c>
      <c r="BD123" s="59">
        <v>0</v>
      </c>
      <c r="BE123" s="59">
        <v>0</v>
      </c>
      <c r="BF123" s="59">
        <v>0</v>
      </c>
      <c r="BG123" s="60">
        <v>0</v>
      </c>
      <c r="BH123" s="80">
        <v>0</v>
      </c>
      <c r="BI123" s="80">
        <v>0</v>
      </c>
      <c r="BJ123" s="80">
        <v>0</v>
      </c>
      <c r="BK123" s="80">
        <v>0</v>
      </c>
      <c r="BL123" s="80">
        <v>0</v>
      </c>
      <c r="BM123" s="80">
        <v>0</v>
      </c>
      <c r="BN123" s="80">
        <v>0</v>
      </c>
      <c r="BO123" s="169" t="str">
        <f>VLOOKUP(B123,[1]DS!$B$5:$W$2997,15,0)</f>
        <v>0305</v>
      </c>
      <c r="BP123" s="80" t="str">
        <f t="shared" si="54"/>
        <v/>
      </c>
    </row>
    <row r="124" spans="1:68" ht="27.6" customHeight="1">
      <c r="A124" s="56">
        <f>SUBTOTAL(3,$B$9:B124)</f>
        <v>116</v>
      </c>
      <c r="B124" s="123" t="s">
        <v>117</v>
      </c>
      <c r="C124" s="124" t="s">
        <v>1070</v>
      </c>
      <c r="D124" s="125" t="s">
        <v>1027</v>
      </c>
      <c r="E124" s="56">
        <v>3</v>
      </c>
      <c r="F124" s="57" t="s">
        <v>673</v>
      </c>
      <c r="G124" s="78">
        <v>0</v>
      </c>
      <c r="H124" s="58">
        <v>0</v>
      </c>
      <c r="I124" s="58">
        <v>0</v>
      </c>
      <c r="J124" s="58">
        <v>0</v>
      </c>
      <c r="K124" s="78"/>
      <c r="L124" s="58"/>
      <c r="M124" s="58"/>
      <c r="N124" s="58">
        <v>0</v>
      </c>
      <c r="O124" s="78">
        <v>75.399999999999991</v>
      </c>
      <c r="P124" s="58">
        <v>7728499.9999999991</v>
      </c>
      <c r="Q124" s="58">
        <v>0</v>
      </c>
      <c r="R124" s="58">
        <v>7728500</v>
      </c>
      <c r="S124" s="78"/>
      <c r="T124" s="58"/>
      <c r="U124" s="58"/>
      <c r="V124" s="58">
        <v>0</v>
      </c>
      <c r="W124" s="58"/>
      <c r="X124" s="58"/>
      <c r="Y124" s="58"/>
      <c r="Z124" s="58"/>
      <c r="AA124" s="58"/>
      <c r="AB124" s="58">
        <v>0</v>
      </c>
      <c r="AC124" s="60">
        <v>3</v>
      </c>
      <c r="AD124" s="60">
        <v>60</v>
      </c>
      <c r="AE124" s="60">
        <v>0</v>
      </c>
      <c r="AF124" s="60">
        <v>0</v>
      </c>
      <c r="AG124" s="60">
        <v>3</v>
      </c>
      <c r="AH124" s="60">
        <v>60</v>
      </c>
      <c r="AI124" s="58">
        <v>3150000</v>
      </c>
      <c r="AJ124" s="58">
        <v>0</v>
      </c>
      <c r="AK124" s="59">
        <v>0</v>
      </c>
      <c r="AL124" s="58">
        <v>3150000</v>
      </c>
      <c r="AM124" s="58">
        <v>0</v>
      </c>
      <c r="AN124" s="78">
        <v>300</v>
      </c>
      <c r="AO124" s="78">
        <v>400.4</v>
      </c>
      <c r="AP124" s="78">
        <v>0</v>
      </c>
      <c r="AQ124" s="93">
        <v>14558000</v>
      </c>
      <c r="AR124" s="93">
        <v>0</v>
      </c>
      <c r="AS124" s="93">
        <v>0</v>
      </c>
      <c r="AT124" s="93">
        <v>0</v>
      </c>
      <c r="AU124" s="93">
        <v>0</v>
      </c>
      <c r="AV124" s="93">
        <v>14558000</v>
      </c>
      <c r="AW124" s="93">
        <v>0</v>
      </c>
      <c r="AX124" s="93">
        <v>0</v>
      </c>
      <c r="AY124" s="58"/>
      <c r="AZ124" s="59"/>
      <c r="BA124" s="59"/>
      <c r="BB124" s="59">
        <v>25436500</v>
      </c>
      <c r="BC124" s="59">
        <v>0</v>
      </c>
      <c r="BD124" s="59">
        <v>0</v>
      </c>
      <c r="BE124" s="59">
        <v>25436500</v>
      </c>
      <c r="BF124" s="59">
        <v>0</v>
      </c>
      <c r="BG124" s="60">
        <v>0</v>
      </c>
      <c r="BH124" s="80">
        <v>300</v>
      </c>
      <c r="BI124" s="80">
        <v>535.79999999999995</v>
      </c>
      <c r="BJ124" s="80">
        <v>235.79999999999995</v>
      </c>
      <c r="BK124" s="80">
        <v>78.59999999999998</v>
      </c>
      <c r="BL124" s="80">
        <v>475.79999999999995</v>
      </c>
      <c r="BM124" s="80">
        <v>175.79999999999995</v>
      </c>
      <c r="BN124" s="80">
        <v>58.599999999999987</v>
      </c>
      <c r="BO124" s="169" t="str">
        <f>VLOOKUP(B124,[1]DS!$B$5:$W$2997,15,0)</f>
        <v>0306</v>
      </c>
      <c r="BP124" s="80" t="str">
        <f t="shared" si="54"/>
        <v/>
      </c>
    </row>
    <row r="125" spans="1:68" ht="27.6" customHeight="1">
      <c r="A125" s="56">
        <f>SUBTOTAL(3,$B$9:B125)</f>
        <v>117</v>
      </c>
      <c r="B125" s="123" t="s">
        <v>118</v>
      </c>
      <c r="C125" s="124" t="s">
        <v>1071</v>
      </c>
      <c r="D125" s="125" t="s">
        <v>1025</v>
      </c>
      <c r="E125" s="56">
        <v>3</v>
      </c>
      <c r="F125" s="57" t="s">
        <v>673</v>
      </c>
      <c r="G125" s="78">
        <v>0</v>
      </c>
      <c r="H125" s="58">
        <v>0</v>
      </c>
      <c r="I125" s="58">
        <v>0</v>
      </c>
      <c r="J125" s="58">
        <v>0</v>
      </c>
      <c r="K125" s="78"/>
      <c r="L125" s="58"/>
      <c r="M125" s="58"/>
      <c r="N125" s="58">
        <v>0</v>
      </c>
      <c r="O125" s="78">
        <v>0</v>
      </c>
      <c r="P125" s="58">
        <v>0</v>
      </c>
      <c r="Q125" s="58">
        <v>0</v>
      </c>
      <c r="R125" s="58">
        <v>0</v>
      </c>
      <c r="S125" s="78"/>
      <c r="T125" s="58"/>
      <c r="U125" s="58"/>
      <c r="V125" s="58">
        <v>0</v>
      </c>
      <c r="W125" s="58"/>
      <c r="X125" s="58"/>
      <c r="Y125" s="58"/>
      <c r="Z125" s="58"/>
      <c r="AA125" s="58"/>
      <c r="AB125" s="58">
        <v>0</v>
      </c>
      <c r="AC125" s="60">
        <v>1</v>
      </c>
      <c r="AD125" s="60">
        <v>20</v>
      </c>
      <c r="AE125" s="60">
        <v>0</v>
      </c>
      <c r="AF125" s="60">
        <v>0</v>
      </c>
      <c r="AG125" s="60">
        <v>1</v>
      </c>
      <c r="AH125" s="60">
        <v>20</v>
      </c>
      <c r="AI125" s="58">
        <v>1050000</v>
      </c>
      <c r="AJ125" s="58">
        <v>0</v>
      </c>
      <c r="AK125" s="59">
        <v>0</v>
      </c>
      <c r="AL125" s="58">
        <v>1050000</v>
      </c>
      <c r="AM125" s="58">
        <v>0</v>
      </c>
      <c r="AN125" s="78">
        <v>300</v>
      </c>
      <c r="AO125" s="78">
        <v>213.3</v>
      </c>
      <c r="AP125" s="78">
        <v>0</v>
      </c>
      <c r="AQ125" s="93">
        <v>0</v>
      </c>
      <c r="AR125" s="93">
        <v>0</v>
      </c>
      <c r="AS125" s="93">
        <v>0</v>
      </c>
      <c r="AT125" s="93">
        <v>0</v>
      </c>
      <c r="AU125" s="93">
        <v>0</v>
      </c>
      <c r="AV125" s="93">
        <v>0</v>
      </c>
      <c r="AW125" s="93">
        <v>0</v>
      </c>
      <c r="AX125" s="93">
        <v>0</v>
      </c>
      <c r="AY125" s="58"/>
      <c r="AZ125" s="59"/>
      <c r="BA125" s="59"/>
      <c r="BB125" s="59">
        <v>1050000</v>
      </c>
      <c r="BC125" s="59">
        <v>0</v>
      </c>
      <c r="BD125" s="59">
        <v>0</v>
      </c>
      <c r="BE125" s="59">
        <v>1050000</v>
      </c>
      <c r="BF125" s="59">
        <v>0</v>
      </c>
      <c r="BG125" s="60">
        <v>0</v>
      </c>
      <c r="BH125" s="80">
        <v>300</v>
      </c>
      <c r="BI125" s="80">
        <v>233.3</v>
      </c>
      <c r="BJ125" s="80">
        <v>0</v>
      </c>
      <c r="BK125" s="80">
        <v>0</v>
      </c>
      <c r="BL125" s="80">
        <v>213.3</v>
      </c>
      <c r="BM125" s="80">
        <v>0</v>
      </c>
      <c r="BN125" s="80">
        <v>0</v>
      </c>
      <c r="BO125" s="169" t="str">
        <f>VLOOKUP(B125,[1]DS!$B$5:$W$2997,15,0)</f>
        <v>0306</v>
      </c>
      <c r="BP125" s="80" t="str">
        <f t="shared" si="54"/>
        <v/>
      </c>
    </row>
    <row r="126" spans="1:68" ht="27.6" customHeight="1">
      <c r="A126" s="56">
        <f>SUBTOTAL(3,$B$9:B126)</f>
        <v>118</v>
      </c>
      <c r="B126" s="123" t="s">
        <v>119</v>
      </c>
      <c r="C126" s="124" t="s">
        <v>926</v>
      </c>
      <c r="D126" s="125" t="s">
        <v>1072</v>
      </c>
      <c r="E126" s="56">
        <v>3</v>
      </c>
      <c r="F126" s="57" t="s">
        <v>673</v>
      </c>
      <c r="G126" s="78">
        <v>0</v>
      </c>
      <c r="H126" s="58">
        <v>0</v>
      </c>
      <c r="I126" s="58">
        <v>0</v>
      </c>
      <c r="J126" s="58">
        <v>0</v>
      </c>
      <c r="K126" s="78"/>
      <c r="L126" s="58"/>
      <c r="M126" s="58"/>
      <c r="N126" s="58">
        <v>0</v>
      </c>
      <c r="O126" s="78">
        <v>91</v>
      </c>
      <c r="P126" s="58">
        <v>9327500</v>
      </c>
      <c r="Q126" s="58">
        <v>0</v>
      </c>
      <c r="R126" s="58">
        <v>9327500</v>
      </c>
      <c r="S126" s="78"/>
      <c r="T126" s="58"/>
      <c r="U126" s="58"/>
      <c r="V126" s="58">
        <v>0</v>
      </c>
      <c r="W126" s="58"/>
      <c r="X126" s="58"/>
      <c r="Y126" s="58"/>
      <c r="Z126" s="58"/>
      <c r="AA126" s="58"/>
      <c r="AB126" s="58">
        <v>0</v>
      </c>
      <c r="AC126" s="60">
        <v>2</v>
      </c>
      <c r="AD126" s="60">
        <v>40</v>
      </c>
      <c r="AE126" s="60">
        <v>0</v>
      </c>
      <c r="AF126" s="60">
        <v>0</v>
      </c>
      <c r="AG126" s="60">
        <v>2</v>
      </c>
      <c r="AH126" s="60">
        <v>40</v>
      </c>
      <c r="AI126" s="58">
        <v>2100000</v>
      </c>
      <c r="AJ126" s="58">
        <v>0</v>
      </c>
      <c r="AK126" s="59">
        <v>0</v>
      </c>
      <c r="AL126" s="58">
        <v>2100000</v>
      </c>
      <c r="AM126" s="58">
        <v>0</v>
      </c>
      <c r="AN126" s="78">
        <v>240</v>
      </c>
      <c r="AO126" s="78">
        <v>109.4</v>
      </c>
      <c r="AP126" s="78">
        <v>126.5</v>
      </c>
      <c r="AQ126" s="93">
        <v>0</v>
      </c>
      <c r="AR126" s="93">
        <v>0</v>
      </c>
      <c r="AS126" s="93">
        <v>0</v>
      </c>
      <c r="AT126" s="93">
        <v>0</v>
      </c>
      <c r="AU126" s="93">
        <v>0</v>
      </c>
      <c r="AV126" s="93">
        <v>0</v>
      </c>
      <c r="AW126" s="93">
        <v>0</v>
      </c>
      <c r="AX126" s="93">
        <v>0</v>
      </c>
      <c r="AY126" s="58"/>
      <c r="AZ126" s="59"/>
      <c r="BA126" s="59"/>
      <c r="BB126" s="59">
        <v>11427500</v>
      </c>
      <c r="BC126" s="59">
        <v>0</v>
      </c>
      <c r="BD126" s="59">
        <v>0</v>
      </c>
      <c r="BE126" s="59">
        <v>11427500</v>
      </c>
      <c r="BF126" s="59">
        <v>0</v>
      </c>
      <c r="BG126" s="60">
        <v>0</v>
      </c>
      <c r="BH126" s="80">
        <v>240</v>
      </c>
      <c r="BI126" s="80">
        <v>366.9</v>
      </c>
      <c r="BJ126" s="80">
        <v>126.89999999999998</v>
      </c>
      <c r="BK126" s="80">
        <v>52.874999999999993</v>
      </c>
      <c r="BL126" s="80">
        <v>326.89999999999998</v>
      </c>
      <c r="BM126" s="80">
        <v>86.899999999999977</v>
      </c>
      <c r="BN126" s="80">
        <v>36.208333333333329</v>
      </c>
      <c r="BO126" s="169" t="str">
        <f>VLOOKUP(B126,[1]DS!$B$5:$W$2997,15,0)</f>
        <v>0306</v>
      </c>
      <c r="BP126" s="80" t="str">
        <f t="shared" si="54"/>
        <v/>
      </c>
    </row>
    <row r="127" spans="1:68" ht="27.6" customHeight="1">
      <c r="A127" s="56">
        <f>SUBTOTAL(3,$B$9:B127)</f>
        <v>119</v>
      </c>
      <c r="B127" s="123" t="s">
        <v>120</v>
      </c>
      <c r="C127" s="124" t="s">
        <v>1073</v>
      </c>
      <c r="D127" s="125" t="s">
        <v>933</v>
      </c>
      <c r="E127" s="56">
        <v>3</v>
      </c>
      <c r="F127" s="57" t="s">
        <v>673</v>
      </c>
      <c r="G127" s="78">
        <v>0</v>
      </c>
      <c r="H127" s="58">
        <v>0</v>
      </c>
      <c r="I127" s="58">
        <v>0</v>
      </c>
      <c r="J127" s="58">
        <v>0</v>
      </c>
      <c r="K127" s="78"/>
      <c r="L127" s="58"/>
      <c r="M127" s="58"/>
      <c r="N127" s="58">
        <v>0</v>
      </c>
      <c r="O127" s="78">
        <v>30.1</v>
      </c>
      <c r="P127" s="58">
        <v>3085250</v>
      </c>
      <c r="Q127" s="58">
        <v>0</v>
      </c>
      <c r="R127" s="58">
        <v>3085250</v>
      </c>
      <c r="S127" s="78"/>
      <c r="T127" s="58"/>
      <c r="U127" s="58"/>
      <c r="V127" s="58">
        <v>0</v>
      </c>
      <c r="W127" s="58"/>
      <c r="X127" s="58"/>
      <c r="Y127" s="58"/>
      <c r="Z127" s="58"/>
      <c r="AA127" s="58"/>
      <c r="AB127" s="58">
        <v>0</v>
      </c>
      <c r="AC127" s="60">
        <v>2</v>
      </c>
      <c r="AD127" s="60">
        <v>60</v>
      </c>
      <c r="AE127" s="60">
        <v>0</v>
      </c>
      <c r="AF127" s="60">
        <v>0</v>
      </c>
      <c r="AG127" s="60">
        <v>2</v>
      </c>
      <c r="AH127" s="60">
        <v>60</v>
      </c>
      <c r="AI127" s="58">
        <v>3050000</v>
      </c>
      <c r="AJ127" s="58">
        <v>0</v>
      </c>
      <c r="AK127" s="59">
        <v>0</v>
      </c>
      <c r="AL127" s="58">
        <v>3050000</v>
      </c>
      <c r="AM127" s="58">
        <v>0</v>
      </c>
      <c r="AN127" s="78">
        <v>255</v>
      </c>
      <c r="AO127" s="78">
        <v>215.7</v>
      </c>
      <c r="AP127" s="78">
        <v>52.2</v>
      </c>
      <c r="AQ127" s="93">
        <v>2089800</v>
      </c>
      <c r="AR127" s="93">
        <v>0</v>
      </c>
      <c r="AS127" s="93">
        <v>0</v>
      </c>
      <c r="AT127" s="93">
        <v>0</v>
      </c>
      <c r="AU127" s="93">
        <v>0</v>
      </c>
      <c r="AV127" s="93">
        <v>2089800</v>
      </c>
      <c r="AW127" s="93">
        <v>0</v>
      </c>
      <c r="AX127" s="93">
        <v>0</v>
      </c>
      <c r="AY127" s="58"/>
      <c r="AZ127" s="59"/>
      <c r="BA127" s="59"/>
      <c r="BB127" s="59">
        <v>8225050</v>
      </c>
      <c r="BC127" s="59">
        <v>0</v>
      </c>
      <c r="BD127" s="59">
        <v>0</v>
      </c>
      <c r="BE127" s="59">
        <v>8225050</v>
      </c>
      <c r="BF127" s="59">
        <v>0</v>
      </c>
      <c r="BG127" s="60">
        <v>0</v>
      </c>
      <c r="BH127" s="80">
        <v>255</v>
      </c>
      <c r="BI127" s="80">
        <v>357.99999999999994</v>
      </c>
      <c r="BJ127" s="80">
        <v>102.99999999999994</v>
      </c>
      <c r="BK127" s="80">
        <v>40.392156862745075</v>
      </c>
      <c r="BL127" s="80">
        <v>298</v>
      </c>
      <c r="BM127" s="80">
        <v>43</v>
      </c>
      <c r="BN127" s="80">
        <v>16.862745098039216</v>
      </c>
      <c r="BO127" s="169" t="str">
        <f>VLOOKUP(B127,[1]DS!$B$5:$W$2997,15,0)</f>
        <v>0306</v>
      </c>
      <c r="BP127" s="80" t="str">
        <f t="shared" si="54"/>
        <v/>
      </c>
    </row>
    <row r="128" spans="1:68" ht="27.6" customHeight="1">
      <c r="A128" s="56">
        <f>SUBTOTAL(3,$B$9:B128)</f>
        <v>120</v>
      </c>
      <c r="B128" s="123" t="s">
        <v>121</v>
      </c>
      <c r="C128" s="124" t="s">
        <v>1074</v>
      </c>
      <c r="D128" s="125" t="s">
        <v>933</v>
      </c>
      <c r="E128" s="56">
        <v>3</v>
      </c>
      <c r="F128" s="57" t="s">
        <v>673</v>
      </c>
      <c r="G128" s="78">
        <v>0</v>
      </c>
      <c r="H128" s="58">
        <v>0</v>
      </c>
      <c r="I128" s="58">
        <v>0</v>
      </c>
      <c r="J128" s="58">
        <v>0</v>
      </c>
      <c r="K128" s="78"/>
      <c r="L128" s="58"/>
      <c r="M128" s="58"/>
      <c r="N128" s="58">
        <v>0</v>
      </c>
      <c r="O128" s="78">
        <v>0</v>
      </c>
      <c r="P128" s="58">
        <v>0</v>
      </c>
      <c r="Q128" s="58">
        <v>0</v>
      </c>
      <c r="R128" s="58">
        <v>0</v>
      </c>
      <c r="S128" s="78"/>
      <c r="T128" s="58"/>
      <c r="U128" s="58"/>
      <c r="V128" s="58">
        <v>0</v>
      </c>
      <c r="W128" s="58"/>
      <c r="X128" s="58"/>
      <c r="Y128" s="58"/>
      <c r="Z128" s="58"/>
      <c r="AA128" s="58"/>
      <c r="AB128" s="58">
        <v>0</v>
      </c>
      <c r="AC128" s="60">
        <v>0</v>
      </c>
      <c r="AD128" s="60">
        <v>0</v>
      </c>
      <c r="AE128" s="60">
        <v>0</v>
      </c>
      <c r="AF128" s="60">
        <v>0</v>
      </c>
      <c r="AG128" s="60">
        <v>0</v>
      </c>
      <c r="AH128" s="60">
        <v>0</v>
      </c>
      <c r="AI128" s="58">
        <v>0</v>
      </c>
      <c r="AJ128" s="58">
        <v>0</v>
      </c>
      <c r="AK128" s="59">
        <v>0</v>
      </c>
      <c r="AL128" s="58">
        <v>0</v>
      </c>
      <c r="AM128" s="58">
        <v>0</v>
      </c>
      <c r="AN128" s="78">
        <v>0</v>
      </c>
      <c r="AO128" s="78">
        <v>0</v>
      </c>
      <c r="AP128" s="78">
        <v>0</v>
      </c>
      <c r="AQ128" s="93">
        <v>0</v>
      </c>
      <c r="AR128" s="93">
        <v>0</v>
      </c>
      <c r="AS128" s="93">
        <v>0</v>
      </c>
      <c r="AT128" s="93">
        <v>0</v>
      </c>
      <c r="AU128" s="93">
        <v>0</v>
      </c>
      <c r="AV128" s="93">
        <v>0</v>
      </c>
      <c r="AW128" s="93">
        <v>0</v>
      </c>
      <c r="AX128" s="93">
        <v>0</v>
      </c>
      <c r="AY128" s="58"/>
      <c r="AZ128" s="59"/>
      <c r="BA128" s="59"/>
      <c r="BB128" s="59">
        <v>0</v>
      </c>
      <c r="BC128" s="59">
        <v>0</v>
      </c>
      <c r="BD128" s="59">
        <v>0</v>
      </c>
      <c r="BE128" s="59">
        <v>0</v>
      </c>
      <c r="BF128" s="59">
        <v>0</v>
      </c>
      <c r="BG128" s="60">
        <v>0</v>
      </c>
      <c r="BH128" s="80">
        <v>0</v>
      </c>
      <c r="BI128" s="80">
        <v>0</v>
      </c>
      <c r="BJ128" s="80">
        <v>0</v>
      </c>
      <c r="BK128" s="80">
        <v>0</v>
      </c>
      <c r="BL128" s="80">
        <v>0</v>
      </c>
      <c r="BM128" s="80">
        <v>0</v>
      </c>
      <c r="BN128" s="80">
        <v>0</v>
      </c>
      <c r="BO128" s="169" t="str">
        <f>VLOOKUP(B128,[1]DS!$B$5:$W$2997,15,0)</f>
        <v>0306</v>
      </c>
      <c r="BP128" s="80" t="str">
        <f t="shared" si="54"/>
        <v/>
      </c>
    </row>
    <row r="129" spans="1:68" ht="27.6" customHeight="1">
      <c r="A129" s="56">
        <f>SUBTOTAL(3,$B$9:B129)</f>
        <v>121</v>
      </c>
      <c r="B129" s="123" t="s">
        <v>122</v>
      </c>
      <c r="C129" s="124" t="s">
        <v>1055</v>
      </c>
      <c r="D129" s="125" t="s">
        <v>911</v>
      </c>
      <c r="E129" s="56">
        <v>3</v>
      </c>
      <c r="F129" s="57" t="s">
        <v>673</v>
      </c>
      <c r="G129" s="78">
        <v>0</v>
      </c>
      <c r="H129" s="58">
        <v>0</v>
      </c>
      <c r="I129" s="58">
        <v>0</v>
      </c>
      <c r="J129" s="58">
        <v>0</v>
      </c>
      <c r="K129" s="78"/>
      <c r="L129" s="58"/>
      <c r="M129" s="58"/>
      <c r="N129" s="58">
        <v>0</v>
      </c>
      <c r="O129" s="78">
        <v>0</v>
      </c>
      <c r="P129" s="58">
        <v>0</v>
      </c>
      <c r="Q129" s="58">
        <v>0</v>
      </c>
      <c r="R129" s="58">
        <v>0</v>
      </c>
      <c r="S129" s="78"/>
      <c r="T129" s="58"/>
      <c r="U129" s="58"/>
      <c r="V129" s="58">
        <v>0</v>
      </c>
      <c r="W129" s="58"/>
      <c r="X129" s="58"/>
      <c r="Y129" s="58"/>
      <c r="Z129" s="58"/>
      <c r="AA129" s="58"/>
      <c r="AB129" s="58">
        <v>0</v>
      </c>
      <c r="AC129" s="60">
        <v>0</v>
      </c>
      <c r="AD129" s="60">
        <v>0</v>
      </c>
      <c r="AE129" s="60">
        <v>0</v>
      </c>
      <c r="AF129" s="60">
        <v>0</v>
      </c>
      <c r="AG129" s="60">
        <v>0</v>
      </c>
      <c r="AH129" s="60">
        <v>0</v>
      </c>
      <c r="AI129" s="58">
        <v>0</v>
      </c>
      <c r="AJ129" s="58">
        <v>0</v>
      </c>
      <c r="AK129" s="59">
        <v>0</v>
      </c>
      <c r="AL129" s="58">
        <v>0</v>
      </c>
      <c r="AM129" s="58">
        <v>0</v>
      </c>
      <c r="AN129" s="78">
        <v>0</v>
      </c>
      <c r="AO129" s="78">
        <v>0</v>
      </c>
      <c r="AP129" s="78">
        <v>0</v>
      </c>
      <c r="AQ129" s="93">
        <v>0</v>
      </c>
      <c r="AR129" s="93">
        <v>0</v>
      </c>
      <c r="AS129" s="93">
        <v>804944</v>
      </c>
      <c r="AT129" s="93">
        <v>0</v>
      </c>
      <c r="AU129" s="93">
        <v>0</v>
      </c>
      <c r="AV129" s="93">
        <v>0</v>
      </c>
      <c r="AW129" s="93">
        <v>804944</v>
      </c>
      <c r="AX129" s="93">
        <v>0</v>
      </c>
      <c r="AY129" s="58"/>
      <c r="AZ129" s="59"/>
      <c r="BA129" s="59"/>
      <c r="BB129" s="59">
        <v>0</v>
      </c>
      <c r="BC129" s="59">
        <v>804944</v>
      </c>
      <c r="BD129" s="59">
        <v>0</v>
      </c>
      <c r="BE129" s="59">
        <v>0</v>
      </c>
      <c r="BF129" s="59">
        <v>804944</v>
      </c>
      <c r="BG129" s="60">
        <v>0</v>
      </c>
      <c r="BH129" s="80">
        <v>0</v>
      </c>
      <c r="BI129" s="80">
        <v>0</v>
      </c>
      <c r="BJ129" s="80">
        <v>0</v>
      </c>
      <c r="BK129" s="80">
        <v>0</v>
      </c>
      <c r="BL129" s="80">
        <v>0</v>
      </c>
      <c r="BM129" s="80">
        <v>0</v>
      </c>
      <c r="BN129" s="80">
        <v>0</v>
      </c>
      <c r="BO129" s="169" t="str">
        <f>VLOOKUP(B129,[1]DS!$B$5:$W$2997,15,0)</f>
        <v>0306</v>
      </c>
      <c r="BP129" s="80" t="str">
        <f t="shared" si="54"/>
        <v/>
      </c>
    </row>
    <row r="130" spans="1:68" ht="27.6" customHeight="1">
      <c r="A130" s="56">
        <f>SUBTOTAL(3,$B$9:B130)</f>
        <v>122</v>
      </c>
      <c r="B130" s="123" t="s">
        <v>123</v>
      </c>
      <c r="C130" s="124" t="s">
        <v>1075</v>
      </c>
      <c r="D130" s="125" t="s">
        <v>1010</v>
      </c>
      <c r="E130" s="56">
        <v>3</v>
      </c>
      <c r="F130" s="57" t="s">
        <v>673</v>
      </c>
      <c r="G130" s="78">
        <v>0</v>
      </c>
      <c r="H130" s="58">
        <v>0</v>
      </c>
      <c r="I130" s="58">
        <v>0</v>
      </c>
      <c r="J130" s="58">
        <v>0</v>
      </c>
      <c r="K130" s="78"/>
      <c r="L130" s="58"/>
      <c r="M130" s="58"/>
      <c r="N130" s="58">
        <v>0</v>
      </c>
      <c r="O130" s="78">
        <v>105.49999999999999</v>
      </c>
      <c r="P130" s="58">
        <v>10813749.999999998</v>
      </c>
      <c r="Q130" s="58">
        <v>0</v>
      </c>
      <c r="R130" s="58">
        <v>10813750</v>
      </c>
      <c r="S130" s="78"/>
      <c r="T130" s="58"/>
      <c r="U130" s="58"/>
      <c r="V130" s="58">
        <v>0</v>
      </c>
      <c r="W130" s="58"/>
      <c r="X130" s="58"/>
      <c r="Y130" s="58"/>
      <c r="Z130" s="58"/>
      <c r="AA130" s="58"/>
      <c r="AB130" s="58">
        <v>0</v>
      </c>
      <c r="AC130" s="60">
        <v>5</v>
      </c>
      <c r="AD130" s="60">
        <v>100</v>
      </c>
      <c r="AE130" s="60">
        <v>0</v>
      </c>
      <c r="AF130" s="60">
        <v>0</v>
      </c>
      <c r="AG130" s="60">
        <v>5</v>
      </c>
      <c r="AH130" s="60">
        <v>100</v>
      </c>
      <c r="AI130" s="58">
        <v>5250000</v>
      </c>
      <c r="AJ130" s="58">
        <v>0</v>
      </c>
      <c r="AK130" s="59">
        <v>0</v>
      </c>
      <c r="AL130" s="58">
        <v>5250000</v>
      </c>
      <c r="AM130" s="58">
        <v>0</v>
      </c>
      <c r="AN130" s="78">
        <v>300</v>
      </c>
      <c r="AO130" s="78">
        <v>305.7</v>
      </c>
      <c r="AP130" s="78">
        <v>52.2</v>
      </c>
      <c r="AQ130" s="93">
        <v>9871950</v>
      </c>
      <c r="AR130" s="93">
        <v>0</v>
      </c>
      <c r="AS130" s="93">
        <v>0</v>
      </c>
      <c r="AT130" s="93">
        <v>0</v>
      </c>
      <c r="AU130" s="93">
        <v>0</v>
      </c>
      <c r="AV130" s="93">
        <v>9871950</v>
      </c>
      <c r="AW130" s="93">
        <v>0</v>
      </c>
      <c r="AX130" s="93">
        <v>0</v>
      </c>
      <c r="AY130" s="58"/>
      <c r="AZ130" s="59"/>
      <c r="BA130" s="59"/>
      <c r="BB130" s="59">
        <v>25935700</v>
      </c>
      <c r="BC130" s="59">
        <v>0</v>
      </c>
      <c r="BD130" s="59">
        <v>0</v>
      </c>
      <c r="BE130" s="59">
        <v>25935700</v>
      </c>
      <c r="BF130" s="59">
        <v>0</v>
      </c>
      <c r="BG130" s="60">
        <v>0</v>
      </c>
      <c r="BH130" s="80">
        <v>300</v>
      </c>
      <c r="BI130" s="80">
        <v>563.4</v>
      </c>
      <c r="BJ130" s="80">
        <v>263.39999999999998</v>
      </c>
      <c r="BK130" s="80">
        <v>87.799999999999983</v>
      </c>
      <c r="BL130" s="80">
        <v>463.4</v>
      </c>
      <c r="BM130" s="80">
        <v>163.39999999999998</v>
      </c>
      <c r="BN130" s="80">
        <v>54.466666666666661</v>
      </c>
      <c r="BO130" s="169" t="str">
        <f>VLOOKUP(B130,[1]DS!$B$5:$W$2997,15,0)</f>
        <v>0306</v>
      </c>
      <c r="BP130" s="80" t="str">
        <f t="shared" si="54"/>
        <v/>
      </c>
    </row>
    <row r="131" spans="1:68" ht="27.6" customHeight="1">
      <c r="A131" s="56">
        <f>SUBTOTAL(3,$B$9:B131)</f>
        <v>123</v>
      </c>
      <c r="B131" s="123" t="s">
        <v>124</v>
      </c>
      <c r="C131" s="124" t="s">
        <v>1076</v>
      </c>
      <c r="D131" s="125" t="s">
        <v>1077</v>
      </c>
      <c r="E131" s="56">
        <v>3</v>
      </c>
      <c r="F131" s="57" t="s">
        <v>673</v>
      </c>
      <c r="G131" s="78">
        <v>0</v>
      </c>
      <c r="H131" s="58">
        <v>0</v>
      </c>
      <c r="I131" s="58">
        <v>0</v>
      </c>
      <c r="J131" s="58">
        <v>0</v>
      </c>
      <c r="K131" s="78"/>
      <c r="L131" s="58"/>
      <c r="M131" s="58"/>
      <c r="N131" s="58">
        <v>0</v>
      </c>
      <c r="O131" s="78">
        <v>0</v>
      </c>
      <c r="P131" s="58">
        <v>0</v>
      </c>
      <c r="Q131" s="58">
        <v>0</v>
      </c>
      <c r="R131" s="58">
        <v>0</v>
      </c>
      <c r="S131" s="78"/>
      <c r="T131" s="58"/>
      <c r="U131" s="58"/>
      <c r="V131" s="58">
        <v>0</v>
      </c>
      <c r="W131" s="58"/>
      <c r="X131" s="58"/>
      <c r="Y131" s="58"/>
      <c r="Z131" s="58"/>
      <c r="AA131" s="58"/>
      <c r="AB131" s="58">
        <v>0</v>
      </c>
      <c r="AC131" s="60">
        <v>1</v>
      </c>
      <c r="AD131" s="60">
        <v>20</v>
      </c>
      <c r="AE131" s="60">
        <v>0</v>
      </c>
      <c r="AF131" s="60">
        <v>0</v>
      </c>
      <c r="AG131" s="60">
        <v>1</v>
      </c>
      <c r="AH131" s="60">
        <v>20</v>
      </c>
      <c r="AI131" s="58">
        <v>1050000</v>
      </c>
      <c r="AJ131" s="58">
        <v>0</v>
      </c>
      <c r="AK131" s="59">
        <v>0</v>
      </c>
      <c r="AL131" s="58">
        <v>1050000</v>
      </c>
      <c r="AM131" s="58">
        <v>0</v>
      </c>
      <c r="AN131" s="78">
        <v>300</v>
      </c>
      <c r="AO131" s="78">
        <v>433.3</v>
      </c>
      <c r="AP131" s="78">
        <v>49.8</v>
      </c>
      <c r="AQ131" s="93">
        <v>28105850</v>
      </c>
      <c r="AR131" s="93">
        <v>0</v>
      </c>
      <c r="AS131" s="93">
        <v>0</v>
      </c>
      <c r="AT131" s="93">
        <v>0</v>
      </c>
      <c r="AU131" s="93">
        <v>0</v>
      </c>
      <c r="AV131" s="93">
        <v>28105850</v>
      </c>
      <c r="AW131" s="93">
        <v>0</v>
      </c>
      <c r="AX131" s="93">
        <v>0</v>
      </c>
      <c r="AY131" s="58"/>
      <c r="AZ131" s="59"/>
      <c r="BA131" s="59"/>
      <c r="BB131" s="59">
        <v>29155850</v>
      </c>
      <c r="BC131" s="59">
        <v>0</v>
      </c>
      <c r="BD131" s="59">
        <v>0</v>
      </c>
      <c r="BE131" s="59">
        <v>29155850</v>
      </c>
      <c r="BF131" s="59">
        <v>0</v>
      </c>
      <c r="BG131" s="136">
        <v>0</v>
      </c>
      <c r="BH131" s="80">
        <v>300</v>
      </c>
      <c r="BI131" s="80">
        <v>503.1</v>
      </c>
      <c r="BJ131" s="80">
        <v>203.10000000000002</v>
      </c>
      <c r="BK131" s="80">
        <v>67.7</v>
      </c>
      <c r="BL131" s="80">
        <v>483.1</v>
      </c>
      <c r="BM131" s="80">
        <v>183.10000000000002</v>
      </c>
      <c r="BN131" s="80">
        <v>61.033333333333339</v>
      </c>
      <c r="BO131" s="169" t="str">
        <f>VLOOKUP(B131,[1]DS!$B$5:$W$2997,15,0)</f>
        <v>0306</v>
      </c>
      <c r="BP131" s="80" t="str">
        <f t="shared" si="54"/>
        <v/>
      </c>
    </row>
    <row r="132" spans="1:68" ht="27.6" customHeight="1">
      <c r="A132" s="56">
        <f>SUBTOTAL(3,$B$9:B132)</f>
        <v>124</v>
      </c>
      <c r="B132" s="123" t="s">
        <v>125</v>
      </c>
      <c r="C132" s="124" t="s">
        <v>975</v>
      </c>
      <c r="D132" s="125" t="s">
        <v>1078</v>
      </c>
      <c r="E132" s="56">
        <v>3</v>
      </c>
      <c r="F132" s="57" t="s">
        <v>673</v>
      </c>
      <c r="G132" s="78">
        <v>0</v>
      </c>
      <c r="H132" s="58">
        <v>0</v>
      </c>
      <c r="I132" s="58">
        <v>0</v>
      </c>
      <c r="J132" s="58">
        <v>0</v>
      </c>
      <c r="K132" s="78"/>
      <c r="L132" s="58"/>
      <c r="M132" s="58"/>
      <c r="N132" s="58">
        <v>0</v>
      </c>
      <c r="O132" s="78">
        <v>0</v>
      </c>
      <c r="P132" s="58">
        <v>0</v>
      </c>
      <c r="Q132" s="58">
        <v>0</v>
      </c>
      <c r="R132" s="58">
        <v>0</v>
      </c>
      <c r="S132" s="78"/>
      <c r="T132" s="58"/>
      <c r="U132" s="58"/>
      <c r="V132" s="58">
        <v>0</v>
      </c>
      <c r="W132" s="58"/>
      <c r="X132" s="58"/>
      <c r="Y132" s="58"/>
      <c r="Z132" s="58"/>
      <c r="AA132" s="58"/>
      <c r="AB132" s="58">
        <v>0</v>
      </c>
      <c r="AC132" s="60">
        <v>0</v>
      </c>
      <c r="AD132" s="60">
        <v>0</v>
      </c>
      <c r="AE132" s="60">
        <v>0</v>
      </c>
      <c r="AF132" s="60">
        <v>0</v>
      </c>
      <c r="AG132" s="60">
        <v>0</v>
      </c>
      <c r="AH132" s="60">
        <v>0</v>
      </c>
      <c r="AI132" s="58">
        <v>0</v>
      </c>
      <c r="AJ132" s="58">
        <v>0</v>
      </c>
      <c r="AK132" s="59">
        <v>0</v>
      </c>
      <c r="AL132" s="58">
        <v>0</v>
      </c>
      <c r="AM132" s="58">
        <v>0</v>
      </c>
      <c r="AN132" s="78">
        <v>0</v>
      </c>
      <c r="AO132" s="78">
        <v>0</v>
      </c>
      <c r="AP132" s="78">
        <v>0</v>
      </c>
      <c r="AQ132" s="93">
        <v>0</v>
      </c>
      <c r="AR132" s="93">
        <v>0</v>
      </c>
      <c r="AS132" s="93">
        <v>872551</v>
      </c>
      <c r="AT132" s="93">
        <v>0</v>
      </c>
      <c r="AU132" s="93">
        <v>0</v>
      </c>
      <c r="AV132" s="93">
        <v>0</v>
      </c>
      <c r="AW132" s="93">
        <v>872551</v>
      </c>
      <c r="AX132" s="93">
        <v>0</v>
      </c>
      <c r="AY132" s="58"/>
      <c r="AZ132" s="59"/>
      <c r="BA132" s="59"/>
      <c r="BB132" s="59">
        <v>0</v>
      </c>
      <c r="BC132" s="59">
        <v>872551</v>
      </c>
      <c r="BD132" s="59">
        <v>0</v>
      </c>
      <c r="BE132" s="59">
        <v>0</v>
      </c>
      <c r="BF132" s="59">
        <v>872551</v>
      </c>
      <c r="BG132" s="60">
        <v>0</v>
      </c>
      <c r="BH132" s="80">
        <v>0</v>
      </c>
      <c r="BI132" s="80">
        <v>0</v>
      </c>
      <c r="BJ132" s="80">
        <v>0</v>
      </c>
      <c r="BK132" s="80">
        <v>0</v>
      </c>
      <c r="BL132" s="80">
        <v>0</v>
      </c>
      <c r="BM132" s="80">
        <v>0</v>
      </c>
      <c r="BN132" s="80">
        <v>0</v>
      </c>
      <c r="BO132" s="169" t="str">
        <f>VLOOKUP(B132,[1]DS!$B$5:$W$2997,15,0)</f>
        <v>0306</v>
      </c>
      <c r="BP132" s="80" t="str">
        <f t="shared" si="54"/>
        <v/>
      </c>
    </row>
    <row r="133" spans="1:68" ht="27.6" customHeight="1">
      <c r="A133" s="56">
        <f>SUBTOTAL(3,$B$9:B133)</f>
        <v>125</v>
      </c>
      <c r="B133" s="123" t="s">
        <v>126</v>
      </c>
      <c r="C133" s="124" t="s">
        <v>1079</v>
      </c>
      <c r="D133" s="125" t="s">
        <v>1080</v>
      </c>
      <c r="E133" s="56">
        <v>3</v>
      </c>
      <c r="F133" s="57" t="s">
        <v>675</v>
      </c>
      <c r="G133" s="78">
        <v>0</v>
      </c>
      <c r="H133" s="58">
        <v>0</v>
      </c>
      <c r="I133" s="58">
        <v>0</v>
      </c>
      <c r="J133" s="58">
        <v>0</v>
      </c>
      <c r="K133" s="78"/>
      <c r="L133" s="58"/>
      <c r="M133" s="58"/>
      <c r="N133" s="58">
        <v>0</v>
      </c>
      <c r="O133" s="78">
        <v>0</v>
      </c>
      <c r="P133" s="58">
        <v>0</v>
      </c>
      <c r="Q133" s="58">
        <v>0</v>
      </c>
      <c r="R133" s="58">
        <v>0</v>
      </c>
      <c r="S133" s="78"/>
      <c r="T133" s="58"/>
      <c r="U133" s="58"/>
      <c r="V133" s="58">
        <v>0</v>
      </c>
      <c r="W133" s="58"/>
      <c r="X133" s="58"/>
      <c r="Y133" s="58"/>
      <c r="Z133" s="58"/>
      <c r="AA133" s="58"/>
      <c r="AB133" s="58">
        <v>0</v>
      </c>
      <c r="AC133" s="60">
        <v>0</v>
      </c>
      <c r="AD133" s="60">
        <v>0</v>
      </c>
      <c r="AE133" s="60">
        <v>0</v>
      </c>
      <c r="AF133" s="60">
        <v>0</v>
      </c>
      <c r="AG133" s="60">
        <v>0</v>
      </c>
      <c r="AH133" s="60">
        <v>0</v>
      </c>
      <c r="AI133" s="58">
        <v>0</v>
      </c>
      <c r="AJ133" s="58">
        <v>0</v>
      </c>
      <c r="AK133" s="59">
        <v>0</v>
      </c>
      <c r="AL133" s="58">
        <v>0</v>
      </c>
      <c r="AM133" s="58">
        <v>0</v>
      </c>
      <c r="AN133" s="78">
        <v>0</v>
      </c>
      <c r="AO133" s="78">
        <v>0</v>
      </c>
      <c r="AP133" s="78">
        <v>0</v>
      </c>
      <c r="AQ133" s="93">
        <v>0</v>
      </c>
      <c r="AR133" s="93">
        <v>0</v>
      </c>
      <c r="AS133" s="93">
        <v>0</v>
      </c>
      <c r="AT133" s="93">
        <v>0</v>
      </c>
      <c r="AU133" s="93">
        <v>0</v>
      </c>
      <c r="AV133" s="93">
        <v>0</v>
      </c>
      <c r="AW133" s="93">
        <v>0</v>
      </c>
      <c r="AX133" s="93">
        <v>0</v>
      </c>
      <c r="AY133" s="58"/>
      <c r="AZ133" s="59"/>
      <c r="BA133" s="59"/>
      <c r="BB133" s="59">
        <v>0</v>
      </c>
      <c r="BC133" s="59">
        <v>0</v>
      </c>
      <c r="BD133" s="59">
        <v>0</v>
      </c>
      <c r="BE133" s="59">
        <v>0</v>
      </c>
      <c r="BF133" s="59">
        <v>0</v>
      </c>
      <c r="BG133" s="60">
        <v>0</v>
      </c>
      <c r="BH133" s="80">
        <v>0</v>
      </c>
      <c r="BI133" s="80">
        <v>0</v>
      </c>
      <c r="BJ133" s="80">
        <v>0</v>
      </c>
      <c r="BK133" s="80">
        <v>0</v>
      </c>
      <c r="BL133" s="80">
        <v>0</v>
      </c>
      <c r="BM133" s="80">
        <v>0</v>
      </c>
      <c r="BN133" s="80">
        <v>0</v>
      </c>
      <c r="BO133" s="169" t="str">
        <f>VLOOKUP(B133,[1]DS!$B$5:$W$2997,15,0)</f>
        <v>0312</v>
      </c>
      <c r="BP133" s="80" t="str">
        <f t="shared" si="54"/>
        <v/>
      </c>
    </row>
    <row r="134" spans="1:68" ht="27.6" customHeight="1">
      <c r="A134" s="56">
        <f>SUBTOTAL(3,$B$9:B134)</f>
        <v>126</v>
      </c>
      <c r="B134" s="123" t="s">
        <v>127</v>
      </c>
      <c r="C134" s="124" t="s">
        <v>1081</v>
      </c>
      <c r="D134" s="125" t="s">
        <v>1052</v>
      </c>
      <c r="E134" s="56">
        <v>3</v>
      </c>
      <c r="F134" s="57" t="s">
        <v>675</v>
      </c>
      <c r="G134" s="78">
        <v>0</v>
      </c>
      <c r="H134" s="58">
        <v>0</v>
      </c>
      <c r="I134" s="58">
        <v>0</v>
      </c>
      <c r="J134" s="58">
        <v>0</v>
      </c>
      <c r="K134" s="78"/>
      <c r="L134" s="58"/>
      <c r="M134" s="58"/>
      <c r="N134" s="58">
        <v>0</v>
      </c>
      <c r="O134" s="78">
        <v>120.99999999999999</v>
      </c>
      <c r="P134" s="58">
        <v>12402499.999999998</v>
      </c>
      <c r="Q134" s="58">
        <v>0</v>
      </c>
      <c r="R134" s="58">
        <v>12402500</v>
      </c>
      <c r="S134" s="78"/>
      <c r="T134" s="58"/>
      <c r="U134" s="58"/>
      <c r="V134" s="58">
        <v>0</v>
      </c>
      <c r="W134" s="58"/>
      <c r="X134" s="58"/>
      <c r="Y134" s="58"/>
      <c r="Z134" s="58"/>
      <c r="AA134" s="58"/>
      <c r="AB134" s="58">
        <v>0</v>
      </c>
      <c r="AC134" s="60">
        <v>0</v>
      </c>
      <c r="AD134" s="60">
        <v>0</v>
      </c>
      <c r="AE134" s="60">
        <v>0</v>
      </c>
      <c r="AF134" s="60">
        <v>0</v>
      </c>
      <c r="AG134" s="60">
        <v>0</v>
      </c>
      <c r="AH134" s="60">
        <v>0</v>
      </c>
      <c r="AI134" s="58">
        <v>0</v>
      </c>
      <c r="AJ134" s="58">
        <v>0</v>
      </c>
      <c r="AK134" s="59">
        <v>0</v>
      </c>
      <c r="AL134" s="58">
        <v>0</v>
      </c>
      <c r="AM134" s="58">
        <v>0</v>
      </c>
      <c r="AN134" s="78">
        <v>300</v>
      </c>
      <c r="AO134" s="78">
        <v>34.299999999999997</v>
      </c>
      <c r="AP134" s="78">
        <v>24.5</v>
      </c>
      <c r="AQ134" s="93">
        <v>0</v>
      </c>
      <c r="AR134" s="93">
        <v>0</v>
      </c>
      <c r="AS134" s="93">
        <v>0</v>
      </c>
      <c r="AT134" s="93">
        <v>0</v>
      </c>
      <c r="AU134" s="93">
        <v>0</v>
      </c>
      <c r="AV134" s="93">
        <v>0</v>
      </c>
      <c r="AW134" s="93">
        <v>0</v>
      </c>
      <c r="AX134" s="93">
        <v>0</v>
      </c>
      <c r="AY134" s="58"/>
      <c r="AZ134" s="59"/>
      <c r="BA134" s="59"/>
      <c r="BB134" s="59">
        <v>12402500</v>
      </c>
      <c r="BC134" s="59">
        <v>0</v>
      </c>
      <c r="BD134" s="59">
        <v>0</v>
      </c>
      <c r="BE134" s="59">
        <v>12402500</v>
      </c>
      <c r="BF134" s="59">
        <v>0</v>
      </c>
      <c r="BG134" s="60">
        <v>0</v>
      </c>
      <c r="BH134" s="80">
        <v>300</v>
      </c>
      <c r="BI134" s="80">
        <v>179.79999999999998</v>
      </c>
      <c r="BJ134" s="80">
        <v>0</v>
      </c>
      <c r="BK134" s="80">
        <v>0</v>
      </c>
      <c r="BL134" s="80">
        <v>179.79999999999998</v>
      </c>
      <c r="BM134" s="80">
        <v>0</v>
      </c>
      <c r="BN134" s="80">
        <v>0</v>
      </c>
      <c r="BO134" s="169" t="str">
        <f>VLOOKUP(B134,[1]DS!$B$5:$W$2997,15,0)</f>
        <v>0312</v>
      </c>
      <c r="BP134" s="80" t="str">
        <f t="shared" si="54"/>
        <v/>
      </c>
    </row>
    <row r="135" spans="1:68" ht="27.6" customHeight="1">
      <c r="A135" s="56">
        <f>SUBTOTAL(3,$B$9:B135)</f>
        <v>127</v>
      </c>
      <c r="B135" s="123" t="s">
        <v>128</v>
      </c>
      <c r="C135" s="124" t="s">
        <v>1070</v>
      </c>
      <c r="D135" s="125" t="s">
        <v>961</v>
      </c>
      <c r="E135" s="56">
        <v>3</v>
      </c>
      <c r="F135" s="57" t="s">
        <v>675</v>
      </c>
      <c r="G135" s="78">
        <v>0</v>
      </c>
      <c r="H135" s="58">
        <v>0</v>
      </c>
      <c r="I135" s="58">
        <v>0</v>
      </c>
      <c r="J135" s="58">
        <v>0</v>
      </c>
      <c r="K135" s="78"/>
      <c r="L135" s="58"/>
      <c r="M135" s="58"/>
      <c r="N135" s="58">
        <v>0</v>
      </c>
      <c r="O135" s="78">
        <v>60.900000000000006</v>
      </c>
      <c r="P135" s="58">
        <v>6242250.0000000009</v>
      </c>
      <c r="Q135" s="58">
        <v>0</v>
      </c>
      <c r="R135" s="58">
        <v>6242250</v>
      </c>
      <c r="S135" s="78"/>
      <c r="T135" s="58"/>
      <c r="U135" s="58"/>
      <c r="V135" s="58">
        <v>0</v>
      </c>
      <c r="W135" s="58"/>
      <c r="X135" s="58"/>
      <c r="Y135" s="58"/>
      <c r="Z135" s="58"/>
      <c r="AA135" s="58"/>
      <c r="AB135" s="58">
        <v>0</v>
      </c>
      <c r="AC135" s="60">
        <v>1</v>
      </c>
      <c r="AD135" s="60">
        <v>20</v>
      </c>
      <c r="AE135" s="60">
        <v>0</v>
      </c>
      <c r="AF135" s="60">
        <v>0</v>
      </c>
      <c r="AG135" s="60">
        <v>1</v>
      </c>
      <c r="AH135" s="60">
        <v>20</v>
      </c>
      <c r="AI135" s="58">
        <v>1050000</v>
      </c>
      <c r="AJ135" s="58">
        <v>0</v>
      </c>
      <c r="AK135" s="59">
        <v>0</v>
      </c>
      <c r="AL135" s="58">
        <v>1050000</v>
      </c>
      <c r="AM135" s="58">
        <v>0</v>
      </c>
      <c r="AN135" s="78">
        <v>287.5</v>
      </c>
      <c r="AO135" s="78">
        <v>119.6</v>
      </c>
      <c r="AP135" s="78">
        <v>0</v>
      </c>
      <c r="AQ135" s="93">
        <v>0</v>
      </c>
      <c r="AR135" s="93">
        <v>0</v>
      </c>
      <c r="AS135" s="93">
        <v>0</v>
      </c>
      <c r="AT135" s="93">
        <v>0</v>
      </c>
      <c r="AU135" s="93">
        <v>0</v>
      </c>
      <c r="AV135" s="93">
        <v>0</v>
      </c>
      <c r="AW135" s="93">
        <v>0</v>
      </c>
      <c r="AX135" s="93">
        <v>0</v>
      </c>
      <c r="AY135" s="58"/>
      <c r="AZ135" s="59"/>
      <c r="BA135" s="59"/>
      <c r="BB135" s="59">
        <v>7292250</v>
      </c>
      <c r="BC135" s="59">
        <v>0</v>
      </c>
      <c r="BD135" s="59">
        <v>0</v>
      </c>
      <c r="BE135" s="59">
        <v>7292250</v>
      </c>
      <c r="BF135" s="59">
        <v>0</v>
      </c>
      <c r="BG135" s="136">
        <v>0</v>
      </c>
      <c r="BH135" s="80">
        <v>287.5</v>
      </c>
      <c r="BI135" s="80">
        <v>200.5</v>
      </c>
      <c r="BJ135" s="80">
        <v>0</v>
      </c>
      <c r="BK135" s="80">
        <v>0</v>
      </c>
      <c r="BL135" s="80">
        <v>180.5</v>
      </c>
      <c r="BM135" s="80">
        <v>0</v>
      </c>
      <c r="BN135" s="80">
        <v>0</v>
      </c>
      <c r="BO135" s="169" t="str">
        <f>VLOOKUP(B135,[1]DS!$B$5:$W$2997,15,0)</f>
        <v>0312</v>
      </c>
      <c r="BP135" s="80" t="str">
        <f t="shared" si="54"/>
        <v/>
      </c>
    </row>
    <row r="136" spans="1:68" ht="27.6" customHeight="1">
      <c r="A136" s="56">
        <f>SUBTOTAL(3,$B$9:B136)</f>
        <v>128</v>
      </c>
      <c r="B136" s="123" t="s">
        <v>129</v>
      </c>
      <c r="C136" s="124" t="s">
        <v>1082</v>
      </c>
      <c r="D136" s="125" t="s">
        <v>1083</v>
      </c>
      <c r="E136" s="56">
        <v>3</v>
      </c>
      <c r="F136" s="57" t="s">
        <v>675</v>
      </c>
      <c r="G136" s="78">
        <v>0</v>
      </c>
      <c r="H136" s="58">
        <v>0</v>
      </c>
      <c r="I136" s="58">
        <v>0</v>
      </c>
      <c r="J136" s="58">
        <v>0</v>
      </c>
      <c r="K136" s="78"/>
      <c r="L136" s="58"/>
      <c r="M136" s="58"/>
      <c r="N136" s="58">
        <v>0</v>
      </c>
      <c r="O136" s="78">
        <v>30.3</v>
      </c>
      <c r="P136" s="58">
        <v>3105750</v>
      </c>
      <c r="Q136" s="58">
        <v>0</v>
      </c>
      <c r="R136" s="58">
        <v>3105750</v>
      </c>
      <c r="S136" s="78"/>
      <c r="T136" s="58"/>
      <c r="U136" s="58"/>
      <c r="V136" s="58">
        <v>0</v>
      </c>
      <c r="W136" s="58"/>
      <c r="X136" s="58"/>
      <c r="Y136" s="58"/>
      <c r="Z136" s="58"/>
      <c r="AA136" s="58"/>
      <c r="AB136" s="58">
        <v>0</v>
      </c>
      <c r="AC136" s="60">
        <v>2</v>
      </c>
      <c r="AD136" s="60">
        <v>32</v>
      </c>
      <c r="AE136" s="60">
        <v>0</v>
      </c>
      <c r="AF136" s="60">
        <v>0</v>
      </c>
      <c r="AG136" s="60">
        <v>2</v>
      </c>
      <c r="AH136" s="60">
        <v>32</v>
      </c>
      <c r="AI136" s="58">
        <v>1650000</v>
      </c>
      <c r="AJ136" s="58">
        <v>0</v>
      </c>
      <c r="AK136" s="59">
        <v>0</v>
      </c>
      <c r="AL136" s="58">
        <v>1650000</v>
      </c>
      <c r="AM136" s="58">
        <v>0</v>
      </c>
      <c r="AN136" s="78">
        <v>255</v>
      </c>
      <c r="AO136" s="78">
        <v>126</v>
      </c>
      <c r="AP136" s="78">
        <v>49.8</v>
      </c>
      <c r="AQ136" s="93">
        <v>0</v>
      </c>
      <c r="AR136" s="93">
        <v>0</v>
      </c>
      <c r="AS136" s="93">
        <v>0</v>
      </c>
      <c r="AT136" s="93">
        <v>0</v>
      </c>
      <c r="AU136" s="93">
        <v>0</v>
      </c>
      <c r="AV136" s="93">
        <v>0</v>
      </c>
      <c r="AW136" s="93">
        <v>0</v>
      </c>
      <c r="AX136" s="93">
        <v>0</v>
      </c>
      <c r="AY136" s="58"/>
      <c r="AZ136" s="59"/>
      <c r="BA136" s="59"/>
      <c r="BB136" s="59">
        <v>4755750</v>
      </c>
      <c r="BC136" s="59">
        <v>0</v>
      </c>
      <c r="BD136" s="59">
        <v>0</v>
      </c>
      <c r="BE136" s="59">
        <v>4755750</v>
      </c>
      <c r="BF136" s="59">
        <v>0</v>
      </c>
      <c r="BG136" s="60">
        <v>0</v>
      </c>
      <c r="BH136" s="80">
        <v>255</v>
      </c>
      <c r="BI136" s="80">
        <v>238.10000000000002</v>
      </c>
      <c r="BJ136" s="80">
        <v>0</v>
      </c>
      <c r="BK136" s="80">
        <v>0</v>
      </c>
      <c r="BL136" s="80">
        <v>206.10000000000002</v>
      </c>
      <c r="BM136" s="80">
        <v>0</v>
      </c>
      <c r="BN136" s="80">
        <v>0</v>
      </c>
      <c r="BO136" s="169" t="str">
        <f>VLOOKUP(B136,[1]DS!$B$5:$W$2997,15,0)</f>
        <v>0312</v>
      </c>
      <c r="BP136" s="80" t="str">
        <f t="shared" si="54"/>
        <v/>
      </c>
    </row>
    <row r="137" spans="1:68" ht="27.6" customHeight="1">
      <c r="A137" s="56">
        <f>SUBTOTAL(3,$B$9:B137)</f>
        <v>129</v>
      </c>
      <c r="B137" s="123" t="s">
        <v>130</v>
      </c>
      <c r="C137" s="124" t="s">
        <v>1084</v>
      </c>
      <c r="D137" s="125" t="s">
        <v>948</v>
      </c>
      <c r="E137" s="56">
        <v>3</v>
      </c>
      <c r="F137" s="57" t="s">
        <v>675</v>
      </c>
      <c r="G137" s="78">
        <v>0</v>
      </c>
      <c r="H137" s="58">
        <v>0</v>
      </c>
      <c r="I137" s="58">
        <v>0</v>
      </c>
      <c r="J137" s="58">
        <v>0</v>
      </c>
      <c r="K137" s="78"/>
      <c r="L137" s="58"/>
      <c r="M137" s="58"/>
      <c r="N137" s="58">
        <v>0</v>
      </c>
      <c r="O137" s="78">
        <v>61.300000000000004</v>
      </c>
      <c r="P137" s="58">
        <v>6283250</v>
      </c>
      <c r="Q137" s="58">
        <v>0</v>
      </c>
      <c r="R137" s="58">
        <v>6283250</v>
      </c>
      <c r="S137" s="78"/>
      <c r="T137" s="58"/>
      <c r="U137" s="58"/>
      <c r="V137" s="58">
        <v>0</v>
      </c>
      <c r="W137" s="58"/>
      <c r="X137" s="58"/>
      <c r="Y137" s="58"/>
      <c r="Z137" s="58"/>
      <c r="AA137" s="58"/>
      <c r="AB137" s="58">
        <v>0</v>
      </c>
      <c r="AC137" s="60">
        <v>2</v>
      </c>
      <c r="AD137" s="60">
        <v>60</v>
      </c>
      <c r="AE137" s="60">
        <v>0</v>
      </c>
      <c r="AF137" s="60">
        <v>0</v>
      </c>
      <c r="AG137" s="60">
        <v>2</v>
      </c>
      <c r="AH137" s="60">
        <v>60</v>
      </c>
      <c r="AI137" s="58">
        <v>3000000</v>
      </c>
      <c r="AJ137" s="58">
        <v>0</v>
      </c>
      <c r="AK137" s="59">
        <v>0</v>
      </c>
      <c r="AL137" s="58">
        <v>3000000</v>
      </c>
      <c r="AM137" s="58">
        <v>0</v>
      </c>
      <c r="AN137" s="78">
        <v>180</v>
      </c>
      <c r="AO137" s="78">
        <v>140.5</v>
      </c>
      <c r="AP137" s="78">
        <v>66.800000000000011</v>
      </c>
      <c r="AQ137" s="93">
        <v>4654650</v>
      </c>
      <c r="AR137" s="93">
        <v>0</v>
      </c>
      <c r="AS137" s="93">
        <v>0</v>
      </c>
      <c r="AT137" s="93">
        <v>0</v>
      </c>
      <c r="AU137" s="93">
        <v>0</v>
      </c>
      <c r="AV137" s="93">
        <v>4654650</v>
      </c>
      <c r="AW137" s="93">
        <v>0</v>
      </c>
      <c r="AX137" s="93">
        <v>0</v>
      </c>
      <c r="AY137" s="58"/>
      <c r="AZ137" s="59"/>
      <c r="BA137" s="59"/>
      <c r="BB137" s="59">
        <v>13937900</v>
      </c>
      <c r="BC137" s="59">
        <v>0</v>
      </c>
      <c r="BD137" s="59">
        <v>0</v>
      </c>
      <c r="BE137" s="59">
        <v>13937900</v>
      </c>
      <c r="BF137" s="59">
        <v>0</v>
      </c>
      <c r="BG137" s="60">
        <v>0</v>
      </c>
      <c r="BH137" s="80">
        <v>180</v>
      </c>
      <c r="BI137" s="80">
        <v>328.6</v>
      </c>
      <c r="BJ137" s="80">
        <v>148.60000000000002</v>
      </c>
      <c r="BK137" s="80">
        <v>82.555555555555571</v>
      </c>
      <c r="BL137" s="80">
        <v>268.60000000000002</v>
      </c>
      <c r="BM137" s="80">
        <v>88.600000000000023</v>
      </c>
      <c r="BN137" s="80">
        <v>49.222222222222236</v>
      </c>
      <c r="BO137" s="169" t="str">
        <f>VLOOKUP(B137,[1]DS!$B$5:$W$2997,15,0)</f>
        <v>0312</v>
      </c>
      <c r="BP137" s="80" t="str">
        <f t="shared" ref="BP137:BP200" si="55">+IF((AO137+AP137-AN137)&gt;300,"Vượt trên 300 giờ","")</f>
        <v/>
      </c>
    </row>
    <row r="138" spans="1:68" ht="27.6" customHeight="1">
      <c r="A138" s="56">
        <f>SUBTOTAL(3,$B$9:B138)</f>
        <v>130</v>
      </c>
      <c r="B138" s="123" t="s">
        <v>131</v>
      </c>
      <c r="C138" s="124" t="s">
        <v>908</v>
      </c>
      <c r="D138" s="125" t="s">
        <v>927</v>
      </c>
      <c r="E138" s="56">
        <v>3</v>
      </c>
      <c r="F138" s="57" t="s">
        <v>675</v>
      </c>
      <c r="G138" s="78">
        <v>0</v>
      </c>
      <c r="H138" s="58">
        <v>0</v>
      </c>
      <c r="I138" s="58">
        <v>0</v>
      </c>
      <c r="J138" s="58">
        <v>0</v>
      </c>
      <c r="K138" s="78"/>
      <c r="L138" s="58"/>
      <c r="M138" s="58"/>
      <c r="N138" s="58">
        <v>0</v>
      </c>
      <c r="O138" s="78">
        <v>75.7</v>
      </c>
      <c r="P138" s="58">
        <v>7759250</v>
      </c>
      <c r="Q138" s="58">
        <v>0</v>
      </c>
      <c r="R138" s="58">
        <v>7759250</v>
      </c>
      <c r="S138" s="78"/>
      <c r="T138" s="58"/>
      <c r="U138" s="58"/>
      <c r="V138" s="58">
        <v>0</v>
      </c>
      <c r="W138" s="58"/>
      <c r="X138" s="58"/>
      <c r="Y138" s="58"/>
      <c r="Z138" s="58"/>
      <c r="AA138" s="58"/>
      <c r="AB138" s="58">
        <v>0</v>
      </c>
      <c r="AC138" s="60">
        <v>1</v>
      </c>
      <c r="AD138" s="60">
        <v>28</v>
      </c>
      <c r="AE138" s="60">
        <v>0</v>
      </c>
      <c r="AF138" s="60">
        <v>0</v>
      </c>
      <c r="AG138" s="60">
        <v>1</v>
      </c>
      <c r="AH138" s="60">
        <v>28</v>
      </c>
      <c r="AI138" s="58">
        <v>1400000</v>
      </c>
      <c r="AJ138" s="58">
        <v>0</v>
      </c>
      <c r="AK138" s="59">
        <v>0</v>
      </c>
      <c r="AL138" s="58">
        <v>1400000</v>
      </c>
      <c r="AM138" s="58">
        <v>0</v>
      </c>
      <c r="AN138" s="78">
        <v>300</v>
      </c>
      <c r="AO138" s="78">
        <v>230.8</v>
      </c>
      <c r="AP138" s="78">
        <v>27.6</v>
      </c>
      <c r="AQ138" s="93">
        <v>0</v>
      </c>
      <c r="AR138" s="93">
        <v>0</v>
      </c>
      <c r="AS138" s="93">
        <v>0</v>
      </c>
      <c r="AT138" s="93">
        <v>0</v>
      </c>
      <c r="AU138" s="93">
        <v>0</v>
      </c>
      <c r="AV138" s="93">
        <v>0</v>
      </c>
      <c r="AW138" s="93">
        <v>0</v>
      </c>
      <c r="AX138" s="93">
        <v>0</v>
      </c>
      <c r="AY138" s="58"/>
      <c r="AZ138" s="59"/>
      <c r="BA138" s="59"/>
      <c r="BB138" s="59">
        <v>9159250</v>
      </c>
      <c r="BC138" s="59">
        <v>0</v>
      </c>
      <c r="BD138" s="59">
        <v>0</v>
      </c>
      <c r="BE138" s="59">
        <v>9159250</v>
      </c>
      <c r="BF138" s="59">
        <v>0</v>
      </c>
      <c r="BG138" s="60">
        <v>0</v>
      </c>
      <c r="BH138" s="80">
        <v>300</v>
      </c>
      <c r="BI138" s="80">
        <v>362.1</v>
      </c>
      <c r="BJ138" s="80">
        <v>62.100000000000023</v>
      </c>
      <c r="BK138" s="80">
        <v>20.700000000000006</v>
      </c>
      <c r="BL138" s="80">
        <v>334.1</v>
      </c>
      <c r="BM138" s="80">
        <v>34.100000000000023</v>
      </c>
      <c r="BN138" s="80">
        <v>11.366666666666674</v>
      </c>
      <c r="BO138" s="169" t="str">
        <f>VLOOKUP(B138,[1]DS!$B$5:$W$2997,15,0)</f>
        <v>0312</v>
      </c>
      <c r="BP138" s="80" t="str">
        <f t="shared" si="55"/>
        <v/>
      </c>
    </row>
    <row r="139" spans="1:68" ht="27.6" customHeight="1">
      <c r="A139" s="56">
        <f>SUBTOTAL(3,$B$9:B139)</f>
        <v>131</v>
      </c>
      <c r="B139" s="123" t="s">
        <v>132</v>
      </c>
      <c r="C139" s="124" t="s">
        <v>908</v>
      </c>
      <c r="D139" s="125" t="s">
        <v>1085</v>
      </c>
      <c r="E139" s="56">
        <v>3</v>
      </c>
      <c r="F139" s="57" t="s">
        <v>674</v>
      </c>
      <c r="G139" s="78">
        <v>0</v>
      </c>
      <c r="H139" s="58">
        <v>0</v>
      </c>
      <c r="I139" s="58">
        <v>0</v>
      </c>
      <c r="J139" s="58">
        <v>0</v>
      </c>
      <c r="K139" s="78"/>
      <c r="L139" s="58"/>
      <c r="M139" s="58"/>
      <c r="N139" s="58">
        <v>0</v>
      </c>
      <c r="O139" s="78">
        <v>122.2</v>
      </c>
      <c r="P139" s="58">
        <v>12525500</v>
      </c>
      <c r="Q139" s="58">
        <v>0</v>
      </c>
      <c r="R139" s="58">
        <v>12525500</v>
      </c>
      <c r="S139" s="78"/>
      <c r="T139" s="58"/>
      <c r="U139" s="58"/>
      <c r="V139" s="58">
        <v>0</v>
      </c>
      <c r="W139" s="58"/>
      <c r="X139" s="58"/>
      <c r="Y139" s="58"/>
      <c r="Z139" s="58"/>
      <c r="AA139" s="58"/>
      <c r="AB139" s="58">
        <v>0</v>
      </c>
      <c r="AC139" s="60">
        <v>0</v>
      </c>
      <c r="AD139" s="60">
        <v>0</v>
      </c>
      <c r="AE139" s="60">
        <v>0</v>
      </c>
      <c r="AF139" s="60">
        <v>0</v>
      </c>
      <c r="AG139" s="60">
        <v>0</v>
      </c>
      <c r="AH139" s="60">
        <v>0</v>
      </c>
      <c r="AI139" s="58">
        <v>0</v>
      </c>
      <c r="AJ139" s="58">
        <v>0</v>
      </c>
      <c r="AK139" s="59">
        <v>0</v>
      </c>
      <c r="AL139" s="58">
        <v>0</v>
      </c>
      <c r="AM139" s="58">
        <v>0</v>
      </c>
      <c r="AN139" s="78">
        <v>300</v>
      </c>
      <c r="AO139" s="78">
        <v>263</v>
      </c>
      <c r="AP139" s="78">
        <v>0</v>
      </c>
      <c r="AQ139" s="93">
        <v>0</v>
      </c>
      <c r="AR139" s="93">
        <v>0</v>
      </c>
      <c r="AS139" s="93">
        <v>0</v>
      </c>
      <c r="AT139" s="93">
        <v>0</v>
      </c>
      <c r="AU139" s="93">
        <v>0</v>
      </c>
      <c r="AV139" s="93">
        <v>0</v>
      </c>
      <c r="AW139" s="93">
        <v>0</v>
      </c>
      <c r="AX139" s="93">
        <v>0</v>
      </c>
      <c r="AY139" s="58"/>
      <c r="AZ139" s="59"/>
      <c r="BA139" s="59"/>
      <c r="BB139" s="59">
        <v>12525500</v>
      </c>
      <c r="BC139" s="59">
        <v>0</v>
      </c>
      <c r="BD139" s="59">
        <v>0</v>
      </c>
      <c r="BE139" s="59">
        <v>12525500</v>
      </c>
      <c r="BF139" s="59">
        <v>0</v>
      </c>
      <c r="BG139" s="60">
        <v>0</v>
      </c>
      <c r="BH139" s="80">
        <v>300</v>
      </c>
      <c r="BI139" s="80">
        <v>385.2</v>
      </c>
      <c r="BJ139" s="80">
        <v>85.199999999999989</v>
      </c>
      <c r="BK139" s="80">
        <v>28.4</v>
      </c>
      <c r="BL139" s="80">
        <v>385.2</v>
      </c>
      <c r="BM139" s="80">
        <v>85.199999999999989</v>
      </c>
      <c r="BN139" s="80">
        <v>28.4</v>
      </c>
      <c r="BO139" s="169" t="str">
        <f>VLOOKUP(B139,[1]DS!$B$5:$W$2997,15,0)</f>
        <v>0307</v>
      </c>
      <c r="BP139" s="80" t="str">
        <f t="shared" si="55"/>
        <v/>
      </c>
    </row>
    <row r="140" spans="1:68" ht="27.6" customHeight="1">
      <c r="A140" s="56">
        <f>SUBTOTAL(3,$B$9:B140)</f>
        <v>132</v>
      </c>
      <c r="B140" s="123" t="s">
        <v>133</v>
      </c>
      <c r="C140" s="124" t="s">
        <v>1086</v>
      </c>
      <c r="D140" s="125" t="s">
        <v>946</v>
      </c>
      <c r="E140" s="56">
        <v>3</v>
      </c>
      <c r="F140" s="57" t="s">
        <v>674</v>
      </c>
      <c r="G140" s="78">
        <v>0</v>
      </c>
      <c r="H140" s="58">
        <v>0</v>
      </c>
      <c r="I140" s="58">
        <v>0</v>
      </c>
      <c r="J140" s="58">
        <v>0</v>
      </c>
      <c r="K140" s="78"/>
      <c r="L140" s="58"/>
      <c r="M140" s="58"/>
      <c r="N140" s="58">
        <v>0</v>
      </c>
      <c r="O140" s="78">
        <v>107.80000000000001</v>
      </c>
      <c r="P140" s="58">
        <v>11049500.000000002</v>
      </c>
      <c r="Q140" s="58">
        <v>0</v>
      </c>
      <c r="R140" s="58">
        <v>11049500</v>
      </c>
      <c r="S140" s="78"/>
      <c r="T140" s="58"/>
      <c r="U140" s="58"/>
      <c r="V140" s="58">
        <v>0</v>
      </c>
      <c r="W140" s="58"/>
      <c r="X140" s="58"/>
      <c r="Y140" s="58"/>
      <c r="Z140" s="58"/>
      <c r="AA140" s="58"/>
      <c r="AB140" s="58">
        <v>0</v>
      </c>
      <c r="AC140" s="60">
        <v>2</v>
      </c>
      <c r="AD140" s="60">
        <v>30</v>
      </c>
      <c r="AE140" s="60">
        <v>0</v>
      </c>
      <c r="AF140" s="60">
        <v>0</v>
      </c>
      <c r="AG140" s="60">
        <v>2</v>
      </c>
      <c r="AH140" s="60">
        <v>30</v>
      </c>
      <c r="AI140" s="58">
        <v>1550000</v>
      </c>
      <c r="AJ140" s="58">
        <v>0</v>
      </c>
      <c r="AK140" s="59">
        <v>0</v>
      </c>
      <c r="AL140" s="58">
        <v>1550000</v>
      </c>
      <c r="AM140" s="58">
        <v>0</v>
      </c>
      <c r="AN140" s="78">
        <v>300</v>
      </c>
      <c r="AO140" s="78">
        <v>204.5</v>
      </c>
      <c r="AP140" s="78">
        <v>0</v>
      </c>
      <c r="AQ140" s="93">
        <v>0</v>
      </c>
      <c r="AR140" s="93">
        <v>0</v>
      </c>
      <c r="AS140" s="93">
        <v>0</v>
      </c>
      <c r="AT140" s="93">
        <v>0</v>
      </c>
      <c r="AU140" s="93">
        <v>0</v>
      </c>
      <c r="AV140" s="93">
        <v>0</v>
      </c>
      <c r="AW140" s="93">
        <v>0</v>
      </c>
      <c r="AX140" s="93">
        <v>0</v>
      </c>
      <c r="AY140" s="58"/>
      <c r="AZ140" s="59"/>
      <c r="BA140" s="59"/>
      <c r="BB140" s="59">
        <v>12599500</v>
      </c>
      <c r="BC140" s="59">
        <v>0</v>
      </c>
      <c r="BD140" s="59">
        <v>0</v>
      </c>
      <c r="BE140" s="59">
        <v>12599500</v>
      </c>
      <c r="BF140" s="59">
        <v>0</v>
      </c>
      <c r="BG140" s="60">
        <v>0</v>
      </c>
      <c r="BH140" s="80">
        <v>300</v>
      </c>
      <c r="BI140" s="80">
        <v>342.3</v>
      </c>
      <c r="BJ140" s="80">
        <v>42.300000000000011</v>
      </c>
      <c r="BK140" s="80">
        <v>14.100000000000005</v>
      </c>
      <c r="BL140" s="80">
        <v>312.3</v>
      </c>
      <c r="BM140" s="80">
        <v>12.300000000000011</v>
      </c>
      <c r="BN140" s="80">
        <v>4.1000000000000032</v>
      </c>
      <c r="BO140" s="169" t="str">
        <f>VLOOKUP(B140,[1]DS!$B$5:$W$2997,15,0)</f>
        <v>0307</v>
      </c>
      <c r="BP140" s="80" t="str">
        <f t="shared" si="55"/>
        <v/>
      </c>
    </row>
    <row r="141" spans="1:68" ht="27.6" customHeight="1">
      <c r="A141" s="56">
        <f>SUBTOTAL(3,$B$9:B141)</f>
        <v>133</v>
      </c>
      <c r="B141" s="123" t="s">
        <v>134</v>
      </c>
      <c r="C141" s="124" t="s">
        <v>934</v>
      </c>
      <c r="D141" s="125" t="s">
        <v>1087</v>
      </c>
      <c r="E141" s="56">
        <v>3</v>
      </c>
      <c r="F141" s="57" t="s">
        <v>674</v>
      </c>
      <c r="G141" s="78">
        <v>0</v>
      </c>
      <c r="H141" s="58">
        <v>0</v>
      </c>
      <c r="I141" s="58">
        <v>0</v>
      </c>
      <c r="J141" s="58">
        <v>0</v>
      </c>
      <c r="K141" s="78"/>
      <c r="L141" s="58"/>
      <c r="M141" s="58"/>
      <c r="N141" s="58">
        <v>0</v>
      </c>
      <c r="O141" s="78">
        <v>60.400000000000006</v>
      </c>
      <c r="P141" s="58">
        <v>6191000.0000000009</v>
      </c>
      <c r="Q141" s="58">
        <v>0</v>
      </c>
      <c r="R141" s="58">
        <v>6191000</v>
      </c>
      <c r="S141" s="78"/>
      <c r="T141" s="58"/>
      <c r="U141" s="58"/>
      <c r="V141" s="58">
        <v>0</v>
      </c>
      <c r="W141" s="58"/>
      <c r="X141" s="58"/>
      <c r="Y141" s="58"/>
      <c r="Z141" s="58"/>
      <c r="AA141" s="58"/>
      <c r="AB141" s="58">
        <v>0</v>
      </c>
      <c r="AC141" s="60">
        <v>0</v>
      </c>
      <c r="AD141" s="60">
        <v>0</v>
      </c>
      <c r="AE141" s="60">
        <v>0</v>
      </c>
      <c r="AF141" s="60">
        <v>0</v>
      </c>
      <c r="AG141" s="60">
        <v>0</v>
      </c>
      <c r="AH141" s="60">
        <v>0</v>
      </c>
      <c r="AI141" s="58">
        <v>0</v>
      </c>
      <c r="AJ141" s="58">
        <v>0</v>
      </c>
      <c r="AK141" s="59">
        <v>0</v>
      </c>
      <c r="AL141" s="58">
        <v>0</v>
      </c>
      <c r="AM141" s="58">
        <v>0</v>
      </c>
      <c r="AN141" s="78">
        <v>240</v>
      </c>
      <c r="AO141" s="78">
        <v>108</v>
      </c>
      <c r="AP141" s="78">
        <v>49.8</v>
      </c>
      <c r="AQ141" s="93">
        <v>0</v>
      </c>
      <c r="AR141" s="93">
        <v>0</v>
      </c>
      <c r="AS141" s="93">
        <v>0</v>
      </c>
      <c r="AT141" s="93">
        <v>0</v>
      </c>
      <c r="AU141" s="93">
        <v>0</v>
      </c>
      <c r="AV141" s="93">
        <v>0</v>
      </c>
      <c r="AW141" s="93">
        <v>0</v>
      </c>
      <c r="AX141" s="93">
        <v>0</v>
      </c>
      <c r="AY141" s="58"/>
      <c r="AZ141" s="59"/>
      <c r="BA141" s="59"/>
      <c r="BB141" s="59">
        <v>6191000</v>
      </c>
      <c r="BC141" s="59">
        <v>0</v>
      </c>
      <c r="BD141" s="59">
        <v>0</v>
      </c>
      <c r="BE141" s="59">
        <v>6191000</v>
      </c>
      <c r="BF141" s="59">
        <v>0</v>
      </c>
      <c r="BG141" s="60">
        <v>0</v>
      </c>
      <c r="BH141" s="80">
        <v>240</v>
      </c>
      <c r="BI141" s="80">
        <v>218.2</v>
      </c>
      <c r="BJ141" s="80">
        <v>0</v>
      </c>
      <c r="BK141" s="80">
        <v>0</v>
      </c>
      <c r="BL141" s="80">
        <v>218.2</v>
      </c>
      <c r="BM141" s="80">
        <v>0</v>
      </c>
      <c r="BN141" s="80">
        <v>0</v>
      </c>
      <c r="BO141" s="169" t="str">
        <f>VLOOKUP(B141,[1]DS!$B$5:$W$2997,15,0)</f>
        <v>0307</v>
      </c>
      <c r="BP141" s="80" t="str">
        <f t="shared" si="55"/>
        <v/>
      </c>
    </row>
    <row r="142" spans="1:68" ht="27.6" customHeight="1">
      <c r="A142" s="56">
        <f>SUBTOTAL(3,$B$9:B142)</f>
        <v>134</v>
      </c>
      <c r="B142" s="123" t="s">
        <v>135</v>
      </c>
      <c r="C142" s="124" t="s">
        <v>1088</v>
      </c>
      <c r="D142" s="125" t="s">
        <v>1025</v>
      </c>
      <c r="E142" s="56">
        <v>3</v>
      </c>
      <c r="F142" s="57" t="s">
        <v>674</v>
      </c>
      <c r="G142" s="78">
        <v>0</v>
      </c>
      <c r="H142" s="58">
        <v>0</v>
      </c>
      <c r="I142" s="58">
        <v>0</v>
      </c>
      <c r="J142" s="58">
        <v>0</v>
      </c>
      <c r="K142" s="78"/>
      <c r="L142" s="58"/>
      <c r="M142" s="58"/>
      <c r="N142" s="58">
        <v>0</v>
      </c>
      <c r="O142" s="78">
        <v>92.100000000000009</v>
      </c>
      <c r="P142" s="58">
        <v>9440250</v>
      </c>
      <c r="Q142" s="58">
        <v>0</v>
      </c>
      <c r="R142" s="58">
        <v>9440250</v>
      </c>
      <c r="S142" s="78"/>
      <c r="T142" s="58"/>
      <c r="U142" s="58"/>
      <c r="V142" s="58">
        <v>0</v>
      </c>
      <c r="W142" s="58"/>
      <c r="X142" s="58"/>
      <c r="Y142" s="58"/>
      <c r="Z142" s="58"/>
      <c r="AA142" s="58"/>
      <c r="AB142" s="58">
        <v>0</v>
      </c>
      <c r="AC142" s="60">
        <v>1</v>
      </c>
      <c r="AD142" s="60">
        <v>20</v>
      </c>
      <c r="AE142" s="60">
        <v>0</v>
      </c>
      <c r="AF142" s="60">
        <v>0</v>
      </c>
      <c r="AG142" s="60">
        <v>1</v>
      </c>
      <c r="AH142" s="60">
        <v>20</v>
      </c>
      <c r="AI142" s="58">
        <v>1050000</v>
      </c>
      <c r="AJ142" s="58">
        <v>0</v>
      </c>
      <c r="AK142" s="59">
        <v>0</v>
      </c>
      <c r="AL142" s="58">
        <v>1050000</v>
      </c>
      <c r="AM142" s="58">
        <v>0</v>
      </c>
      <c r="AN142" s="78">
        <v>210</v>
      </c>
      <c r="AO142" s="78">
        <v>151.9</v>
      </c>
      <c r="AP142" s="78">
        <v>61.400000000000006</v>
      </c>
      <c r="AQ142" s="93">
        <v>562650</v>
      </c>
      <c r="AR142" s="93">
        <v>0</v>
      </c>
      <c r="AS142" s="93">
        <v>0</v>
      </c>
      <c r="AT142" s="93">
        <v>0</v>
      </c>
      <c r="AU142" s="93">
        <v>0</v>
      </c>
      <c r="AV142" s="93">
        <v>562650</v>
      </c>
      <c r="AW142" s="93">
        <v>0</v>
      </c>
      <c r="AX142" s="93">
        <v>0</v>
      </c>
      <c r="AY142" s="58"/>
      <c r="AZ142" s="59"/>
      <c r="BA142" s="59"/>
      <c r="BB142" s="59">
        <v>11052900</v>
      </c>
      <c r="BC142" s="59">
        <v>0</v>
      </c>
      <c r="BD142" s="59">
        <v>0</v>
      </c>
      <c r="BE142" s="59">
        <v>11052900</v>
      </c>
      <c r="BF142" s="59">
        <v>0</v>
      </c>
      <c r="BG142" s="60">
        <v>0</v>
      </c>
      <c r="BH142" s="80">
        <v>210</v>
      </c>
      <c r="BI142" s="80">
        <v>325.39999999999998</v>
      </c>
      <c r="BJ142" s="80">
        <v>115.39999999999998</v>
      </c>
      <c r="BK142" s="80">
        <v>54.952380952380942</v>
      </c>
      <c r="BL142" s="80">
        <v>305.39999999999998</v>
      </c>
      <c r="BM142" s="80">
        <v>95.399999999999977</v>
      </c>
      <c r="BN142" s="80">
        <v>45.428571428571416</v>
      </c>
      <c r="BO142" s="169" t="str">
        <f>VLOOKUP(B142,[1]DS!$B$5:$W$2997,15,0)</f>
        <v>0307</v>
      </c>
      <c r="BP142" s="80" t="str">
        <f t="shared" si="55"/>
        <v/>
      </c>
    </row>
    <row r="143" spans="1:68" ht="27.6" customHeight="1">
      <c r="A143" s="56">
        <f>SUBTOTAL(3,$B$9:B143)</f>
        <v>135</v>
      </c>
      <c r="B143" s="123" t="s">
        <v>136</v>
      </c>
      <c r="C143" s="124" t="s">
        <v>1089</v>
      </c>
      <c r="D143" s="125" t="s">
        <v>958</v>
      </c>
      <c r="E143" s="56">
        <v>3</v>
      </c>
      <c r="F143" s="57" t="s">
        <v>674</v>
      </c>
      <c r="G143" s="78">
        <v>0</v>
      </c>
      <c r="H143" s="58">
        <v>0</v>
      </c>
      <c r="I143" s="58">
        <v>0</v>
      </c>
      <c r="J143" s="58">
        <v>0</v>
      </c>
      <c r="K143" s="78"/>
      <c r="L143" s="58"/>
      <c r="M143" s="58"/>
      <c r="N143" s="58">
        <v>0</v>
      </c>
      <c r="O143" s="78">
        <v>76.400000000000006</v>
      </c>
      <c r="P143" s="58">
        <v>7831000.0000000009</v>
      </c>
      <c r="Q143" s="58">
        <v>0</v>
      </c>
      <c r="R143" s="58">
        <v>7831000</v>
      </c>
      <c r="S143" s="78"/>
      <c r="T143" s="58"/>
      <c r="U143" s="58"/>
      <c r="V143" s="58">
        <v>0</v>
      </c>
      <c r="W143" s="58"/>
      <c r="X143" s="58"/>
      <c r="Y143" s="58"/>
      <c r="Z143" s="58"/>
      <c r="AA143" s="58"/>
      <c r="AB143" s="58">
        <v>0</v>
      </c>
      <c r="AC143" s="60">
        <v>0</v>
      </c>
      <c r="AD143" s="60">
        <v>0</v>
      </c>
      <c r="AE143" s="60">
        <v>0</v>
      </c>
      <c r="AF143" s="60">
        <v>0</v>
      </c>
      <c r="AG143" s="60">
        <v>0</v>
      </c>
      <c r="AH143" s="60">
        <v>0</v>
      </c>
      <c r="AI143" s="58">
        <v>0</v>
      </c>
      <c r="AJ143" s="58">
        <v>0</v>
      </c>
      <c r="AK143" s="59">
        <v>0</v>
      </c>
      <c r="AL143" s="58">
        <v>0</v>
      </c>
      <c r="AM143" s="58">
        <v>0</v>
      </c>
      <c r="AN143" s="78">
        <v>165</v>
      </c>
      <c r="AO143" s="78">
        <v>169.3</v>
      </c>
      <c r="AP143" s="78">
        <v>0</v>
      </c>
      <c r="AQ143" s="93">
        <v>586950</v>
      </c>
      <c r="AR143" s="93">
        <v>0</v>
      </c>
      <c r="AS143" s="93">
        <v>0</v>
      </c>
      <c r="AT143" s="93">
        <v>0</v>
      </c>
      <c r="AU143" s="93">
        <v>0</v>
      </c>
      <c r="AV143" s="93">
        <v>586950</v>
      </c>
      <c r="AW143" s="93">
        <v>0</v>
      </c>
      <c r="AX143" s="93">
        <v>0</v>
      </c>
      <c r="AY143" s="58"/>
      <c r="AZ143" s="59"/>
      <c r="BA143" s="59"/>
      <c r="BB143" s="59">
        <v>8417950</v>
      </c>
      <c r="BC143" s="59">
        <v>0</v>
      </c>
      <c r="BD143" s="59">
        <v>0</v>
      </c>
      <c r="BE143" s="59">
        <v>8417950</v>
      </c>
      <c r="BF143" s="59">
        <v>0</v>
      </c>
      <c r="BG143" s="60">
        <v>0</v>
      </c>
      <c r="BH143" s="80">
        <v>165</v>
      </c>
      <c r="BI143" s="80">
        <v>245.70000000000002</v>
      </c>
      <c r="BJ143" s="80">
        <v>80.700000000000017</v>
      </c>
      <c r="BK143" s="80">
        <v>48.909090909090921</v>
      </c>
      <c r="BL143" s="80">
        <v>245.70000000000002</v>
      </c>
      <c r="BM143" s="80">
        <v>80.700000000000017</v>
      </c>
      <c r="BN143" s="80">
        <v>48.909090909090921</v>
      </c>
      <c r="BO143" s="169" t="str">
        <f>VLOOKUP(B143,[1]DS!$B$5:$W$2997,15,0)</f>
        <v>0307</v>
      </c>
      <c r="BP143" s="80" t="str">
        <f t="shared" si="55"/>
        <v/>
      </c>
    </row>
    <row r="144" spans="1:68" ht="27.6" customHeight="1">
      <c r="A144" s="56">
        <f>SUBTOTAL(3,$B$9:B144)</f>
        <v>136</v>
      </c>
      <c r="B144" s="123" t="s">
        <v>137</v>
      </c>
      <c r="C144" s="124" t="s">
        <v>955</v>
      </c>
      <c r="D144" s="125" t="s">
        <v>905</v>
      </c>
      <c r="E144" s="56">
        <v>3</v>
      </c>
      <c r="F144" s="57" t="s">
        <v>674</v>
      </c>
      <c r="G144" s="78">
        <v>0</v>
      </c>
      <c r="H144" s="58">
        <v>0</v>
      </c>
      <c r="I144" s="58">
        <v>0</v>
      </c>
      <c r="J144" s="58">
        <v>0</v>
      </c>
      <c r="K144" s="78"/>
      <c r="L144" s="58"/>
      <c r="M144" s="58"/>
      <c r="N144" s="58">
        <v>0</v>
      </c>
      <c r="O144" s="78">
        <v>0</v>
      </c>
      <c r="P144" s="58">
        <v>0</v>
      </c>
      <c r="Q144" s="58">
        <v>0</v>
      </c>
      <c r="R144" s="58">
        <v>0</v>
      </c>
      <c r="S144" s="78"/>
      <c r="T144" s="58"/>
      <c r="U144" s="58"/>
      <c r="V144" s="58">
        <v>0</v>
      </c>
      <c r="W144" s="58"/>
      <c r="X144" s="58"/>
      <c r="Y144" s="58"/>
      <c r="Z144" s="58"/>
      <c r="AA144" s="58"/>
      <c r="AB144" s="58">
        <v>0</v>
      </c>
      <c r="AC144" s="60">
        <v>0</v>
      </c>
      <c r="AD144" s="60">
        <v>0</v>
      </c>
      <c r="AE144" s="60">
        <v>0</v>
      </c>
      <c r="AF144" s="60">
        <v>0</v>
      </c>
      <c r="AG144" s="60">
        <v>0</v>
      </c>
      <c r="AH144" s="60">
        <v>0</v>
      </c>
      <c r="AI144" s="58">
        <v>0</v>
      </c>
      <c r="AJ144" s="58">
        <v>0</v>
      </c>
      <c r="AK144" s="59">
        <v>0</v>
      </c>
      <c r="AL144" s="58">
        <v>0</v>
      </c>
      <c r="AM144" s="58">
        <v>0</v>
      </c>
      <c r="AN144" s="78">
        <v>0</v>
      </c>
      <c r="AO144" s="78">
        <v>0</v>
      </c>
      <c r="AP144" s="78">
        <v>0</v>
      </c>
      <c r="AQ144" s="93">
        <v>0</v>
      </c>
      <c r="AR144" s="93">
        <v>0</v>
      </c>
      <c r="AS144" s="93">
        <v>0</v>
      </c>
      <c r="AT144" s="93">
        <v>0</v>
      </c>
      <c r="AU144" s="93">
        <v>0</v>
      </c>
      <c r="AV144" s="93">
        <v>0</v>
      </c>
      <c r="AW144" s="93">
        <v>0</v>
      </c>
      <c r="AX144" s="93">
        <v>0</v>
      </c>
      <c r="AY144" s="58"/>
      <c r="AZ144" s="59"/>
      <c r="BA144" s="59"/>
      <c r="BB144" s="59">
        <v>0</v>
      </c>
      <c r="BC144" s="59">
        <v>0</v>
      </c>
      <c r="BD144" s="59">
        <v>0</v>
      </c>
      <c r="BE144" s="59">
        <v>0</v>
      </c>
      <c r="BF144" s="59">
        <v>0</v>
      </c>
      <c r="BG144" s="60">
        <v>0</v>
      </c>
      <c r="BH144" s="80">
        <v>0</v>
      </c>
      <c r="BI144" s="80">
        <v>0</v>
      </c>
      <c r="BJ144" s="80">
        <v>0</v>
      </c>
      <c r="BK144" s="80">
        <v>0</v>
      </c>
      <c r="BL144" s="80">
        <v>0</v>
      </c>
      <c r="BM144" s="80">
        <v>0</v>
      </c>
      <c r="BN144" s="80">
        <v>0</v>
      </c>
      <c r="BO144" s="169" t="str">
        <f>VLOOKUP(B144,[1]DS!$B$5:$W$2997,15,0)</f>
        <v>0307</v>
      </c>
      <c r="BP144" s="80" t="str">
        <f t="shared" si="55"/>
        <v/>
      </c>
    </row>
    <row r="145" spans="1:68" ht="27.6" customHeight="1">
      <c r="A145" s="56">
        <f>SUBTOTAL(3,$B$9:B145)</f>
        <v>137</v>
      </c>
      <c r="B145" s="123" t="s">
        <v>519</v>
      </c>
      <c r="C145" s="124" t="s">
        <v>1070</v>
      </c>
      <c r="D145" s="125" t="s">
        <v>911</v>
      </c>
      <c r="E145" s="56">
        <v>3</v>
      </c>
      <c r="F145" s="57" t="s">
        <v>674</v>
      </c>
      <c r="G145" s="78">
        <v>0</v>
      </c>
      <c r="H145" s="58">
        <v>0</v>
      </c>
      <c r="I145" s="58">
        <v>0</v>
      </c>
      <c r="J145" s="58">
        <v>0</v>
      </c>
      <c r="K145" s="78"/>
      <c r="L145" s="58"/>
      <c r="M145" s="58"/>
      <c r="N145" s="58">
        <v>0</v>
      </c>
      <c r="O145" s="78">
        <v>0</v>
      </c>
      <c r="P145" s="58">
        <v>0</v>
      </c>
      <c r="Q145" s="58">
        <v>0</v>
      </c>
      <c r="R145" s="58">
        <v>0</v>
      </c>
      <c r="S145" s="78"/>
      <c r="T145" s="58"/>
      <c r="U145" s="58"/>
      <c r="V145" s="58">
        <v>0</v>
      </c>
      <c r="W145" s="58"/>
      <c r="X145" s="58"/>
      <c r="Y145" s="58"/>
      <c r="Z145" s="58"/>
      <c r="AA145" s="58"/>
      <c r="AB145" s="58">
        <v>0</v>
      </c>
      <c r="AC145" s="60">
        <v>0</v>
      </c>
      <c r="AD145" s="60">
        <v>0</v>
      </c>
      <c r="AE145" s="60">
        <v>0</v>
      </c>
      <c r="AF145" s="60">
        <v>0</v>
      </c>
      <c r="AG145" s="60">
        <v>0</v>
      </c>
      <c r="AH145" s="60">
        <v>0</v>
      </c>
      <c r="AI145" s="58">
        <v>0</v>
      </c>
      <c r="AJ145" s="58">
        <v>0</v>
      </c>
      <c r="AK145" s="59">
        <v>0</v>
      </c>
      <c r="AL145" s="58">
        <v>0</v>
      </c>
      <c r="AM145" s="58">
        <v>0</v>
      </c>
      <c r="AN145" s="78">
        <v>247.5</v>
      </c>
      <c r="AO145" s="78">
        <v>186.2</v>
      </c>
      <c r="AP145" s="78">
        <v>0</v>
      </c>
      <c r="AQ145" s="93">
        <v>0</v>
      </c>
      <c r="AR145" s="93">
        <v>0</v>
      </c>
      <c r="AS145" s="93">
        <v>0</v>
      </c>
      <c r="AT145" s="93">
        <v>0</v>
      </c>
      <c r="AU145" s="93">
        <v>0</v>
      </c>
      <c r="AV145" s="93">
        <v>0</v>
      </c>
      <c r="AW145" s="93">
        <v>0</v>
      </c>
      <c r="AX145" s="93">
        <v>0</v>
      </c>
      <c r="AY145" s="58"/>
      <c r="AZ145" s="59"/>
      <c r="BA145" s="59"/>
      <c r="BB145" s="59">
        <v>0</v>
      </c>
      <c r="BC145" s="59">
        <v>0</v>
      </c>
      <c r="BD145" s="59">
        <v>0</v>
      </c>
      <c r="BE145" s="59">
        <v>0</v>
      </c>
      <c r="BF145" s="59">
        <v>0</v>
      </c>
      <c r="BG145" s="60">
        <v>0</v>
      </c>
      <c r="BH145" s="80">
        <v>247.5</v>
      </c>
      <c r="BI145" s="80">
        <v>186.2</v>
      </c>
      <c r="BJ145" s="80">
        <v>0</v>
      </c>
      <c r="BK145" s="80">
        <v>0</v>
      </c>
      <c r="BL145" s="80">
        <v>186.2</v>
      </c>
      <c r="BM145" s="80">
        <v>0</v>
      </c>
      <c r="BN145" s="80">
        <v>0</v>
      </c>
      <c r="BO145" s="169" t="str">
        <f>VLOOKUP(B145,[1]DS!$B$5:$W$2997,15,0)</f>
        <v>0307</v>
      </c>
      <c r="BP145" s="80" t="str">
        <f t="shared" si="55"/>
        <v/>
      </c>
    </row>
    <row r="146" spans="1:68" ht="27.6" customHeight="1">
      <c r="A146" s="56">
        <f>SUBTOTAL(3,$B$9:B146)</f>
        <v>138</v>
      </c>
      <c r="B146" s="123" t="s">
        <v>489</v>
      </c>
      <c r="C146" s="124" t="s">
        <v>904</v>
      </c>
      <c r="D146" s="125" t="s">
        <v>1090</v>
      </c>
      <c r="E146" s="56">
        <v>3</v>
      </c>
      <c r="F146" s="57" t="s">
        <v>676</v>
      </c>
      <c r="G146" s="78">
        <v>42.699999999999996</v>
      </c>
      <c r="H146" s="58">
        <v>4376750</v>
      </c>
      <c r="I146" s="58">
        <v>0</v>
      </c>
      <c r="J146" s="58">
        <v>4376750</v>
      </c>
      <c r="K146" s="78"/>
      <c r="L146" s="58"/>
      <c r="M146" s="58"/>
      <c r="N146" s="58">
        <v>0</v>
      </c>
      <c r="O146" s="78">
        <v>61.400000000000006</v>
      </c>
      <c r="P146" s="58">
        <v>6293500.0000000009</v>
      </c>
      <c r="Q146" s="58">
        <v>0</v>
      </c>
      <c r="R146" s="58">
        <v>6293500</v>
      </c>
      <c r="S146" s="78"/>
      <c r="T146" s="58"/>
      <c r="U146" s="58"/>
      <c r="V146" s="58">
        <v>0</v>
      </c>
      <c r="W146" s="58"/>
      <c r="X146" s="58"/>
      <c r="Y146" s="58"/>
      <c r="Z146" s="58"/>
      <c r="AA146" s="58"/>
      <c r="AB146" s="58">
        <v>0</v>
      </c>
      <c r="AC146" s="60">
        <v>0</v>
      </c>
      <c r="AD146" s="60">
        <v>0</v>
      </c>
      <c r="AE146" s="60">
        <v>0</v>
      </c>
      <c r="AF146" s="60">
        <v>0</v>
      </c>
      <c r="AG146" s="60">
        <v>0</v>
      </c>
      <c r="AH146" s="60">
        <v>0</v>
      </c>
      <c r="AI146" s="58">
        <v>0</v>
      </c>
      <c r="AJ146" s="58">
        <v>0</v>
      </c>
      <c r="AK146" s="59">
        <v>0</v>
      </c>
      <c r="AL146" s="58">
        <v>0</v>
      </c>
      <c r="AM146" s="58">
        <v>0</v>
      </c>
      <c r="AN146" s="78">
        <v>300</v>
      </c>
      <c r="AO146" s="78">
        <v>92.8</v>
      </c>
      <c r="AP146" s="78">
        <v>0</v>
      </c>
      <c r="AQ146" s="93">
        <v>0</v>
      </c>
      <c r="AR146" s="93">
        <v>0</v>
      </c>
      <c r="AS146" s="93">
        <v>0</v>
      </c>
      <c r="AT146" s="93">
        <v>0</v>
      </c>
      <c r="AU146" s="93">
        <v>0</v>
      </c>
      <c r="AV146" s="93">
        <v>0</v>
      </c>
      <c r="AW146" s="93">
        <v>0</v>
      </c>
      <c r="AX146" s="93">
        <v>0</v>
      </c>
      <c r="AY146" s="58"/>
      <c r="AZ146" s="59"/>
      <c r="BA146" s="59"/>
      <c r="BB146" s="59">
        <v>10670250</v>
      </c>
      <c r="BC146" s="59">
        <v>0</v>
      </c>
      <c r="BD146" s="59">
        <v>0</v>
      </c>
      <c r="BE146" s="59">
        <v>10670250</v>
      </c>
      <c r="BF146" s="59">
        <v>0</v>
      </c>
      <c r="BG146" s="60">
        <v>0</v>
      </c>
      <c r="BH146" s="80">
        <v>300</v>
      </c>
      <c r="BI146" s="80">
        <v>196.89999999999998</v>
      </c>
      <c r="BJ146" s="80">
        <v>0</v>
      </c>
      <c r="BK146" s="80">
        <v>0</v>
      </c>
      <c r="BL146" s="80">
        <v>196.89999999999998</v>
      </c>
      <c r="BM146" s="80">
        <v>0</v>
      </c>
      <c r="BN146" s="80">
        <v>0</v>
      </c>
      <c r="BO146" s="169" t="str">
        <f>VLOOKUP(B146,[1]DS!$B$5:$W$2997,15,0)</f>
        <v>0313</v>
      </c>
      <c r="BP146" s="80" t="str">
        <f t="shared" si="55"/>
        <v/>
      </c>
    </row>
    <row r="147" spans="1:68" ht="27.6" customHeight="1">
      <c r="A147" s="56">
        <f>SUBTOTAL(3,$B$9:B147)</f>
        <v>139</v>
      </c>
      <c r="B147" s="123" t="s">
        <v>490</v>
      </c>
      <c r="C147" s="124" t="s">
        <v>1091</v>
      </c>
      <c r="D147" s="125" t="s">
        <v>1092</v>
      </c>
      <c r="E147" s="56">
        <v>3</v>
      </c>
      <c r="F147" s="57" t="s">
        <v>676</v>
      </c>
      <c r="G147" s="78">
        <v>64.099999999999994</v>
      </c>
      <c r="H147" s="58">
        <v>6570250</v>
      </c>
      <c r="I147" s="58">
        <v>0</v>
      </c>
      <c r="J147" s="58">
        <v>6570250</v>
      </c>
      <c r="K147" s="78"/>
      <c r="L147" s="58"/>
      <c r="M147" s="58"/>
      <c r="N147" s="58">
        <v>0</v>
      </c>
      <c r="O147" s="78">
        <v>153.39999999999995</v>
      </c>
      <c r="P147" s="58">
        <v>15723499.999999994</v>
      </c>
      <c r="Q147" s="58">
        <v>0</v>
      </c>
      <c r="R147" s="58">
        <v>15723500</v>
      </c>
      <c r="S147" s="78"/>
      <c r="T147" s="58"/>
      <c r="U147" s="58"/>
      <c r="V147" s="58">
        <v>0</v>
      </c>
      <c r="W147" s="58"/>
      <c r="X147" s="58"/>
      <c r="Y147" s="58"/>
      <c r="Z147" s="58"/>
      <c r="AA147" s="58"/>
      <c r="AB147" s="58">
        <v>0</v>
      </c>
      <c r="AC147" s="60">
        <v>0</v>
      </c>
      <c r="AD147" s="60">
        <v>0</v>
      </c>
      <c r="AE147" s="60">
        <v>0</v>
      </c>
      <c r="AF147" s="60">
        <v>0</v>
      </c>
      <c r="AG147" s="60">
        <v>0</v>
      </c>
      <c r="AH147" s="60">
        <v>0</v>
      </c>
      <c r="AI147" s="58">
        <v>0</v>
      </c>
      <c r="AJ147" s="58">
        <v>0</v>
      </c>
      <c r="AK147" s="59">
        <v>0</v>
      </c>
      <c r="AL147" s="58">
        <v>0</v>
      </c>
      <c r="AM147" s="58">
        <v>0</v>
      </c>
      <c r="AN147" s="78">
        <v>300</v>
      </c>
      <c r="AO147" s="78">
        <v>0</v>
      </c>
      <c r="AP147" s="78">
        <v>0</v>
      </c>
      <c r="AQ147" s="93">
        <v>0</v>
      </c>
      <c r="AR147" s="93">
        <v>0</v>
      </c>
      <c r="AS147" s="93">
        <v>0</v>
      </c>
      <c r="AT147" s="93">
        <v>0</v>
      </c>
      <c r="AU147" s="93">
        <v>0</v>
      </c>
      <c r="AV147" s="93">
        <v>0</v>
      </c>
      <c r="AW147" s="93">
        <v>0</v>
      </c>
      <c r="AX147" s="93">
        <v>0</v>
      </c>
      <c r="AY147" s="58"/>
      <c r="AZ147" s="59"/>
      <c r="BA147" s="59"/>
      <c r="BB147" s="59">
        <v>22293750</v>
      </c>
      <c r="BC147" s="59">
        <v>0</v>
      </c>
      <c r="BD147" s="59">
        <v>0</v>
      </c>
      <c r="BE147" s="59">
        <v>22293750</v>
      </c>
      <c r="BF147" s="59">
        <v>0</v>
      </c>
      <c r="BG147" s="60">
        <v>0</v>
      </c>
      <c r="BH147" s="80">
        <v>300</v>
      </c>
      <c r="BI147" s="80">
        <v>217.49999999999994</v>
      </c>
      <c r="BJ147" s="80">
        <v>0</v>
      </c>
      <c r="BK147" s="80">
        <v>0</v>
      </c>
      <c r="BL147" s="80">
        <v>217.49999999999994</v>
      </c>
      <c r="BM147" s="80">
        <v>0</v>
      </c>
      <c r="BN147" s="80">
        <v>0</v>
      </c>
      <c r="BO147" s="169" t="str">
        <f>VLOOKUP(B147,[1]DS!$B$5:$W$2997,15,0)</f>
        <v>0313</v>
      </c>
      <c r="BP147" s="80" t="str">
        <f t="shared" si="55"/>
        <v/>
      </c>
    </row>
    <row r="148" spans="1:68" ht="27.6" customHeight="1">
      <c r="A148" s="56">
        <f>SUBTOTAL(3,$B$9:B148)</f>
        <v>140</v>
      </c>
      <c r="B148" s="123" t="s">
        <v>491</v>
      </c>
      <c r="C148" s="124" t="s">
        <v>1004</v>
      </c>
      <c r="D148" s="125" t="s">
        <v>1093</v>
      </c>
      <c r="E148" s="56">
        <v>3</v>
      </c>
      <c r="F148" s="57" t="s">
        <v>676</v>
      </c>
      <c r="G148" s="78">
        <v>8</v>
      </c>
      <c r="H148" s="58">
        <v>820000</v>
      </c>
      <c r="I148" s="58">
        <v>820000</v>
      </c>
      <c r="J148" s="58">
        <v>0</v>
      </c>
      <c r="K148" s="78"/>
      <c r="L148" s="58"/>
      <c r="M148" s="58"/>
      <c r="N148" s="58">
        <v>0</v>
      </c>
      <c r="O148" s="78">
        <v>30.599999999999998</v>
      </c>
      <c r="P148" s="58">
        <v>3136500</v>
      </c>
      <c r="Q148" s="58">
        <v>3136500</v>
      </c>
      <c r="R148" s="58">
        <v>0</v>
      </c>
      <c r="S148" s="78"/>
      <c r="T148" s="58"/>
      <c r="U148" s="58"/>
      <c r="V148" s="58">
        <v>0</v>
      </c>
      <c r="W148" s="58"/>
      <c r="X148" s="58"/>
      <c r="Y148" s="58"/>
      <c r="Z148" s="58"/>
      <c r="AA148" s="58"/>
      <c r="AB148" s="58">
        <v>0</v>
      </c>
      <c r="AC148" s="60">
        <v>0</v>
      </c>
      <c r="AD148" s="60">
        <v>0</v>
      </c>
      <c r="AE148" s="60">
        <v>0</v>
      </c>
      <c r="AF148" s="60">
        <v>0</v>
      </c>
      <c r="AG148" s="60">
        <v>0</v>
      </c>
      <c r="AH148" s="60">
        <v>0</v>
      </c>
      <c r="AI148" s="58">
        <v>0</v>
      </c>
      <c r="AJ148" s="58">
        <v>0</v>
      </c>
      <c r="AK148" s="59">
        <v>0</v>
      </c>
      <c r="AL148" s="58">
        <v>0</v>
      </c>
      <c r="AM148" s="58">
        <v>0</v>
      </c>
      <c r="AN148" s="78">
        <v>300</v>
      </c>
      <c r="AO148" s="78">
        <v>44</v>
      </c>
      <c r="AP148" s="78">
        <v>0</v>
      </c>
      <c r="AQ148" s="93">
        <v>0</v>
      </c>
      <c r="AR148" s="93">
        <v>0</v>
      </c>
      <c r="AS148" s="93">
        <v>8727518.5692425426</v>
      </c>
      <c r="AT148" s="93">
        <v>0</v>
      </c>
      <c r="AU148" s="93">
        <v>0</v>
      </c>
      <c r="AV148" s="93">
        <v>0</v>
      </c>
      <c r="AW148" s="93">
        <v>8727519</v>
      </c>
      <c r="AX148" s="93">
        <v>0</v>
      </c>
      <c r="AY148" s="58"/>
      <c r="AZ148" s="59"/>
      <c r="BA148" s="59"/>
      <c r="BB148" s="59">
        <v>0</v>
      </c>
      <c r="BC148" s="59">
        <v>8727519</v>
      </c>
      <c r="BD148" s="59">
        <v>0</v>
      </c>
      <c r="BE148" s="59">
        <v>0</v>
      </c>
      <c r="BF148" s="59">
        <v>8727519</v>
      </c>
      <c r="BG148" s="60">
        <v>0</v>
      </c>
      <c r="BH148" s="80">
        <v>300</v>
      </c>
      <c r="BI148" s="80">
        <v>82.6</v>
      </c>
      <c r="BJ148" s="80">
        <v>0</v>
      </c>
      <c r="BK148" s="80">
        <v>0</v>
      </c>
      <c r="BL148" s="80">
        <v>82.6</v>
      </c>
      <c r="BM148" s="80">
        <v>0</v>
      </c>
      <c r="BN148" s="80">
        <v>0</v>
      </c>
      <c r="BO148" s="169" t="str">
        <f>VLOOKUP(B148,[1]DS!$B$5:$W$2997,15,0)</f>
        <v>0313</v>
      </c>
      <c r="BP148" s="80" t="str">
        <f t="shared" si="55"/>
        <v/>
      </c>
    </row>
    <row r="149" spans="1:68" ht="27.6" customHeight="1">
      <c r="A149" s="56">
        <f>SUBTOTAL(3,$B$9:B149)</f>
        <v>141</v>
      </c>
      <c r="B149" s="123" t="s">
        <v>492</v>
      </c>
      <c r="C149" s="124" t="s">
        <v>1094</v>
      </c>
      <c r="D149" s="125" t="s">
        <v>933</v>
      </c>
      <c r="E149" s="56">
        <v>3</v>
      </c>
      <c r="F149" s="57" t="s">
        <v>676</v>
      </c>
      <c r="G149" s="78">
        <v>24</v>
      </c>
      <c r="H149" s="58">
        <v>2460000</v>
      </c>
      <c r="I149" s="58">
        <v>0</v>
      </c>
      <c r="J149" s="58">
        <v>2460000</v>
      </c>
      <c r="K149" s="78"/>
      <c r="L149" s="58"/>
      <c r="M149" s="58"/>
      <c r="N149" s="58">
        <v>0</v>
      </c>
      <c r="O149" s="78">
        <v>122.50000000000003</v>
      </c>
      <c r="P149" s="58">
        <v>12556250.000000004</v>
      </c>
      <c r="Q149" s="58">
        <v>0</v>
      </c>
      <c r="R149" s="58">
        <v>12556250</v>
      </c>
      <c r="S149" s="78"/>
      <c r="T149" s="58"/>
      <c r="U149" s="58"/>
      <c r="V149" s="58">
        <v>0</v>
      </c>
      <c r="W149" s="58"/>
      <c r="X149" s="58"/>
      <c r="Y149" s="58"/>
      <c r="Z149" s="58"/>
      <c r="AA149" s="58"/>
      <c r="AB149" s="58">
        <v>0</v>
      </c>
      <c r="AC149" s="60">
        <v>0</v>
      </c>
      <c r="AD149" s="60">
        <v>0</v>
      </c>
      <c r="AE149" s="60">
        <v>0</v>
      </c>
      <c r="AF149" s="60">
        <v>0</v>
      </c>
      <c r="AG149" s="60">
        <v>0</v>
      </c>
      <c r="AH149" s="60">
        <v>0</v>
      </c>
      <c r="AI149" s="58">
        <v>0</v>
      </c>
      <c r="AJ149" s="58">
        <v>0</v>
      </c>
      <c r="AK149" s="59">
        <v>0</v>
      </c>
      <c r="AL149" s="58">
        <v>0</v>
      </c>
      <c r="AM149" s="58">
        <v>0</v>
      </c>
      <c r="AN149" s="78">
        <v>240</v>
      </c>
      <c r="AO149" s="78">
        <v>35</v>
      </c>
      <c r="AP149" s="78">
        <v>0</v>
      </c>
      <c r="AQ149" s="93">
        <v>0</v>
      </c>
      <c r="AR149" s="93">
        <v>0</v>
      </c>
      <c r="AS149" s="93">
        <v>0</v>
      </c>
      <c r="AT149" s="93">
        <v>0</v>
      </c>
      <c r="AU149" s="93">
        <v>0</v>
      </c>
      <c r="AV149" s="93">
        <v>0</v>
      </c>
      <c r="AW149" s="93">
        <v>0</v>
      </c>
      <c r="AX149" s="93">
        <v>0</v>
      </c>
      <c r="AY149" s="58"/>
      <c r="AZ149" s="59"/>
      <c r="BA149" s="59"/>
      <c r="BB149" s="59">
        <v>15016250</v>
      </c>
      <c r="BC149" s="59">
        <v>0</v>
      </c>
      <c r="BD149" s="59">
        <v>0</v>
      </c>
      <c r="BE149" s="59">
        <v>15016250</v>
      </c>
      <c r="BF149" s="59">
        <v>0</v>
      </c>
      <c r="BG149" s="60">
        <v>0</v>
      </c>
      <c r="BH149" s="80">
        <v>240</v>
      </c>
      <c r="BI149" s="80">
        <v>181.50000000000003</v>
      </c>
      <c r="BJ149" s="80">
        <v>0</v>
      </c>
      <c r="BK149" s="80">
        <v>0</v>
      </c>
      <c r="BL149" s="80">
        <v>181.50000000000003</v>
      </c>
      <c r="BM149" s="80">
        <v>0</v>
      </c>
      <c r="BN149" s="80">
        <v>0</v>
      </c>
      <c r="BO149" s="169" t="str">
        <f>VLOOKUP(B149,[1]DS!$B$5:$W$2997,15,0)</f>
        <v>0313</v>
      </c>
      <c r="BP149" s="80" t="str">
        <f t="shared" si="55"/>
        <v/>
      </c>
    </row>
    <row r="150" spans="1:68" ht="27.6" customHeight="1">
      <c r="A150" s="56">
        <f>SUBTOTAL(3,$B$9:B150)</f>
        <v>142</v>
      </c>
      <c r="B150" s="123" t="s">
        <v>493</v>
      </c>
      <c r="C150" s="124" t="s">
        <v>1095</v>
      </c>
      <c r="D150" s="125" t="s">
        <v>915</v>
      </c>
      <c r="E150" s="56">
        <v>3</v>
      </c>
      <c r="F150" s="57" t="s">
        <v>676</v>
      </c>
      <c r="G150" s="78">
        <v>24</v>
      </c>
      <c r="H150" s="58">
        <v>2460000</v>
      </c>
      <c r="I150" s="58">
        <v>2460000</v>
      </c>
      <c r="J150" s="58">
        <v>0</v>
      </c>
      <c r="K150" s="78"/>
      <c r="L150" s="58"/>
      <c r="M150" s="58"/>
      <c r="N150" s="58">
        <v>0</v>
      </c>
      <c r="O150" s="78">
        <v>30.1</v>
      </c>
      <c r="P150" s="58">
        <v>3085250</v>
      </c>
      <c r="Q150" s="58">
        <v>3085250</v>
      </c>
      <c r="R150" s="58">
        <v>0</v>
      </c>
      <c r="S150" s="78"/>
      <c r="T150" s="58"/>
      <c r="U150" s="58"/>
      <c r="V150" s="58">
        <v>0</v>
      </c>
      <c r="W150" s="58"/>
      <c r="X150" s="58"/>
      <c r="Y150" s="58"/>
      <c r="Z150" s="58"/>
      <c r="AA150" s="58"/>
      <c r="AB150" s="58">
        <v>0</v>
      </c>
      <c r="AC150" s="60">
        <v>0</v>
      </c>
      <c r="AD150" s="60">
        <v>0</v>
      </c>
      <c r="AE150" s="60">
        <v>0</v>
      </c>
      <c r="AF150" s="60">
        <v>0</v>
      </c>
      <c r="AG150" s="60">
        <v>0</v>
      </c>
      <c r="AH150" s="60">
        <v>0</v>
      </c>
      <c r="AI150" s="58">
        <v>0</v>
      </c>
      <c r="AJ150" s="58">
        <v>0</v>
      </c>
      <c r="AK150" s="59">
        <v>0</v>
      </c>
      <c r="AL150" s="58">
        <v>0</v>
      </c>
      <c r="AM150" s="58">
        <v>0</v>
      </c>
      <c r="AN150" s="78">
        <v>255</v>
      </c>
      <c r="AO150" s="78">
        <v>16</v>
      </c>
      <c r="AP150" s="78">
        <v>0</v>
      </c>
      <c r="AQ150" s="93">
        <v>0</v>
      </c>
      <c r="AR150" s="93">
        <v>0</v>
      </c>
      <c r="AS150" s="93">
        <v>4088270.4284621309</v>
      </c>
      <c r="AT150" s="93">
        <v>0</v>
      </c>
      <c r="AU150" s="93">
        <v>0</v>
      </c>
      <c r="AV150" s="93">
        <v>0</v>
      </c>
      <c r="AW150" s="93">
        <v>4088270</v>
      </c>
      <c r="AX150" s="93">
        <v>0</v>
      </c>
      <c r="AY150" s="58"/>
      <c r="AZ150" s="59"/>
      <c r="BA150" s="59"/>
      <c r="BB150" s="59">
        <v>0</v>
      </c>
      <c r="BC150" s="59">
        <v>4088270</v>
      </c>
      <c r="BD150" s="59">
        <v>0</v>
      </c>
      <c r="BE150" s="59">
        <v>0</v>
      </c>
      <c r="BF150" s="59">
        <v>4088270</v>
      </c>
      <c r="BG150" s="60">
        <v>0</v>
      </c>
      <c r="BH150" s="80">
        <v>255</v>
      </c>
      <c r="BI150" s="80">
        <v>70.099999999999994</v>
      </c>
      <c r="BJ150" s="80">
        <v>0</v>
      </c>
      <c r="BK150" s="80">
        <v>0</v>
      </c>
      <c r="BL150" s="80">
        <v>70.099999999999994</v>
      </c>
      <c r="BM150" s="80">
        <v>0</v>
      </c>
      <c r="BN150" s="80">
        <v>0</v>
      </c>
      <c r="BO150" s="169" t="str">
        <f>VLOOKUP(B150,[1]DS!$B$5:$W$2997,15,0)</f>
        <v>0313</v>
      </c>
      <c r="BP150" s="80" t="str">
        <f t="shared" si="55"/>
        <v/>
      </c>
    </row>
    <row r="151" spans="1:68" ht="27.6" customHeight="1">
      <c r="A151" s="56">
        <f>SUBTOTAL(3,$B$9:B151)</f>
        <v>143</v>
      </c>
      <c r="B151" s="123" t="s">
        <v>494</v>
      </c>
      <c r="C151" s="124" t="s">
        <v>1096</v>
      </c>
      <c r="D151" s="125" t="s">
        <v>1027</v>
      </c>
      <c r="E151" s="56">
        <v>3</v>
      </c>
      <c r="F151" s="57" t="s">
        <v>676</v>
      </c>
      <c r="G151" s="78">
        <v>0</v>
      </c>
      <c r="H151" s="58">
        <v>0</v>
      </c>
      <c r="I151" s="58">
        <v>0</v>
      </c>
      <c r="J151" s="58">
        <v>0</v>
      </c>
      <c r="K151" s="78"/>
      <c r="L151" s="58"/>
      <c r="M151" s="58"/>
      <c r="N151" s="58">
        <v>0</v>
      </c>
      <c r="O151" s="78">
        <v>61.400000000000006</v>
      </c>
      <c r="P151" s="58">
        <v>6293500.0000000009</v>
      </c>
      <c r="Q151" s="58">
        <v>0</v>
      </c>
      <c r="R151" s="58">
        <v>6293500</v>
      </c>
      <c r="S151" s="78"/>
      <c r="T151" s="58"/>
      <c r="U151" s="58"/>
      <c r="V151" s="58">
        <v>0</v>
      </c>
      <c r="W151" s="58"/>
      <c r="X151" s="58"/>
      <c r="Y151" s="58"/>
      <c r="Z151" s="58"/>
      <c r="AA151" s="58"/>
      <c r="AB151" s="58">
        <v>0</v>
      </c>
      <c r="AC151" s="60">
        <v>0</v>
      </c>
      <c r="AD151" s="60">
        <v>0</v>
      </c>
      <c r="AE151" s="60">
        <v>0</v>
      </c>
      <c r="AF151" s="60">
        <v>0</v>
      </c>
      <c r="AG151" s="60">
        <v>0</v>
      </c>
      <c r="AH151" s="60">
        <v>0</v>
      </c>
      <c r="AI151" s="58">
        <v>0</v>
      </c>
      <c r="AJ151" s="58">
        <v>0</v>
      </c>
      <c r="AK151" s="59">
        <v>0</v>
      </c>
      <c r="AL151" s="58">
        <v>0</v>
      </c>
      <c r="AM151" s="58">
        <v>0</v>
      </c>
      <c r="AN151" s="78">
        <v>255</v>
      </c>
      <c r="AO151" s="78">
        <v>47.1</v>
      </c>
      <c r="AP151" s="78">
        <v>0</v>
      </c>
      <c r="AQ151" s="93">
        <v>0</v>
      </c>
      <c r="AR151" s="93">
        <v>0</v>
      </c>
      <c r="AS151" s="93">
        <v>0</v>
      </c>
      <c r="AT151" s="93">
        <v>0</v>
      </c>
      <c r="AU151" s="93">
        <v>0</v>
      </c>
      <c r="AV151" s="93">
        <v>0</v>
      </c>
      <c r="AW151" s="93">
        <v>0</v>
      </c>
      <c r="AX151" s="93">
        <v>0</v>
      </c>
      <c r="AY151" s="58"/>
      <c r="AZ151" s="59"/>
      <c r="BA151" s="59"/>
      <c r="BB151" s="59">
        <v>6293500</v>
      </c>
      <c r="BC151" s="59">
        <v>0</v>
      </c>
      <c r="BD151" s="59">
        <v>0</v>
      </c>
      <c r="BE151" s="59">
        <v>6293500</v>
      </c>
      <c r="BF151" s="59">
        <v>0</v>
      </c>
      <c r="BG151" s="60">
        <v>0</v>
      </c>
      <c r="BH151" s="80">
        <v>255</v>
      </c>
      <c r="BI151" s="80">
        <v>108.5</v>
      </c>
      <c r="BJ151" s="80">
        <v>0</v>
      </c>
      <c r="BK151" s="80">
        <v>0</v>
      </c>
      <c r="BL151" s="80">
        <v>108.5</v>
      </c>
      <c r="BM151" s="80">
        <v>0</v>
      </c>
      <c r="BN151" s="80">
        <v>0</v>
      </c>
      <c r="BO151" s="169" t="str">
        <f>VLOOKUP(B151,[1]DS!$B$5:$W$2997,15,0)</f>
        <v>0313</v>
      </c>
      <c r="BP151" s="80" t="str">
        <f t="shared" si="55"/>
        <v/>
      </c>
    </row>
    <row r="152" spans="1:68" ht="27.6" customHeight="1">
      <c r="A152" s="56">
        <f>SUBTOTAL(3,$B$9:B152)</f>
        <v>144</v>
      </c>
      <c r="B152" s="123" t="s">
        <v>495</v>
      </c>
      <c r="C152" s="124" t="s">
        <v>903</v>
      </c>
      <c r="D152" s="125" t="s">
        <v>1001</v>
      </c>
      <c r="E152" s="56">
        <v>3</v>
      </c>
      <c r="F152" s="57" t="s">
        <v>676</v>
      </c>
      <c r="G152" s="78">
        <v>0</v>
      </c>
      <c r="H152" s="58">
        <v>0</v>
      </c>
      <c r="I152" s="58">
        <v>0</v>
      </c>
      <c r="J152" s="58">
        <v>0</v>
      </c>
      <c r="K152" s="78"/>
      <c r="L152" s="58"/>
      <c r="M152" s="58"/>
      <c r="N152" s="58">
        <v>0</v>
      </c>
      <c r="O152" s="78">
        <v>0</v>
      </c>
      <c r="P152" s="58">
        <v>0</v>
      </c>
      <c r="Q152" s="58">
        <v>0</v>
      </c>
      <c r="R152" s="58">
        <v>0</v>
      </c>
      <c r="S152" s="78"/>
      <c r="T152" s="58"/>
      <c r="U152" s="58"/>
      <c r="V152" s="58">
        <v>0</v>
      </c>
      <c r="W152" s="58"/>
      <c r="X152" s="58"/>
      <c r="Y152" s="58"/>
      <c r="Z152" s="58"/>
      <c r="AA152" s="58"/>
      <c r="AB152" s="58">
        <v>0</v>
      </c>
      <c r="AC152" s="60">
        <v>0</v>
      </c>
      <c r="AD152" s="60">
        <v>0</v>
      </c>
      <c r="AE152" s="60">
        <v>0</v>
      </c>
      <c r="AF152" s="60">
        <v>0</v>
      </c>
      <c r="AG152" s="60">
        <v>0</v>
      </c>
      <c r="AH152" s="60">
        <v>0</v>
      </c>
      <c r="AI152" s="58">
        <v>0</v>
      </c>
      <c r="AJ152" s="58">
        <v>0</v>
      </c>
      <c r="AK152" s="59">
        <v>0</v>
      </c>
      <c r="AL152" s="58">
        <v>0</v>
      </c>
      <c r="AM152" s="58">
        <v>0</v>
      </c>
      <c r="AN152" s="78">
        <v>240</v>
      </c>
      <c r="AO152" s="78">
        <v>65.099999999999994</v>
      </c>
      <c r="AP152" s="78">
        <v>0</v>
      </c>
      <c r="AQ152" s="93">
        <v>0</v>
      </c>
      <c r="AR152" s="93">
        <v>0</v>
      </c>
      <c r="AS152" s="93">
        <v>0</v>
      </c>
      <c r="AT152" s="93">
        <v>0</v>
      </c>
      <c r="AU152" s="93">
        <v>0</v>
      </c>
      <c r="AV152" s="93">
        <v>0</v>
      </c>
      <c r="AW152" s="93">
        <v>0</v>
      </c>
      <c r="AX152" s="93">
        <v>0</v>
      </c>
      <c r="AY152" s="58"/>
      <c r="AZ152" s="59"/>
      <c r="BA152" s="59"/>
      <c r="BB152" s="59">
        <v>0</v>
      </c>
      <c r="BC152" s="59">
        <v>0</v>
      </c>
      <c r="BD152" s="59">
        <v>0</v>
      </c>
      <c r="BE152" s="59">
        <v>0</v>
      </c>
      <c r="BF152" s="59">
        <v>0</v>
      </c>
      <c r="BG152" s="60">
        <v>0</v>
      </c>
      <c r="BH152" s="80">
        <v>240</v>
      </c>
      <c r="BI152" s="80">
        <v>65.099999999999994</v>
      </c>
      <c r="BJ152" s="80">
        <v>0</v>
      </c>
      <c r="BK152" s="80">
        <v>0</v>
      </c>
      <c r="BL152" s="80">
        <v>65.099999999999994</v>
      </c>
      <c r="BM152" s="80">
        <v>0</v>
      </c>
      <c r="BN152" s="80">
        <v>0</v>
      </c>
      <c r="BO152" s="169" t="str">
        <f>VLOOKUP(B152,[1]DS!$B$5:$W$2997,15,0)</f>
        <v>0313</v>
      </c>
      <c r="BP152" s="80" t="str">
        <f t="shared" si="55"/>
        <v/>
      </c>
    </row>
    <row r="153" spans="1:68" ht="27.6" customHeight="1">
      <c r="A153" s="56">
        <f>SUBTOTAL(3,$B$9:B153)</f>
        <v>145</v>
      </c>
      <c r="B153" s="123" t="s">
        <v>497</v>
      </c>
      <c r="C153" s="124" t="s">
        <v>1097</v>
      </c>
      <c r="D153" s="125" t="s">
        <v>1098</v>
      </c>
      <c r="E153" s="56">
        <v>3</v>
      </c>
      <c r="F153" s="57" t="s">
        <v>676</v>
      </c>
      <c r="G153" s="78">
        <v>39.699999999999996</v>
      </c>
      <c r="H153" s="58">
        <v>4069250</v>
      </c>
      <c r="I153" s="58">
        <v>0</v>
      </c>
      <c r="J153" s="58">
        <v>4069250</v>
      </c>
      <c r="K153" s="78"/>
      <c r="L153" s="58"/>
      <c r="M153" s="58"/>
      <c r="N153" s="58">
        <v>0</v>
      </c>
      <c r="O153" s="78">
        <v>91.8</v>
      </c>
      <c r="P153" s="58">
        <v>9409500</v>
      </c>
      <c r="Q153" s="58">
        <v>0</v>
      </c>
      <c r="R153" s="58">
        <v>9409500</v>
      </c>
      <c r="S153" s="78"/>
      <c r="T153" s="58"/>
      <c r="U153" s="58"/>
      <c r="V153" s="58">
        <v>0</v>
      </c>
      <c r="W153" s="58"/>
      <c r="X153" s="58"/>
      <c r="Y153" s="58"/>
      <c r="Z153" s="58"/>
      <c r="AA153" s="58"/>
      <c r="AB153" s="58">
        <v>0</v>
      </c>
      <c r="AC153" s="60">
        <v>0</v>
      </c>
      <c r="AD153" s="60">
        <v>0</v>
      </c>
      <c r="AE153" s="60">
        <v>0</v>
      </c>
      <c r="AF153" s="60">
        <v>0</v>
      </c>
      <c r="AG153" s="60">
        <v>0</v>
      </c>
      <c r="AH153" s="60">
        <v>0</v>
      </c>
      <c r="AI153" s="58">
        <v>0</v>
      </c>
      <c r="AJ153" s="58">
        <v>0</v>
      </c>
      <c r="AK153" s="59">
        <v>0</v>
      </c>
      <c r="AL153" s="58">
        <v>0</v>
      </c>
      <c r="AM153" s="58">
        <v>0</v>
      </c>
      <c r="AN153" s="78">
        <v>300</v>
      </c>
      <c r="AO153" s="78">
        <v>104.8</v>
      </c>
      <c r="AP153" s="78">
        <v>0</v>
      </c>
      <c r="AQ153" s="93">
        <v>0</v>
      </c>
      <c r="AR153" s="93">
        <v>0</v>
      </c>
      <c r="AS153" s="93">
        <v>0</v>
      </c>
      <c r="AT153" s="93">
        <v>0</v>
      </c>
      <c r="AU153" s="93">
        <v>0</v>
      </c>
      <c r="AV153" s="93">
        <v>0</v>
      </c>
      <c r="AW153" s="93">
        <v>0</v>
      </c>
      <c r="AX153" s="93">
        <v>0</v>
      </c>
      <c r="AY153" s="58"/>
      <c r="AZ153" s="59"/>
      <c r="BA153" s="59"/>
      <c r="BB153" s="59">
        <v>13478750</v>
      </c>
      <c r="BC153" s="59">
        <v>0</v>
      </c>
      <c r="BD153" s="59">
        <v>0</v>
      </c>
      <c r="BE153" s="59">
        <v>13478750</v>
      </c>
      <c r="BF153" s="59">
        <v>0</v>
      </c>
      <c r="BG153" s="60">
        <v>0</v>
      </c>
      <c r="BH153" s="80">
        <v>300</v>
      </c>
      <c r="BI153" s="80">
        <v>236.3</v>
      </c>
      <c r="BJ153" s="80">
        <v>0</v>
      </c>
      <c r="BK153" s="80">
        <v>0</v>
      </c>
      <c r="BL153" s="80">
        <v>236.3</v>
      </c>
      <c r="BM153" s="80">
        <v>0</v>
      </c>
      <c r="BN153" s="80">
        <v>0</v>
      </c>
      <c r="BO153" s="169" t="str">
        <f>VLOOKUP(B153,[1]DS!$B$5:$W$2997,15,0)</f>
        <v>0313</v>
      </c>
      <c r="BP153" s="80" t="str">
        <f t="shared" si="55"/>
        <v/>
      </c>
    </row>
    <row r="154" spans="1:68" ht="27.6" customHeight="1">
      <c r="A154" s="56">
        <f>SUBTOTAL(3,$B$9:B154)</f>
        <v>146</v>
      </c>
      <c r="B154" s="123" t="s">
        <v>498</v>
      </c>
      <c r="C154" s="124" t="s">
        <v>1055</v>
      </c>
      <c r="D154" s="125" t="s">
        <v>1099</v>
      </c>
      <c r="E154" s="56">
        <v>3</v>
      </c>
      <c r="F154" s="57" t="s">
        <v>676</v>
      </c>
      <c r="G154" s="78">
        <v>36</v>
      </c>
      <c r="H154" s="58">
        <v>3690000</v>
      </c>
      <c r="I154" s="58">
        <v>3690000</v>
      </c>
      <c r="J154" s="58">
        <v>0</v>
      </c>
      <c r="K154" s="78"/>
      <c r="L154" s="58"/>
      <c r="M154" s="58"/>
      <c r="N154" s="58">
        <v>0</v>
      </c>
      <c r="O154" s="78">
        <v>0</v>
      </c>
      <c r="P154" s="58">
        <v>0</v>
      </c>
      <c r="Q154" s="58">
        <v>0</v>
      </c>
      <c r="R154" s="58">
        <v>0</v>
      </c>
      <c r="S154" s="78"/>
      <c r="T154" s="58"/>
      <c r="U154" s="58"/>
      <c r="V154" s="58">
        <v>0</v>
      </c>
      <c r="W154" s="58"/>
      <c r="X154" s="58"/>
      <c r="Y154" s="58"/>
      <c r="Z154" s="58"/>
      <c r="AA154" s="58"/>
      <c r="AB154" s="58">
        <v>0</v>
      </c>
      <c r="AC154" s="60">
        <v>0</v>
      </c>
      <c r="AD154" s="60">
        <v>0</v>
      </c>
      <c r="AE154" s="60">
        <v>0</v>
      </c>
      <c r="AF154" s="60">
        <v>0</v>
      </c>
      <c r="AG154" s="60">
        <v>0</v>
      </c>
      <c r="AH154" s="60">
        <v>0</v>
      </c>
      <c r="AI154" s="58">
        <v>0</v>
      </c>
      <c r="AJ154" s="58">
        <v>0</v>
      </c>
      <c r="AK154" s="59">
        <v>0</v>
      </c>
      <c r="AL154" s="58">
        <v>0</v>
      </c>
      <c r="AM154" s="58">
        <v>0</v>
      </c>
      <c r="AN154" s="78">
        <v>300</v>
      </c>
      <c r="AO154" s="78">
        <v>37.5</v>
      </c>
      <c r="AP154" s="78">
        <v>0</v>
      </c>
      <c r="AQ154" s="93">
        <v>0</v>
      </c>
      <c r="AR154" s="93">
        <v>0</v>
      </c>
      <c r="AS154" s="93">
        <v>5533598.4697781187</v>
      </c>
      <c r="AT154" s="93">
        <v>0</v>
      </c>
      <c r="AU154" s="93">
        <v>0</v>
      </c>
      <c r="AV154" s="93">
        <v>0</v>
      </c>
      <c r="AW154" s="93">
        <v>5533598</v>
      </c>
      <c r="AX154" s="93">
        <v>0</v>
      </c>
      <c r="AY154" s="58"/>
      <c r="AZ154" s="59"/>
      <c r="BA154" s="59"/>
      <c r="BB154" s="59">
        <v>0</v>
      </c>
      <c r="BC154" s="59">
        <v>5533598</v>
      </c>
      <c r="BD154" s="59">
        <v>0</v>
      </c>
      <c r="BE154" s="59">
        <v>0</v>
      </c>
      <c r="BF154" s="59">
        <v>5533598</v>
      </c>
      <c r="BG154" s="60">
        <v>0</v>
      </c>
      <c r="BH154" s="80">
        <v>300</v>
      </c>
      <c r="BI154" s="80">
        <v>73.5</v>
      </c>
      <c r="BJ154" s="80">
        <v>0</v>
      </c>
      <c r="BK154" s="80">
        <v>0</v>
      </c>
      <c r="BL154" s="80">
        <v>73.5</v>
      </c>
      <c r="BM154" s="80">
        <v>0</v>
      </c>
      <c r="BN154" s="80">
        <v>0</v>
      </c>
      <c r="BO154" s="169" t="str">
        <f>VLOOKUP(B154,[1]DS!$B$5:$W$2997,15,0)</f>
        <v>0313</v>
      </c>
      <c r="BP154" s="80" t="str">
        <f t="shared" si="55"/>
        <v/>
      </c>
    </row>
    <row r="155" spans="1:68" ht="27.6" customHeight="1">
      <c r="A155" s="56">
        <f>SUBTOTAL(3,$B$9:B155)</f>
        <v>147</v>
      </c>
      <c r="B155" s="123" t="s">
        <v>499</v>
      </c>
      <c r="C155" s="124" t="s">
        <v>1100</v>
      </c>
      <c r="D155" s="125" t="s">
        <v>1101</v>
      </c>
      <c r="E155" s="56">
        <v>3</v>
      </c>
      <c r="F155" s="57" t="s">
        <v>676</v>
      </c>
      <c r="G155" s="78">
        <v>0</v>
      </c>
      <c r="H155" s="58">
        <v>0</v>
      </c>
      <c r="I155" s="58">
        <v>0</v>
      </c>
      <c r="J155" s="58">
        <v>0</v>
      </c>
      <c r="K155" s="78"/>
      <c r="L155" s="58"/>
      <c r="M155" s="58"/>
      <c r="N155" s="58">
        <v>0</v>
      </c>
      <c r="O155" s="78">
        <v>91.4</v>
      </c>
      <c r="P155" s="58">
        <v>9368500</v>
      </c>
      <c r="Q155" s="58">
        <v>0</v>
      </c>
      <c r="R155" s="58">
        <v>9368500</v>
      </c>
      <c r="S155" s="78"/>
      <c r="T155" s="58"/>
      <c r="U155" s="58"/>
      <c r="V155" s="58">
        <v>0</v>
      </c>
      <c r="W155" s="58"/>
      <c r="X155" s="58"/>
      <c r="Y155" s="58"/>
      <c r="Z155" s="58"/>
      <c r="AA155" s="58"/>
      <c r="AB155" s="58">
        <v>0</v>
      </c>
      <c r="AC155" s="60">
        <v>0</v>
      </c>
      <c r="AD155" s="60">
        <v>0</v>
      </c>
      <c r="AE155" s="60">
        <v>0</v>
      </c>
      <c r="AF155" s="60">
        <v>0</v>
      </c>
      <c r="AG155" s="60">
        <v>0</v>
      </c>
      <c r="AH155" s="60">
        <v>0</v>
      </c>
      <c r="AI155" s="58">
        <v>0</v>
      </c>
      <c r="AJ155" s="58">
        <v>0</v>
      </c>
      <c r="AK155" s="59">
        <v>0</v>
      </c>
      <c r="AL155" s="58">
        <v>0</v>
      </c>
      <c r="AM155" s="58">
        <v>0</v>
      </c>
      <c r="AN155" s="78">
        <v>300</v>
      </c>
      <c r="AO155" s="78">
        <v>34.299999999999997</v>
      </c>
      <c r="AP155" s="78">
        <v>0</v>
      </c>
      <c r="AQ155" s="93">
        <v>0</v>
      </c>
      <c r="AR155" s="93">
        <v>0</v>
      </c>
      <c r="AS155" s="93">
        <v>0</v>
      </c>
      <c r="AT155" s="93">
        <v>0</v>
      </c>
      <c r="AU155" s="93">
        <v>0</v>
      </c>
      <c r="AV155" s="93">
        <v>0</v>
      </c>
      <c r="AW155" s="93">
        <v>0</v>
      </c>
      <c r="AX155" s="93">
        <v>0</v>
      </c>
      <c r="AY155" s="58"/>
      <c r="AZ155" s="59"/>
      <c r="BA155" s="59"/>
      <c r="BB155" s="59">
        <v>9368500</v>
      </c>
      <c r="BC155" s="59">
        <v>0</v>
      </c>
      <c r="BD155" s="59">
        <v>0</v>
      </c>
      <c r="BE155" s="59">
        <v>9368500</v>
      </c>
      <c r="BF155" s="59">
        <v>0</v>
      </c>
      <c r="BG155" s="60">
        <v>0</v>
      </c>
      <c r="BH155" s="80">
        <v>300</v>
      </c>
      <c r="BI155" s="80">
        <v>125.7</v>
      </c>
      <c r="BJ155" s="80">
        <v>0</v>
      </c>
      <c r="BK155" s="80">
        <v>0</v>
      </c>
      <c r="BL155" s="80">
        <v>125.7</v>
      </c>
      <c r="BM155" s="80">
        <v>0</v>
      </c>
      <c r="BN155" s="80">
        <v>0</v>
      </c>
      <c r="BO155" s="169" t="str">
        <f>VLOOKUP(B155,[1]DS!$B$5:$W$2997,15,0)</f>
        <v>0313</v>
      </c>
      <c r="BP155" s="80" t="str">
        <f t="shared" si="55"/>
        <v/>
      </c>
    </row>
    <row r="156" spans="1:68" ht="27.6" customHeight="1">
      <c r="A156" s="56">
        <f>SUBTOTAL(3,$B$9:B156)</f>
        <v>148</v>
      </c>
      <c r="B156" s="123" t="s">
        <v>500</v>
      </c>
      <c r="C156" s="124" t="s">
        <v>1102</v>
      </c>
      <c r="D156" s="125" t="s">
        <v>1103</v>
      </c>
      <c r="E156" s="56">
        <v>3</v>
      </c>
      <c r="F156" s="57" t="s">
        <v>676</v>
      </c>
      <c r="G156" s="78">
        <v>0</v>
      </c>
      <c r="H156" s="58">
        <v>0</v>
      </c>
      <c r="I156" s="58">
        <v>0</v>
      </c>
      <c r="J156" s="58">
        <v>0</v>
      </c>
      <c r="K156" s="78"/>
      <c r="L156" s="58"/>
      <c r="M156" s="58"/>
      <c r="N156" s="58">
        <v>0</v>
      </c>
      <c r="O156" s="78">
        <v>0</v>
      </c>
      <c r="P156" s="58">
        <v>0</v>
      </c>
      <c r="Q156" s="58">
        <v>0</v>
      </c>
      <c r="R156" s="58">
        <v>0</v>
      </c>
      <c r="S156" s="78"/>
      <c r="T156" s="58"/>
      <c r="U156" s="58"/>
      <c r="V156" s="58">
        <v>0</v>
      </c>
      <c r="W156" s="58"/>
      <c r="X156" s="58"/>
      <c r="Y156" s="58"/>
      <c r="Z156" s="58"/>
      <c r="AA156" s="58"/>
      <c r="AB156" s="58">
        <v>0</v>
      </c>
      <c r="AC156" s="60">
        <v>0</v>
      </c>
      <c r="AD156" s="60">
        <v>0</v>
      </c>
      <c r="AE156" s="60">
        <v>0</v>
      </c>
      <c r="AF156" s="60">
        <v>0</v>
      </c>
      <c r="AG156" s="60">
        <v>0</v>
      </c>
      <c r="AH156" s="60">
        <v>0</v>
      </c>
      <c r="AI156" s="58">
        <v>0</v>
      </c>
      <c r="AJ156" s="58">
        <v>0</v>
      </c>
      <c r="AK156" s="59">
        <v>0</v>
      </c>
      <c r="AL156" s="58">
        <v>0</v>
      </c>
      <c r="AM156" s="58">
        <v>0</v>
      </c>
      <c r="AN156" s="78">
        <v>300</v>
      </c>
      <c r="AO156" s="78">
        <v>22.5</v>
      </c>
      <c r="AP156" s="78">
        <v>0</v>
      </c>
      <c r="AQ156" s="93">
        <v>0</v>
      </c>
      <c r="AR156" s="93">
        <v>0</v>
      </c>
      <c r="AS156" s="93">
        <v>10947968.974751342</v>
      </c>
      <c r="AT156" s="93">
        <v>0</v>
      </c>
      <c r="AU156" s="93">
        <v>0</v>
      </c>
      <c r="AV156" s="93">
        <v>0</v>
      </c>
      <c r="AW156" s="93">
        <v>10947969</v>
      </c>
      <c r="AX156" s="93">
        <v>0</v>
      </c>
      <c r="AY156" s="58"/>
      <c r="AZ156" s="59"/>
      <c r="BA156" s="59"/>
      <c r="BB156" s="59">
        <v>0</v>
      </c>
      <c r="BC156" s="59">
        <v>10947969</v>
      </c>
      <c r="BD156" s="59">
        <v>0</v>
      </c>
      <c r="BE156" s="59">
        <v>0</v>
      </c>
      <c r="BF156" s="59">
        <v>10947969</v>
      </c>
      <c r="BG156" s="60">
        <v>0</v>
      </c>
      <c r="BH156" s="80">
        <v>300</v>
      </c>
      <c r="BI156" s="80">
        <v>22.5</v>
      </c>
      <c r="BJ156" s="80">
        <v>0</v>
      </c>
      <c r="BK156" s="80">
        <v>0</v>
      </c>
      <c r="BL156" s="80">
        <v>22.5</v>
      </c>
      <c r="BM156" s="80">
        <v>0</v>
      </c>
      <c r="BN156" s="80">
        <v>0</v>
      </c>
      <c r="BO156" s="169" t="str">
        <f>VLOOKUP(B156,[1]DS!$B$5:$W$2997,15,0)</f>
        <v>0313</v>
      </c>
      <c r="BP156" s="80" t="str">
        <f t="shared" si="55"/>
        <v/>
      </c>
    </row>
    <row r="157" spans="1:68" ht="27.6" customHeight="1">
      <c r="A157" s="56">
        <f>SUBTOTAL(3,$B$9:B157)</f>
        <v>149</v>
      </c>
      <c r="B157" s="123" t="s">
        <v>501</v>
      </c>
      <c r="C157" s="124" t="s">
        <v>1104</v>
      </c>
      <c r="D157" s="125" t="s">
        <v>991</v>
      </c>
      <c r="E157" s="56">
        <v>3</v>
      </c>
      <c r="F157" s="57" t="s">
        <v>677</v>
      </c>
      <c r="G157" s="78">
        <v>0</v>
      </c>
      <c r="H157" s="58">
        <v>0</v>
      </c>
      <c r="I157" s="58">
        <v>0</v>
      </c>
      <c r="J157" s="58">
        <v>0</v>
      </c>
      <c r="K157" s="78"/>
      <c r="L157" s="58"/>
      <c r="M157" s="58"/>
      <c r="N157" s="58">
        <v>0</v>
      </c>
      <c r="O157" s="78">
        <v>30.1</v>
      </c>
      <c r="P157" s="58">
        <v>3085250</v>
      </c>
      <c r="Q157" s="58">
        <v>3085250</v>
      </c>
      <c r="R157" s="58">
        <v>0</v>
      </c>
      <c r="S157" s="78"/>
      <c r="T157" s="58"/>
      <c r="U157" s="58"/>
      <c r="V157" s="58">
        <v>0</v>
      </c>
      <c r="W157" s="58"/>
      <c r="X157" s="58"/>
      <c r="Y157" s="58"/>
      <c r="Z157" s="58"/>
      <c r="AA157" s="58"/>
      <c r="AB157" s="58">
        <v>0</v>
      </c>
      <c r="AC157" s="60">
        <v>0</v>
      </c>
      <c r="AD157" s="60">
        <v>0</v>
      </c>
      <c r="AE157" s="60">
        <v>0</v>
      </c>
      <c r="AF157" s="60">
        <v>0</v>
      </c>
      <c r="AG157" s="60">
        <v>0</v>
      </c>
      <c r="AH157" s="60">
        <v>0</v>
      </c>
      <c r="AI157" s="58">
        <v>0</v>
      </c>
      <c r="AJ157" s="58">
        <v>0</v>
      </c>
      <c r="AK157" s="59">
        <v>0</v>
      </c>
      <c r="AL157" s="58">
        <v>0</v>
      </c>
      <c r="AM157" s="58">
        <v>0</v>
      </c>
      <c r="AN157" s="78">
        <v>296.25</v>
      </c>
      <c r="AO157" s="78">
        <v>0</v>
      </c>
      <c r="AP157" s="78">
        <v>0</v>
      </c>
      <c r="AQ157" s="93">
        <v>0</v>
      </c>
      <c r="AR157" s="93">
        <v>0</v>
      </c>
      <c r="AS157" s="93">
        <v>45955086.000000007</v>
      </c>
      <c r="AT157" s="93">
        <v>0</v>
      </c>
      <c r="AU157" s="93">
        <v>0</v>
      </c>
      <c r="AV157" s="93">
        <v>0</v>
      </c>
      <c r="AW157" s="93">
        <v>45955086</v>
      </c>
      <c r="AX157" s="93">
        <v>0</v>
      </c>
      <c r="AY157" s="58"/>
      <c r="AZ157" s="59"/>
      <c r="BA157" s="59"/>
      <c r="BB157" s="59">
        <v>0</v>
      </c>
      <c r="BC157" s="59">
        <v>45955086</v>
      </c>
      <c r="BD157" s="59">
        <v>0</v>
      </c>
      <c r="BE157" s="59">
        <v>0</v>
      </c>
      <c r="BF157" s="59">
        <v>45955086</v>
      </c>
      <c r="BG157" s="60">
        <v>0</v>
      </c>
      <c r="BH157" s="80">
        <v>296.25</v>
      </c>
      <c r="BI157" s="80">
        <v>30.1</v>
      </c>
      <c r="BJ157" s="80">
        <v>0</v>
      </c>
      <c r="BK157" s="80">
        <v>0</v>
      </c>
      <c r="BL157" s="80">
        <v>30.1</v>
      </c>
      <c r="BM157" s="80">
        <v>0</v>
      </c>
      <c r="BN157" s="80">
        <v>0</v>
      </c>
      <c r="BO157" s="169" t="str">
        <f>VLOOKUP(B157,[1]DS!$B$5:$W$2997,15,0)</f>
        <v>0314</v>
      </c>
      <c r="BP157" s="80" t="str">
        <f t="shared" si="55"/>
        <v/>
      </c>
    </row>
    <row r="158" spans="1:68" ht="27.6" customHeight="1">
      <c r="A158" s="56">
        <f>SUBTOTAL(3,$B$9:B158)</f>
        <v>150</v>
      </c>
      <c r="B158" s="123" t="s">
        <v>502</v>
      </c>
      <c r="C158" s="124" t="s">
        <v>1105</v>
      </c>
      <c r="D158" s="125" t="s">
        <v>1106</v>
      </c>
      <c r="E158" s="56">
        <v>3</v>
      </c>
      <c r="F158" s="57" t="s">
        <v>677</v>
      </c>
      <c r="G158" s="78">
        <v>0</v>
      </c>
      <c r="H158" s="58">
        <v>0</v>
      </c>
      <c r="I158" s="58">
        <v>0</v>
      </c>
      <c r="J158" s="58">
        <v>0</v>
      </c>
      <c r="K158" s="78"/>
      <c r="L158" s="58"/>
      <c r="M158" s="58"/>
      <c r="N158" s="58">
        <v>0</v>
      </c>
      <c r="O158" s="78">
        <v>0</v>
      </c>
      <c r="P158" s="58">
        <v>0</v>
      </c>
      <c r="Q158" s="58">
        <v>0</v>
      </c>
      <c r="R158" s="58">
        <v>0</v>
      </c>
      <c r="S158" s="78"/>
      <c r="T158" s="58"/>
      <c r="U158" s="58"/>
      <c r="V158" s="58">
        <v>0</v>
      </c>
      <c r="W158" s="58"/>
      <c r="X158" s="58"/>
      <c r="Y158" s="58"/>
      <c r="Z158" s="58"/>
      <c r="AA158" s="58"/>
      <c r="AB158" s="58">
        <v>0</v>
      </c>
      <c r="AC158" s="60">
        <v>1</v>
      </c>
      <c r="AD158" s="60">
        <v>10</v>
      </c>
      <c r="AE158" s="60">
        <v>0</v>
      </c>
      <c r="AF158" s="60">
        <v>0</v>
      </c>
      <c r="AG158" s="60">
        <v>1</v>
      </c>
      <c r="AH158" s="60">
        <v>10</v>
      </c>
      <c r="AI158" s="58">
        <v>500000</v>
      </c>
      <c r="AJ158" s="58">
        <v>500000</v>
      </c>
      <c r="AK158" s="59">
        <v>0</v>
      </c>
      <c r="AL158" s="58">
        <v>0</v>
      </c>
      <c r="AM158" s="58">
        <v>0</v>
      </c>
      <c r="AN158" s="78">
        <v>240</v>
      </c>
      <c r="AO158" s="78">
        <v>117.5</v>
      </c>
      <c r="AP158" s="78">
        <v>0</v>
      </c>
      <c r="AQ158" s="93">
        <v>0</v>
      </c>
      <c r="AR158" s="93">
        <v>0</v>
      </c>
      <c r="AS158" s="93">
        <v>39954269</v>
      </c>
      <c r="AT158" s="93">
        <v>0</v>
      </c>
      <c r="AU158" s="93">
        <v>0</v>
      </c>
      <c r="AV158" s="93">
        <v>0</v>
      </c>
      <c r="AW158" s="93">
        <v>39954269</v>
      </c>
      <c r="AX158" s="93">
        <v>0</v>
      </c>
      <c r="AY158" s="58"/>
      <c r="AZ158" s="59"/>
      <c r="BA158" s="59"/>
      <c r="BB158" s="59">
        <v>0</v>
      </c>
      <c r="BC158" s="59">
        <v>39954269</v>
      </c>
      <c r="BD158" s="59">
        <v>0</v>
      </c>
      <c r="BE158" s="59">
        <v>0</v>
      </c>
      <c r="BF158" s="59">
        <v>39954269</v>
      </c>
      <c r="BG158" s="60">
        <v>0</v>
      </c>
      <c r="BH158" s="80">
        <v>240</v>
      </c>
      <c r="BI158" s="80">
        <v>127.5</v>
      </c>
      <c r="BJ158" s="80">
        <v>0</v>
      </c>
      <c r="BK158" s="80">
        <v>0</v>
      </c>
      <c r="BL158" s="80">
        <v>117.5</v>
      </c>
      <c r="BM158" s="80">
        <v>0</v>
      </c>
      <c r="BN158" s="80">
        <v>0</v>
      </c>
      <c r="BO158" s="169" t="str">
        <f>VLOOKUP(B158,[1]DS!$B$5:$W$2997,15,0)</f>
        <v>0314</v>
      </c>
      <c r="BP158" s="80" t="str">
        <f t="shared" si="55"/>
        <v/>
      </c>
    </row>
    <row r="159" spans="1:68" ht="27.6" customHeight="1">
      <c r="A159" s="56">
        <f>SUBTOTAL(3,$B$9:B159)</f>
        <v>151</v>
      </c>
      <c r="B159" s="123" t="s">
        <v>503</v>
      </c>
      <c r="C159" s="124" t="s">
        <v>1107</v>
      </c>
      <c r="D159" s="125" t="s">
        <v>1108</v>
      </c>
      <c r="E159" s="56">
        <v>3</v>
      </c>
      <c r="F159" s="57" t="s">
        <v>677</v>
      </c>
      <c r="G159" s="78">
        <v>0</v>
      </c>
      <c r="H159" s="58">
        <v>0</v>
      </c>
      <c r="I159" s="58">
        <v>0</v>
      </c>
      <c r="J159" s="58">
        <v>0</v>
      </c>
      <c r="K159" s="78"/>
      <c r="L159" s="58"/>
      <c r="M159" s="58"/>
      <c r="N159" s="58">
        <v>0</v>
      </c>
      <c r="O159" s="78">
        <v>30.1</v>
      </c>
      <c r="P159" s="58">
        <v>3085250</v>
      </c>
      <c r="Q159" s="58">
        <v>3085250</v>
      </c>
      <c r="R159" s="58">
        <v>0</v>
      </c>
      <c r="S159" s="78"/>
      <c r="T159" s="58"/>
      <c r="U159" s="58"/>
      <c r="V159" s="58">
        <v>0</v>
      </c>
      <c r="W159" s="58"/>
      <c r="X159" s="58"/>
      <c r="Y159" s="58"/>
      <c r="Z159" s="58"/>
      <c r="AA159" s="58"/>
      <c r="AB159" s="58">
        <v>0</v>
      </c>
      <c r="AC159" s="60">
        <v>0</v>
      </c>
      <c r="AD159" s="60">
        <v>0</v>
      </c>
      <c r="AE159" s="60">
        <v>0</v>
      </c>
      <c r="AF159" s="60">
        <v>0</v>
      </c>
      <c r="AG159" s="60">
        <v>0</v>
      </c>
      <c r="AH159" s="60">
        <v>0</v>
      </c>
      <c r="AI159" s="58">
        <v>0</v>
      </c>
      <c r="AJ159" s="58">
        <v>0</v>
      </c>
      <c r="AK159" s="59">
        <v>0</v>
      </c>
      <c r="AL159" s="58">
        <v>0</v>
      </c>
      <c r="AM159" s="58">
        <v>0</v>
      </c>
      <c r="AN159" s="78">
        <v>300</v>
      </c>
      <c r="AO159" s="78">
        <v>31.2</v>
      </c>
      <c r="AP159" s="78">
        <v>0</v>
      </c>
      <c r="AQ159" s="93">
        <v>0</v>
      </c>
      <c r="AR159" s="93">
        <v>0</v>
      </c>
      <c r="AS159" s="93">
        <v>50523197.000000007</v>
      </c>
      <c r="AT159" s="93">
        <v>0</v>
      </c>
      <c r="AU159" s="93">
        <v>0</v>
      </c>
      <c r="AV159" s="93">
        <v>0</v>
      </c>
      <c r="AW159" s="93">
        <v>50523197</v>
      </c>
      <c r="AX159" s="93">
        <v>0</v>
      </c>
      <c r="AY159" s="58"/>
      <c r="AZ159" s="59"/>
      <c r="BA159" s="59"/>
      <c r="BB159" s="59">
        <v>0</v>
      </c>
      <c r="BC159" s="59">
        <v>50523197</v>
      </c>
      <c r="BD159" s="59">
        <v>0</v>
      </c>
      <c r="BE159" s="59">
        <v>0</v>
      </c>
      <c r="BF159" s="59">
        <v>50523197</v>
      </c>
      <c r="BG159" s="60">
        <v>0</v>
      </c>
      <c r="BH159" s="80">
        <v>300</v>
      </c>
      <c r="BI159" s="80">
        <v>61.3</v>
      </c>
      <c r="BJ159" s="80">
        <v>0</v>
      </c>
      <c r="BK159" s="80">
        <v>0</v>
      </c>
      <c r="BL159" s="80">
        <v>61.3</v>
      </c>
      <c r="BM159" s="80">
        <v>0</v>
      </c>
      <c r="BN159" s="80">
        <v>0</v>
      </c>
      <c r="BO159" s="169" t="str">
        <f>VLOOKUP(B159,[1]DS!$B$5:$W$2997,15,0)</f>
        <v>0314</v>
      </c>
      <c r="BP159" s="80" t="str">
        <f t="shared" si="55"/>
        <v/>
      </c>
    </row>
    <row r="160" spans="1:68" ht="27.6" customHeight="1">
      <c r="A160" s="56">
        <f>SUBTOTAL(3,$B$9:B160)</f>
        <v>152</v>
      </c>
      <c r="B160" s="123" t="s">
        <v>504</v>
      </c>
      <c r="C160" s="124" t="s">
        <v>1109</v>
      </c>
      <c r="D160" s="125" t="s">
        <v>1010</v>
      </c>
      <c r="E160" s="56">
        <v>3</v>
      </c>
      <c r="F160" s="57" t="s">
        <v>677</v>
      </c>
      <c r="G160" s="78">
        <v>0</v>
      </c>
      <c r="H160" s="58">
        <v>0</v>
      </c>
      <c r="I160" s="58">
        <v>0</v>
      </c>
      <c r="J160" s="58">
        <v>0</v>
      </c>
      <c r="K160" s="78"/>
      <c r="L160" s="58"/>
      <c r="M160" s="58"/>
      <c r="N160" s="58">
        <v>0</v>
      </c>
      <c r="O160" s="78">
        <v>0</v>
      </c>
      <c r="P160" s="58">
        <v>0</v>
      </c>
      <c r="Q160" s="58">
        <v>0</v>
      </c>
      <c r="R160" s="58">
        <v>0</v>
      </c>
      <c r="S160" s="78"/>
      <c r="T160" s="58"/>
      <c r="U160" s="58"/>
      <c r="V160" s="58">
        <v>0</v>
      </c>
      <c r="W160" s="58"/>
      <c r="X160" s="58"/>
      <c r="Y160" s="58"/>
      <c r="Z160" s="58"/>
      <c r="AA160" s="58"/>
      <c r="AB160" s="58">
        <v>0</v>
      </c>
      <c r="AC160" s="60">
        <v>0</v>
      </c>
      <c r="AD160" s="60">
        <v>0</v>
      </c>
      <c r="AE160" s="60">
        <v>0</v>
      </c>
      <c r="AF160" s="60">
        <v>0</v>
      </c>
      <c r="AG160" s="60">
        <v>0</v>
      </c>
      <c r="AH160" s="60">
        <v>0</v>
      </c>
      <c r="AI160" s="58">
        <v>0</v>
      </c>
      <c r="AJ160" s="58">
        <v>0</v>
      </c>
      <c r="AK160" s="59">
        <v>0</v>
      </c>
      <c r="AL160" s="58">
        <v>0</v>
      </c>
      <c r="AM160" s="58">
        <v>0</v>
      </c>
      <c r="AN160" s="78">
        <v>0</v>
      </c>
      <c r="AO160" s="78">
        <v>0</v>
      </c>
      <c r="AP160" s="78">
        <v>0</v>
      </c>
      <c r="AQ160" s="93">
        <v>0</v>
      </c>
      <c r="AR160" s="93">
        <v>0</v>
      </c>
      <c r="AS160" s="93">
        <v>61927</v>
      </c>
      <c r="AT160" s="93">
        <v>0</v>
      </c>
      <c r="AU160" s="93">
        <v>0</v>
      </c>
      <c r="AV160" s="93">
        <v>0</v>
      </c>
      <c r="AW160" s="93">
        <v>61927</v>
      </c>
      <c r="AX160" s="93">
        <v>0</v>
      </c>
      <c r="AY160" s="58"/>
      <c r="AZ160" s="59"/>
      <c r="BA160" s="59"/>
      <c r="BB160" s="59">
        <v>0</v>
      </c>
      <c r="BC160" s="59">
        <v>61927</v>
      </c>
      <c r="BD160" s="59">
        <v>0</v>
      </c>
      <c r="BE160" s="59">
        <v>0</v>
      </c>
      <c r="BF160" s="59">
        <v>61927</v>
      </c>
      <c r="BG160" s="60">
        <v>0</v>
      </c>
      <c r="BH160" s="80">
        <v>0</v>
      </c>
      <c r="BI160" s="80">
        <v>0</v>
      </c>
      <c r="BJ160" s="80">
        <v>0</v>
      </c>
      <c r="BK160" s="80">
        <v>0</v>
      </c>
      <c r="BL160" s="80">
        <v>0</v>
      </c>
      <c r="BM160" s="80">
        <v>0</v>
      </c>
      <c r="BN160" s="80">
        <v>0</v>
      </c>
      <c r="BO160" s="169" t="str">
        <f>VLOOKUP(B160,[1]DS!$B$5:$W$2997,15,0)</f>
        <v>0314</v>
      </c>
      <c r="BP160" s="80" t="str">
        <f t="shared" si="55"/>
        <v/>
      </c>
    </row>
    <row r="161" spans="1:68" ht="27.6" customHeight="1">
      <c r="A161" s="56">
        <f>SUBTOTAL(3,$B$9:B161)</f>
        <v>153</v>
      </c>
      <c r="B161" s="123" t="s">
        <v>505</v>
      </c>
      <c r="C161" s="124" t="s">
        <v>1002</v>
      </c>
      <c r="D161" s="125" t="s">
        <v>1110</v>
      </c>
      <c r="E161" s="56">
        <v>3</v>
      </c>
      <c r="F161" s="57" t="s">
        <v>677</v>
      </c>
      <c r="G161" s="78">
        <v>0</v>
      </c>
      <c r="H161" s="58">
        <v>0</v>
      </c>
      <c r="I161" s="58">
        <v>0</v>
      </c>
      <c r="J161" s="58">
        <v>0</v>
      </c>
      <c r="K161" s="78"/>
      <c r="L161" s="58"/>
      <c r="M161" s="58"/>
      <c r="N161" s="58">
        <v>0</v>
      </c>
      <c r="O161" s="78">
        <v>30.3</v>
      </c>
      <c r="P161" s="58">
        <v>3105750</v>
      </c>
      <c r="Q161" s="58">
        <v>3105750</v>
      </c>
      <c r="R161" s="58">
        <v>0</v>
      </c>
      <c r="S161" s="78"/>
      <c r="T161" s="58"/>
      <c r="U161" s="58"/>
      <c r="V161" s="58">
        <v>0</v>
      </c>
      <c r="W161" s="58"/>
      <c r="X161" s="58"/>
      <c r="Y161" s="58"/>
      <c r="Z161" s="58"/>
      <c r="AA161" s="58"/>
      <c r="AB161" s="58">
        <v>0</v>
      </c>
      <c r="AC161" s="60">
        <v>3</v>
      </c>
      <c r="AD161" s="60">
        <v>34</v>
      </c>
      <c r="AE161" s="60">
        <v>0</v>
      </c>
      <c r="AF161" s="60">
        <v>0</v>
      </c>
      <c r="AG161" s="60">
        <v>3</v>
      </c>
      <c r="AH161" s="60">
        <v>34</v>
      </c>
      <c r="AI161" s="58">
        <v>1700000</v>
      </c>
      <c r="AJ161" s="58">
        <v>1700000</v>
      </c>
      <c r="AK161" s="59">
        <v>0</v>
      </c>
      <c r="AL161" s="58">
        <v>0</v>
      </c>
      <c r="AM161" s="58">
        <v>0</v>
      </c>
      <c r="AN161" s="78">
        <v>300</v>
      </c>
      <c r="AO161" s="78">
        <v>249</v>
      </c>
      <c r="AP161" s="78">
        <v>0</v>
      </c>
      <c r="AQ161" s="93">
        <v>0</v>
      </c>
      <c r="AR161" s="93">
        <v>0</v>
      </c>
      <c r="AS161" s="93">
        <v>29234670.000000007</v>
      </c>
      <c r="AT161" s="93">
        <v>0</v>
      </c>
      <c r="AU161" s="93">
        <v>0</v>
      </c>
      <c r="AV161" s="93">
        <v>0</v>
      </c>
      <c r="AW161" s="93">
        <v>29234670</v>
      </c>
      <c r="AX161" s="93">
        <v>0</v>
      </c>
      <c r="AY161" s="58"/>
      <c r="AZ161" s="59"/>
      <c r="BA161" s="59"/>
      <c r="BB161" s="59">
        <v>0</v>
      </c>
      <c r="BC161" s="59">
        <v>29234670</v>
      </c>
      <c r="BD161" s="59">
        <v>0</v>
      </c>
      <c r="BE161" s="59">
        <v>0</v>
      </c>
      <c r="BF161" s="59">
        <v>29234670</v>
      </c>
      <c r="BG161" s="60">
        <v>0</v>
      </c>
      <c r="BH161" s="80">
        <v>300</v>
      </c>
      <c r="BI161" s="80">
        <v>313.3</v>
      </c>
      <c r="BJ161" s="80">
        <v>13.300000000000011</v>
      </c>
      <c r="BK161" s="80">
        <v>4.4333333333333371</v>
      </c>
      <c r="BL161" s="80">
        <v>279.3</v>
      </c>
      <c r="BM161" s="80">
        <v>0</v>
      </c>
      <c r="BN161" s="80">
        <v>0</v>
      </c>
      <c r="BO161" s="169" t="str">
        <f>VLOOKUP(B161,[1]DS!$B$5:$W$2997,15,0)</f>
        <v>0314</v>
      </c>
      <c r="BP161" s="80" t="str">
        <f t="shared" si="55"/>
        <v/>
      </c>
    </row>
    <row r="162" spans="1:68" ht="27.6" customHeight="1">
      <c r="A162" s="56">
        <f>SUBTOTAL(3,$B$9:B162)</f>
        <v>154</v>
      </c>
      <c r="B162" s="123" t="s">
        <v>506</v>
      </c>
      <c r="C162" s="124" t="s">
        <v>924</v>
      </c>
      <c r="D162" s="125" t="s">
        <v>1111</v>
      </c>
      <c r="E162" s="56">
        <v>3</v>
      </c>
      <c r="F162" s="57" t="s">
        <v>677</v>
      </c>
      <c r="G162" s="78">
        <v>0</v>
      </c>
      <c r="H162" s="58">
        <v>0</v>
      </c>
      <c r="I162" s="58">
        <v>0</v>
      </c>
      <c r="J162" s="58">
        <v>0</v>
      </c>
      <c r="K162" s="78"/>
      <c r="L162" s="58"/>
      <c r="M162" s="58"/>
      <c r="N162" s="58">
        <v>0</v>
      </c>
      <c r="O162" s="78">
        <v>0</v>
      </c>
      <c r="P162" s="58">
        <v>0</v>
      </c>
      <c r="Q162" s="58">
        <v>0</v>
      </c>
      <c r="R162" s="58">
        <v>0</v>
      </c>
      <c r="S162" s="78"/>
      <c r="T162" s="58"/>
      <c r="U162" s="58"/>
      <c r="V162" s="58">
        <v>0</v>
      </c>
      <c r="W162" s="58"/>
      <c r="X162" s="58"/>
      <c r="Y162" s="58"/>
      <c r="Z162" s="58"/>
      <c r="AA162" s="58"/>
      <c r="AB162" s="58">
        <v>0</v>
      </c>
      <c r="AC162" s="60">
        <v>1</v>
      </c>
      <c r="AD162" s="60">
        <v>20</v>
      </c>
      <c r="AE162" s="60">
        <v>0</v>
      </c>
      <c r="AF162" s="60">
        <v>0</v>
      </c>
      <c r="AG162" s="60">
        <v>1</v>
      </c>
      <c r="AH162" s="60">
        <v>20</v>
      </c>
      <c r="AI162" s="58">
        <v>1050000</v>
      </c>
      <c r="AJ162" s="58">
        <v>1050000</v>
      </c>
      <c r="AK162" s="59">
        <v>0</v>
      </c>
      <c r="AL162" s="58">
        <v>0</v>
      </c>
      <c r="AM162" s="58">
        <v>0</v>
      </c>
      <c r="AN162" s="78">
        <v>255</v>
      </c>
      <c r="AO162" s="78">
        <v>108.5</v>
      </c>
      <c r="AP162" s="78">
        <v>0</v>
      </c>
      <c r="AQ162" s="93">
        <v>0</v>
      </c>
      <c r="AR162" s="93">
        <v>0</v>
      </c>
      <c r="AS162" s="93">
        <v>44486083</v>
      </c>
      <c r="AT162" s="93">
        <v>0</v>
      </c>
      <c r="AU162" s="93">
        <v>0</v>
      </c>
      <c r="AV162" s="93">
        <v>0</v>
      </c>
      <c r="AW162" s="93">
        <v>44486083</v>
      </c>
      <c r="AX162" s="93">
        <v>0</v>
      </c>
      <c r="AY162" s="58"/>
      <c r="AZ162" s="59"/>
      <c r="BA162" s="59"/>
      <c r="BB162" s="59">
        <v>0</v>
      </c>
      <c r="BC162" s="59">
        <v>44486083</v>
      </c>
      <c r="BD162" s="59">
        <v>0</v>
      </c>
      <c r="BE162" s="59">
        <v>0</v>
      </c>
      <c r="BF162" s="59">
        <v>44486083</v>
      </c>
      <c r="BG162" s="60">
        <v>0</v>
      </c>
      <c r="BH162" s="80">
        <v>255</v>
      </c>
      <c r="BI162" s="80">
        <v>128.5</v>
      </c>
      <c r="BJ162" s="80">
        <v>0</v>
      </c>
      <c r="BK162" s="80">
        <v>0</v>
      </c>
      <c r="BL162" s="80">
        <v>108.5</v>
      </c>
      <c r="BM162" s="80">
        <v>0</v>
      </c>
      <c r="BN162" s="80">
        <v>0</v>
      </c>
      <c r="BO162" s="169" t="str">
        <f>VLOOKUP(B162,[1]DS!$B$5:$W$2997,15,0)</f>
        <v>0314</v>
      </c>
      <c r="BP162" s="80" t="str">
        <f t="shared" si="55"/>
        <v/>
      </c>
    </row>
    <row r="163" spans="1:68" ht="27.6" customHeight="1">
      <c r="A163" s="56">
        <f>SUBTOTAL(3,$B$9:B163)</f>
        <v>155</v>
      </c>
      <c r="B163" s="123" t="s">
        <v>507</v>
      </c>
      <c r="C163" s="124" t="s">
        <v>904</v>
      </c>
      <c r="D163" s="125" t="s">
        <v>1112</v>
      </c>
      <c r="E163" s="56">
        <v>3</v>
      </c>
      <c r="F163" s="57" t="s">
        <v>677</v>
      </c>
      <c r="G163" s="78">
        <v>0</v>
      </c>
      <c r="H163" s="58">
        <v>0</v>
      </c>
      <c r="I163" s="58">
        <v>0</v>
      </c>
      <c r="J163" s="58">
        <v>0</v>
      </c>
      <c r="K163" s="78"/>
      <c r="L163" s="58"/>
      <c r="M163" s="58"/>
      <c r="N163" s="58">
        <v>0</v>
      </c>
      <c r="O163" s="78">
        <v>0</v>
      </c>
      <c r="P163" s="58">
        <v>0</v>
      </c>
      <c r="Q163" s="58">
        <v>0</v>
      </c>
      <c r="R163" s="58">
        <v>0</v>
      </c>
      <c r="S163" s="78"/>
      <c r="T163" s="58"/>
      <c r="U163" s="58"/>
      <c r="V163" s="58">
        <v>0</v>
      </c>
      <c r="W163" s="58"/>
      <c r="X163" s="58"/>
      <c r="Y163" s="58"/>
      <c r="Z163" s="58"/>
      <c r="AA163" s="58"/>
      <c r="AB163" s="58">
        <v>0</v>
      </c>
      <c r="AC163" s="60">
        <v>1</v>
      </c>
      <c r="AD163" s="60">
        <v>14</v>
      </c>
      <c r="AE163" s="60">
        <v>0</v>
      </c>
      <c r="AF163" s="60">
        <v>0</v>
      </c>
      <c r="AG163" s="60">
        <v>1</v>
      </c>
      <c r="AH163" s="60">
        <v>14</v>
      </c>
      <c r="AI163" s="58">
        <v>650000</v>
      </c>
      <c r="AJ163" s="58">
        <v>650000</v>
      </c>
      <c r="AK163" s="59">
        <v>0</v>
      </c>
      <c r="AL163" s="58">
        <v>0</v>
      </c>
      <c r="AM163" s="58">
        <v>0</v>
      </c>
      <c r="AN163" s="78">
        <v>300</v>
      </c>
      <c r="AO163" s="78">
        <v>80</v>
      </c>
      <c r="AP163" s="78">
        <v>0</v>
      </c>
      <c r="AQ163" s="93">
        <v>0</v>
      </c>
      <c r="AR163" s="93">
        <v>0</v>
      </c>
      <c r="AS163" s="93">
        <v>23338550.000000007</v>
      </c>
      <c r="AT163" s="93">
        <v>0</v>
      </c>
      <c r="AU163" s="93">
        <v>0</v>
      </c>
      <c r="AV163" s="93">
        <v>0</v>
      </c>
      <c r="AW163" s="93">
        <v>23338550</v>
      </c>
      <c r="AX163" s="93">
        <v>0</v>
      </c>
      <c r="AY163" s="58"/>
      <c r="AZ163" s="59"/>
      <c r="BA163" s="59"/>
      <c r="BB163" s="59">
        <v>0</v>
      </c>
      <c r="BC163" s="59">
        <v>23338550</v>
      </c>
      <c r="BD163" s="59">
        <v>0</v>
      </c>
      <c r="BE163" s="59">
        <v>0</v>
      </c>
      <c r="BF163" s="59">
        <v>23338550</v>
      </c>
      <c r="BG163" s="60">
        <v>0</v>
      </c>
      <c r="BH163" s="80">
        <v>300</v>
      </c>
      <c r="BI163" s="80">
        <v>94</v>
      </c>
      <c r="BJ163" s="80">
        <v>0</v>
      </c>
      <c r="BK163" s="80">
        <v>0</v>
      </c>
      <c r="BL163" s="80">
        <v>80</v>
      </c>
      <c r="BM163" s="80">
        <v>0</v>
      </c>
      <c r="BN163" s="80">
        <v>0</v>
      </c>
      <c r="BO163" s="169" t="str">
        <f>VLOOKUP(B163,[1]DS!$B$5:$W$2997,15,0)</f>
        <v>0314</v>
      </c>
      <c r="BP163" s="80" t="str">
        <f t="shared" si="55"/>
        <v/>
      </c>
    </row>
    <row r="164" spans="1:68" ht="27.6" customHeight="1">
      <c r="A164" s="56">
        <f>SUBTOTAL(3,$B$9:B164)</f>
        <v>156</v>
      </c>
      <c r="B164" s="123" t="s">
        <v>508</v>
      </c>
      <c r="C164" s="124" t="s">
        <v>1113</v>
      </c>
      <c r="D164" s="125" t="s">
        <v>1010</v>
      </c>
      <c r="E164" s="56">
        <v>3</v>
      </c>
      <c r="F164" s="57" t="s">
        <v>678</v>
      </c>
      <c r="G164" s="78">
        <v>0</v>
      </c>
      <c r="H164" s="58">
        <v>0</v>
      </c>
      <c r="I164" s="58">
        <v>0</v>
      </c>
      <c r="J164" s="58">
        <v>0</v>
      </c>
      <c r="K164" s="78"/>
      <c r="L164" s="58"/>
      <c r="M164" s="58"/>
      <c r="N164" s="58">
        <v>0</v>
      </c>
      <c r="O164" s="78">
        <v>30.1</v>
      </c>
      <c r="P164" s="58">
        <v>3085250</v>
      </c>
      <c r="Q164" s="58">
        <v>635250</v>
      </c>
      <c r="R164" s="58">
        <v>2450000</v>
      </c>
      <c r="S164" s="78"/>
      <c r="T164" s="58"/>
      <c r="U164" s="58"/>
      <c r="V164" s="58">
        <v>0</v>
      </c>
      <c r="W164" s="58"/>
      <c r="X164" s="58"/>
      <c r="Y164" s="58"/>
      <c r="Z164" s="58"/>
      <c r="AA164" s="58"/>
      <c r="AB164" s="58">
        <v>0</v>
      </c>
      <c r="AC164" s="60">
        <v>0</v>
      </c>
      <c r="AD164" s="60">
        <v>0</v>
      </c>
      <c r="AE164" s="60">
        <v>0</v>
      </c>
      <c r="AF164" s="60">
        <v>0</v>
      </c>
      <c r="AG164" s="60">
        <v>0</v>
      </c>
      <c r="AH164" s="60">
        <v>0</v>
      </c>
      <c r="AI164" s="58">
        <v>0</v>
      </c>
      <c r="AJ164" s="58">
        <v>0</v>
      </c>
      <c r="AK164" s="59">
        <v>0</v>
      </c>
      <c r="AL164" s="58">
        <v>0</v>
      </c>
      <c r="AM164" s="58">
        <v>0</v>
      </c>
      <c r="AN164" s="78">
        <v>240</v>
      </c>
      <c r="AO164" s="78">
        <v>218.8</v>
      </c>
      <c r="AP164" s="78">
        <v>0</v>
      </c>
      <c r="AQ164" s="93">
        <v>0</v>
      </c>
      <c r="AR164" s="93">
        <v>0</v>
      </c>
      <c r="AS164" s="93">
        <v>0</v>
      </c>
      <c r="AT164" s="93">
        <v>0</v>
      </c>
      <c r="AU164" s="93">
        <v>0</v>
      </c>
      <c r="AV164" s="93">
        <v>0</v>
      </c>
      <c r="AW164" s="93">
        <v>0</v>
      </c>
      <c r="AX164" s="93">
        <v>0</v>
      </c>
      <c r="AY164" s="58"/>
      <c r="AZ164" s="59"/>
      <c r="BA164" s="59"/>
      <c r="BB164" s="59">
        <v>2450000</v>
      </c>
      <c r="BC164" s="59">
        <v>0</v>
      </c>
      <c r="BD164" s="59">
        <v>0</v>
      </c>
      <c r="BE164" s="59">
        <v>2450000</v>
      </c>
      <c r="BF164" s="59">
        <v>0</v>
      </c>
      <c r="BG164" s="60">
        <v>0</v>
      </c>
      <c r="BH164" s="80">
        <v>240</v>
      </c>
      <c r="BI164" s="80">
        <v>248.9</v>
      </c>
      <c r="BJ164" s="80">
        <v>8.9000000000000057</v>
      </c>
      <c r="BK164" s="80">
        <v>3.7083333333333357</v>
      </c>
      <c r="BL164" s="80">
        <v>248.9</v>
      </c>
      <c r="BM164" s="80">
        <v>8.9000000000000057</v>
      </c>
      <c r="BN164" s="80">
        <v>3.7083333333333357</v>
      </c>
      <c r="BO164" s="169" t="str">
        <f>VLOOKUP(B164,[1]DS!$B$5:$W$2997,15,0)</f>
        <v>0315</v>
      </c>
      <c r="BP164" s="80" t="str">
        <f t="shared" si="55"/>
        <v/>
      </c>
    </row>
    <row r="165" spans="1:68" ht="27.6" customHeight="1">
      <c r="A165" s="56">
        <f>SUBTOTAL(3,$B$9:B165)</f>
        <v>157</v>
      </c>
      <c r="B165" s="123" t="s">
        <v>510</v>
      </c>
      <c r="C165" s="124" t="s">
        <v>957</v>
      </c>
      <c r="D165" s="125" t="s">
        <v>1114</v>
      </c>
      <c r="E165" s="56">
        <v>3</v>
      </c>
      <c r="F165" s="57" t="s">
        <v>678</v>
      </c>
      <c r="G165" s="78">
        <v>0</v>
      </c>
      <c r="H165" s="58">
        <v>0</v>
      </c>
      <c r="I165" s="58">
        <v>0</v>
      </c>
      <c r="J165" s="58">
        <v>0</v>
      </c>
      <c r="K165" s="78"/>
      <c r="L165" s="58"/>
      <c r="M165" s="58"/>
      <c r="N165" s="58">
        <v>0</v>
      </c>
      <c r="O165" s="78">
        <v>0</v>
      </c>
      <c r="P165" s="58">
        <v>0</v>
      </c>
      <c r="Q165" s="58">
        <v>0</v>
      </c>
      <c r="R165" s="58">
        <v>0</v>
      </c>
      <c r="S165" s="78"/>
      <c r="T165" s="58"/>
      <c r="U165" s="58"/>
      <c r="V165" s="58">
        <v>0</v>
      </c>
      <c r="W165" s="58"/>
      <c r="X165" s="58"/>
      <c r="Y165" s="58"/>
      <c r="Z165" s="58"/>
      <c r="AA165" s="58"/>
      <c r="AB165" s="58">
        <v>0</v>
      </c>
      <c r="AC165" s="60">
        <v>0</v>
      </c>
      <c r="AD165" s="60">
        <v>0</v>
      </c>
      <c r="AE165" s="60">
        <v>0</v>
      </c>
      <c r="AF165" s="60">
        <v>0</v>
      </c>
      <c r="AG165" s="60">
        <v>0</v>
      </c>
      <c r="AH165" s="60">
        <v>0</v>
      </c>
      <c r="AI165" s="58">
        <v>0</v>
      </c>
      <c r="AJ165" s="58">
        <v>0</v>
      </c>
      <c r="AK165" s="59">
        <v>0</v>
      </c>
      <c r="AL165" s="58">
        <v>0</v>
      </c>
      <c r="AM165" s="58">
        <v>0</v>
      </c>
      <c r="AN165" s="78">
        <v>255</v>
      </c>
      <c r="AO165" s="78">
        <v>208.1</v>
      </c>
      <c r="AP165" s="78">
        <v>24.900000000000002</v>
      </c>
      <c r="AQ165" s="93">
        <v>0</v>
      </c>
      <c r="AR165" s="93">
        <v>0</v>
      </c>
      <c r="AS165" s="93">
        <v>0</v>
      </c>
      <c r="AT165" s="93">
        <v>0</v>
      </c>
      <c r="AU165" s="93">
        <v>0</v>
      </c>
      <c r="AV165" s="93">
        <v>0</v>
      </c>
      <c r="AW165" s="93">
        <v>0</v>
      </c>
      <c r="AX165" s="93">
        <v>0</v>
      </c>
      <c r="AY165" s="58"/>
      <c r="AZ165" s="59"/>
      <c r="BA165" s="59"/>
      <c r="BB165" s="59">
        <v>0</v>
      </c>
      <c r="BC165" s="59">
        <v>0</v>
      </c>
      <c r="BD165" s="59">
        <v>0</v>
      </c>
      <c r="BE165" s="59">
        <v>0</v>
      </c>
      <c r="BF165" s="59">
        <v>0</v>
      </c>
      <c r="BG165" s="60">
        <v>0</v>
      </c>
      <c r="BH165" s="80">
        <v>255</v>
      </c>
      <c r="BI165" s="80">
        <v>233</v>
      </c>
      <c r="BJ165" s="80">
        <v>0</v>
      </c>
      <c r="BK165" s="80">
        <v>0</v>
      </c>
      <c r="BL165" s="80">
        <v>233</v>
      </c>
      <c r="BM165" s="80">
        <v>0</v>
      </c>
      <c r="BN165" s="80">
        <v>0</v>
      </c>
      <c r="BO165" s="169" t="str">
        <f>VLOOKUP(B165,[1]DS!$B$5:$W$2997,15,0)</f>
        <v>0315</v>
      </c>
      <c r="BP165" s="80" t="str">
        <f t="shared" si="55"/>
        <v/>
      </c>
    </row>
    <row r="166" spans="1:68" ht="27.6" customHeight="1">
      <c r="A166" s="56">
        <f>SUBTOTAL(3,$B$9:B166)</f>
        <v>158</v>
      </c>
      <c r="B166" s="123" t="s">
        <v>511</v>
      </c>
      <c r="C166" s="124" t="s">
        <v>1115</v>
      </c>
      <c r="D166" s="125" t="s">
        <v>1038</v>
      </c>
      <c r="E166" s="56">
        <v>3</v>
      </c>
      <c r="F166" s="57" t="s">
        <v>678</v>
      </c>
      <c r="G166" s="78">
        <v>0</v>
      </c>
      <c r="H166" s="58">
        <v>0</v>
      </c>
      <c r="I166" s="58">
        <v>0</v>
      </c>
      <c r="J166" s="58">
        <v>0</v>
      </c>
      <c r="K166" s="78"/>
      <c r="L166" s="58"/>
      <c r="M166" s="58"/>
      <c r="N166" s="58">
        <v>0</v>
      </c>
      <c r="O166" s="78">
        <v>0</v>
      </c>
      <c r="P166" s="58">
        <v>0</v>
      </c>
      <c r="Q166" s="58">
        <v>0</v>
      </c>
      <c r="R166" s="58">
        <v>0</v>
      </c>
      <c r="S166" s="78"/>
      <c r="T166" s="58"/>
      <c r="U166" s="58"/>
      <c r="V166" s="58">
        <v>0</v>
      </c>
      <c r="W166" s="58"/>
      <c r="X166" s="58"/>
      <c r="Y166" s="58"/>
      <c r="Z166" s="58"/>
      <c r="AA166" s="58"/>
      <c r="AB166" s="58">
        <v>0</v>
      </c>
      <c r="AC166" s="60">
        <v>0</v>
      </c>
      <c r="AD166" s="60">
        <v>0</v>
      </c>
      <c r="AE166" s="60">
        <v>0</v>
      </c>
      <c r="AF166" s="60">
        <v>0</v>
      </c>
      <c r="AG166" s="60">
        <v>0</v>
      </c>
      <c r="AH166" s="60">
        <v>0</v>
      </c>
      <c r="AI166" s="58">
        <v>0</v>
      </c>
      <c r="AJ166" s="58">
        <v>0</v>
      </c>
      <c r="AK166" s="59">
        <v>0</v>
      </c>
      <c r="AL166" s="58">
        <v>0</v>
      </c>
      <c r="AM166" s="58">
        <v>0</v>
      </c>
      <c r="AN166" s="78">
        <v>240</v>
      </c>
      <c r="AO166" s="78">
        <v>101.3</v>
      </c>
      <c r="AP166" s="78">
        <v>0</v>
      </c>
      <c r="AQ166" s="93">
        <v>0</v>
      </c>
      <c r="AR166" s="93">
        <v>0</v>
      </c>
      <c r="AS166" s="93">
        <v>0</v>
      </c>
      <c r="AT166" s="93">
        <v>0</v>
      </c>
      <c r="AU166" s="93">
        <v>0</v>
      </c>
      <c r="AV166" s="93">
        <v>0</v>
      </c>
      <c r="AW166" s="93">
        <v>0</v>
      </c>
      <c r="AX166" s="93">
        <v>0</v>
      </c>
      <c r="AY166" s="58"/>
      <c r="AZ166" s="59"/>
      <c r="BA166" s="59"/>
      <c r="BB166" s="59">
        <v>0</v>
      </c>
      <c r="BC166" s="59">
        <v>0</v>
      </c>
      <c r="BD166" s="59">
        <v>0</v>
      </c>
      <c r="BE166" s="59">
        <v>0</v>
      </c>
      <c r="BF166" s="59">
        <v>0</v>
      </c>
      <c r="BG166" s="60">
        <v>0</v>
      </c>
      <c r="BH166" s="80">
        <v>240</v>
      </c>
      <c r="BI166" s="80">
        <v>101.3</v>
      </c>
      <c r="BJ166" s="80">
        <v>0</v>
      </c>
      <c r="BK166" s="80">
        <v>0</v>
      </c>
      <c r="BL166" s="80">
        <v>101.3</v>
      </c>
      <c r="BM166" s="80">
        <v>0</v>
      </c>
      <c r="BN166" s="80">
        <v>0</v>
      </c>
      <c r="BO166" s="169" t="str">
        <f>VLOOKUP(B166,[1]DS!$B$5:$W$2997,15,0)</f>
        <v>0315</v>
      </c>
      <c r="BP166" s="80" t="str">
        <f t="shared" si="55"/>
        <v/>
      </c>
    </row>
    <row r="167" spans="1:68" ht="27.6" customHeight="1">
      <c r="A167" s="56">
        <f>SUBTOTAL(3,$B$9:B167)</f>
        <v>159</v>
      </c>
      <c r="B167" s="123" t="s">
        <v>512</v>
      </c>
      <c r="C167" s="124" t="s">
        <v>934</v>
      </c>
      <c r="D167" s="125" t="s">
        <v>1116</v>
      </c>
      <c r="E167" s="56">
        <v>3</v>
      </c>
      <c r="F167" s="57" t="s">
        <v>678</v>
      </c>
      <c r="G167" s="78">
        <v>0</v>
      </c>
      <c r="H167" s="58">
        <v>0</v>
      </c>
      <c r="I167" s="58">
        <v>0</v>
      </c>
      <c r="J167" s="58">
        <v>0</v>
      </c>
      <c r="K167" s="78"/>
      <c r="L167" s="58"/>
      <c r="M167" s="58"/>
      <c r="N167" s="58">
        <v>0</v>
      </c>
      <c r="O167" s="78">
        <v>0</v>
      </c>
      <c r="P167" s="58">
        <v>0</v>
      </c>
      <c r="Q167" s="58">
        <v>0</v>
      </c>
      <c r="R167" s="58">
        <v>0</v>
      </c>
      <c r="S167" s="78"/>
      <c r="T167" s="58"/>
      <c r="U167" s="58"/>
      <c r="V167" s="58">
        <v>0</v>
      </c>
      <c r="W167" s="58"/>
      <c r="X167" s="58"/>
      <c r="Y167" s="58"/>
      <c r="Z167" s="58"/>
      <c r="AA167" s="58"/>
      <c r="AB167" s="58">
        <v>0</v>
      </c>
      <c r="AC167" s="60">
        <v>1</v>
      </c>
      <c r="AD167" s="60">
        <v>12</v>
      </c>
      <c r="AE167" s="60">
        <v>0</v>
      </c>
      <c r="AF167" s="60">
        <v>0</v>
      </c>
      <c r="AG167" s="60">
        <v>1</v>
      </c>
      <c r="AH167" s="60">
        <v>12</v>
      </c>
      <c r="AI167" s="58">
        <v>600000</v>
      </c>
      <c r="AJ167" s="58">
        <v>600000</v>
      </c>
      <c r="AK167" s="59">
        <v>0</v>
      </c>
      <c r="AL167" s="58">
        <v>0</v>
      </c>
      <c r="AM167" s="58">
        <v>0</v>
      </c>
      <c r="AN167" s="78">
        <v>0</v>
      </c>
      <c r="AO167" s="78">
        <v>0</v>
      </c>
      <c r="AP167" s="78">
        <v>0</v>
      </c>
      <c r="AQ167" s="93">
        <v>0</v>
      </c>
      <c r="AR167" s="93">
        <v>0</v>
      </c>
      <c r="AS167" s="93">
        <v>8433566</v>
      </c>
      <c r="AT167" s="93">
        <v>0</v>
      </c>
      <c r="AU167" s="93">
        <v>0</v>
      </c>
      <c r="AV167" s="93">
        <v>0</v>
      </c>
      <c r="AW167" s="93">
        <v>8433566</v>
      </c>
      <c r="AX167" s="93">
        <v>0</v>
      </c>
      <c r="AY167" s="58"/>
      <c r="AZ167" s="59"/>
      <c r="BA167" s="59"/>
      <c r="BB167" s="59">
        <v>0</v>
      </c>
      <c r="BC167" s="59">
        <v>8433566</v>
      </c>
      <c r="BD167" s="59">
        <v>0</v>
      </c>
      <c r="BE167" s="59">
        <v>0</v>
      </c>
      <c r="BF167" s="59">
        <v>8433566</v>
      </c>
      <c r="BG167" s="60">
        <v>0</v>
      </c>
      <c r="BH167" s="80">
        <v>0</v>
      </c>
      <c r="BI167" s="80">
        <v>12</v>
      </c>
      <c r="BJ167" s="80">
        <v>12</v>
      </c>
      <c r="BK167" s="80">
        <v>0</v>
      </c>
      <c r="BL167" s="80">
        <v>0</v>
      </c>
      <c r="BM167" s="80">
        <v>0</v>
      </c>
      <c r="BN167" s="80">
        <v>0</v>
      </c>
      <c r="BO167" s="169" t="str">
        <f>VLOOKUP(B167,[1]DS!$B$5:$W$2997,15,0)</f>
        <v>0315</v>
      </c>
      <c r="BP167" s="80" t="str">
        <f t="shared" si="55"/>
        <v/>
      </c>
    </row>
    <row r="168" spans="1:68" ht="27.6" customHeight="1">
      <c r="A168" s="56">
        <f>SUBTOTAL(3,$B$9:B168)</f>
        <v>160</v>
      </c>
      <c r="B168" s="123" t="s">
        <v>514</v>
      </c>
      <c r="C168" s="124" t="s">
        <v>1117</v>
      </c>
      <c r="D168" s="125" t="s">
        <v>992</v>
      </c>
      <c r="E168" s="56">
        <v>3</v>
      </c>
      <c r="F168" s="57" t="s">
        <v>678</v>
      </c>
      <c r="G168" s="78">
        <v>0</v>
      </c>
      <c r="H168" s="58">
        <v>0</v>
      </c>
      <c r="I168" s="58">
        <v>0</v>
      </c>
      <c r="J168" s="58">
        <v>0</v>
      </c>
      <c r="K168" s="78"/>
      <c r="L168" s="58"/>
      <c r="M168" s="58"/>
      <c r="N168" s="58">
        <v>0</v>
      </c>
      <c r="O168" s="78">
        <v>30.1</v>
      </c>
      <c r="P168" s="58">
        <v>3085250</v>
      </c>
      <c r="Q168" s="58">
        <v>3085250</v>
      </c>
      <c r="R168" s="58">
        <v>0</v>
      </c>
      <c r="S168" s="78"/>
      <c r="T168" s="58"/>
      <c r="U168" s="58"/>
      <c r="V168" s="58">
        <v>0</v>
      </c>
      <c r="W168" s="58"/>
      <c r="X168" s="58"/>
      <c r="Y168" s="58"/>
      <c r="Z168" s="58"/>
      <c r="AA168" s="58"/>
      <c r="AB168" s="58">
        <v>0</v>
      </c>
      <c r="AC168" s="60">
        <v>0</v>
      </c>
      <c r="AD168" s="60">
        <v>0</v>
      </c>
      <c r="AE168" s="60">
        <v>0</v>
      </c>
      <c r="AF168" s="60">
        <v>0</v>
      </c>
      <c r="AG168" s="60">
        <v>0</v>
      </c>
      <c r="AH168" s="60">
        <v>0</v>
      </c>
      <c r="AI168" s="58">
        <v>0</v>
      </c>
      <c r="AJ168" s="58">
        <v>0</v>
      </c>
      <c r="AK168" s="59">
        <v>0</v>
      </c>
      <c r="AL168" s="58">
        <v>0</v>
      </c>
      <c r="AM168" s="58">
        <v>0</v>
      </c>
      <c r="AN168" s="78">
        <v>300</v>
      </c>
      <c r="AO168" s="78">
        <v>245.5</v>
      </c>
      <c r="AP168" s="78">
        <v>0</v>
      </c>
      <c r="AQ168" s="93">
        <v>0</v>
      </c>
      <c r="AR168" s="93">
        <v>0</v>
      </c>
      <c r="AS168" s="93">
        <v>1474495</v>
      </c>
      <c r="AT168" s="93">
        <v>0</v>
      </c>
      <c r="AU168" s="93">
        <v>0</v>
      </c>
      <c r="AV168" s="93">
        <v>0</v>
      </c>
      <c r="AW168" s="93">
        <v>1474495</v>
      </c>
      <c r="AX168" s="93">
        <v>0</v>
      </c>
      <c r="AY168" s="58"/>
      <c r="AZ168" s="59"/>
      <c r="BA168" s="59"/>
      <c r="BB168" s="59">
        <v>0</v>
      </c>
      <c r="BC168" s="59">
        <v>1474495</v>
      </c>
      <c r="BD168" s="59">
        <v>0</v>
      </c>
      <c r="BE168" s="59">
        <v>0</v>
      </c>
      <c r="BF168" s="59">
        <v>1474495</v>
      </c>
      <c r="BG168" s="60">
        <v>0</v>
      </c>
      <c r="BH168" s="80">
        <v>300</v>
      </c>
      <c r="BI168" s="80">
        <v>275.60000000000002</v>
      </c>
      <c r="BJ168" s="80">
        <v>0</v>
      </c>
      <c r="BK168" s="80">
        <v>0</v>
      </c>
      <c r="BL168" s="80">
        <v>275.60000000000002</v>
      </c>
      <c r="BM168" s="80">
        <v>0</v>
      </c>
      <c r="BN168" s="80">
        <v>0</v>
      </c>
      <c r="BO168" s="169" t="str">
        <f>VLOOKUP(B168,[1]DS!$B$5:$W$2997,15,0)</f>
        <v>0315</v>
      </c>
      <c r="BP168" s="80" t="str">
        <f t="shared" si="55"/>
        <v/>
      </c>
    </row>
    <row r="169" spans="1:68" ht="27.6" customHeight="1">
      <c r="A169" s="56">
        <f>SUBTOTAL(3,$B$9:B169)</f>
        <v>161</v>
      </c>
      <c r="B169" s="123" t="s">
        <v>515</v>
      </c>
      <c r="C169" s="124" t="s">
        <v>1081</v>
      </c>
      <c r="D169" s="125" t="s">
        <v>1118</v>
      </c>
      <c r="E169" s="56">
        <v>3</v>
      </c>
      <c r="F169" s="57" t="s">
        <v>678</v>
      </c>
      <c r="G169" s="78">
        <v>0</v>
      </c>
      <c r="H169" s="58">
        <v>0</v>
      </c>
      <c r="I169" s="58">
        <v>0</v>
      </c>
      <c r="J169" s="58">
        <v>0</v>
      </c>
      <c r="K169" s="78"/>
      <c r="L169" s="58"/>
      <c r="M169" s="58"/>
      <c r="N169" s="58">
        <v>0</v>
      </c>
      <c r="O169" s="78">
        <v>0</v>
      </c>
      <c r="P169" s="58">
        <v>0</v>
      </c>
      <c r="Q169" s="58">
        <v>0</v>
      </c>
      <c r="R169" s="58">
        <v>0</v>
      </c>
      <c r="S169" s="78"/>
      <c r="T169" s="58"/>
      <c r="U169" s="58"/>
      <c r="V169" s="58">
        <v>0</v>
      </c>
      <c r="W169" s="58"/>
      <c r="X169" s="58"/>
      <c r="Y169" s="58"/>
      <c r="Z169" s="58"/>
      <c r="AA169" s="58"/>
      <c r="AB169" s="58">
        <v>0</v>
      </c>
      <c r="AC169" s="60">
        <v>0</v>
      </c>
      <c r="AD169" s="60">
        <v>0</v>
      </c>
      <c r="AE169" s="60">
        <v>0</v>
      </c>
      <c r="AF169" s="60">
        <v>0</v>
      </c>
      <c r="AG169" s="60">
        <v>0</v>
      </c>
      <c r="AH169" s="60">
        <v>0</v>
      </c>
      <c r="AI169" s="58">
        <v>0</v>
      </c>
      <c r="AJ169" s="58">
        <v>0</v>
      </c>
      <c r="AK169" s="59">
        <v>0</v>
      </c>
      <c r="AL169" s="58">
        <v>0</v>
      </c>
      <c r="AM169" s="58">
        <v>0</v>
      </c>
      <c r="AN169" s="78">
        <v>90</v>
      </c>
      <c r="AO169" s="78">
        <v>89</v>
      </c>
      <c r="AP169" s="78">
        <v>0</v>
      </c>
      <c r="AQ169" s="93">
        <v>0</v>
      </c>
      <c r="AR169" s="93">
        <v>0</v>
      </c>
      <c r="AS169" s="93">
        <v>0</v>
      </c>
      <c r="AT169" s="93">
        <v>0</v>
      </c>
      <c r="AU169" s="93">
        <v>0</v>
      </c>
      <c r="AV169" s="93">
        <v>0</v>
      </c>
      <c r="AW169" s="93">
        <v>0</v>
      </c>
      <c r="AX169" s="93">
        <v>0</v>
      </c>
      <c r="AY169" s="58"/>
      <c r="AZ169" s="59"/>
      <c r="BA169" s="59"/>
      <c r="BB169" s="59">
        <v>0</v>
      </c>
      <c r="BC169" s="59">
        <v>0</v>
      </c>
      <c r="BD169" s="59">
        <v>0</v>
      </c>
      <c r="BE169" s="59">
        <v>0</v>
      </c>
      <c r="BF169" s="59">
        <v>0</v>
      </c>
      <c r="BG169" s="60">
        <v>0</v>
      </c>
      <c r="BH169" s="80">
        <v>90</v>
      </c>
      <c r="BI169" s="80">
        <v>89</v>
      </c>
      <c r="BJ169" s="80">
        <v>0</v>
      </c>
      <c r="BK169" s="80">
        <v>0</v>
      </c>
      <c r="BL169" s="80">
        <v>89</v>
      </c>
      <c r="BM169" s="80">
        <v>0</v>
      </c>
      <c r="BN169" s="80">
        <v>0</v>
      </c>
      <c r="BO169" s="169" t="str">
        <f>VLOOKUP(B169,[1]DS!$B$5:$W$2997,15,0)</f>
        <v>0315</v>
      </c>
      <c r="BP169" s="80" t="str">
        <f t="shared" si="55"/>
        <v/>
      </c>
    </row>
    <row r="170" spans="1:68" ht="27.6" customHeight="1">
      <c r="A170" s="56">
        <f>SUBTOTAL(3,$B$9:B170)</f>
        <v>162</v>
      </c>
      <c r="B170" s="123" t="s">
        <v>516</v>
      </c>
      <c r="C170" s="124" t="s">
        <v>1119</v>
      </c>
      <c r="D170" s="125" t="s">
        <v>1120</v>
      </c>
      <c r="E170" s="56">
        <v>3</v>
      </c>
      <c r="F170" s="57" t="s">
        <v>678</v>
      </c>
      <c r="G170" s="78">
        <v>0</v>
      </c>
      <c r="H170" s="58">
        <v>0</v>
      </c>
      <c r="I170" s="58">
        <v>0</v>
      </c>
      <c r="J170" s="58">
        <v>0</v>
      </c>
      <c r="K170" s="78"/>
      <c r="L170" s="58"/>
      <c r="M170" s="58"/>
      <c r="N170" s="58">
        <v>0</v>
      </c>
      <c r="O170" s="78">
        <v>0</v>
      </c>
      <c r="P170" s="58">
        <v>0</v>
      </c>
      <c r="Q170" s="58">
        <v>0</v>
      </c>
      <c r="R170" s="58">
        <v>0</v>
      </c>
      <c r="S170" s="78"/>
      <c r="T170" s="58"/>
      <c r="U170" s="58"/>
      <c r="V170" s="58">
        <v>0</v>
      </c>
      <c r="W170" s="58"/>
      <c r="X170" s="58"/>
      <c r="Y170" s="58"/>
      <c r="Z170" s="58"/>
      <c r="AA170" s="58"/>
      <c r="AB170" s="58">
        <v>0</v>
      </c>
      <c r="AC170" s="60">
        <v>0</v>
      </c>
      <c r="AD170" s="60">
        <v>0</v>
      </c>
      <c r="AE170" s="60">
        <v>0</v>
      </c>
      <c r="AF170" s="60">
        <v>0</v>
      </c>
      <c r="AG170" s="60">
        <v>0</v>
      </c>
      <c r="AH170" s="60">
        <v>0</v>
      </c>
      <c r="AI170" s="58">
        <v>0</v>
      </c>
      <c r="AJ170" s="58">
        <v>0</v>
      </c>
      <c r="AK170" s="59">
        <v>0</v>
      </c>
      <c r="AL170" s="58">
        <v>0</v>
      </c>
      <c r="AM170" s="58">
        <v>0</v>
      </c>
      <c r="AN170" s="78">
        <v>300</v>
      </c>
      <c r="AO170" s="78">
        <v>172.5</v>
      </c>
      <c r="AP170" s="78">
        <v>48.4</v>
      </c>
      <c r="AQ170" s="93">
        <v>0</v>
      </c>
      <c r="AR170" s="93">
        <v>0</v>
      </c>
      <c r="AS170" s="93">
        <v>0</v>
      </c>
      <c r="AT170" s="93">
        <v>0</v>
      </c>
      <c r="AU170" s="93">
        <v>0</v>
      </c>
      <c r="AV170" s="93">
        <v>0</v>
      </c>
      <c r="AW170" s="93">
        <v>0</v>
      </c>
      <c r="AX170" s="93">
        <v>0</v>
      </c>
      <c r="AY170" s="58"/>
      <c r="AZ170" s="59"/>
      <c r="BA170" s="59"/>
      <c r="BB170" s="59">
        <v>0</v>
      </c>
      <c r="BC170" s="59">
        <v>0</v>
      </c>
      <c r="BD170" s="59">
        <v>0</v>
      </c>
      <c r="BE170" s="59">
        <v>0</v>
      </c>
      <c r="BF170" s="59">
        <v>0</v>
      </c>
      <c r="BG170" s="60">
        <v>0</v>
      </c>
      <c r="BH170" s="80">
        <v>300</v>
      </c>
      <c r="BI170" s="80">
        <v>220.9</v>
      </c>
      <c r="BJ170" s="80">
        <v>0</v>
      </c>
      <c r="BK170" s="80">
        <v>0</v>
      </c>
      <c r="BL170" s="80">
        <v>220.9</v>
      </c>
      <c r="BM170" s="80">
        <v>0</v>
      </c>
      <c r="BN170" s="80">
        <v>0</v>
      </c>
      <c r="BO170" s="169" t="str">
        <f>VLOOKUP(B170,[1]DS!$B$5:$W$2997,15,0)</f>
        <v>0315</v>
      </c>
      <c r="BP170" s="80" t="str">
        <f t="shared" si="55"/>
        <v/>
      </c>
    </row>
    <row r="171" spans="1:68" ht="27.6" customHeight="1">
      <c r="A171" s="56">
        <f>SUBTOTAL(3,$B$9:B171)</f>
        <v>163</v>
      </c>
      <c r="B171" s="123" t="s">
        <v>513</v>
      </c>
      <c r="C171" s="124" t="s">
        <v>1121</v>
      </c>
      <c r="D171" s="125" t="s">
        <v>1122</v>
      </c>
      <c r="E171" s="56">
        <v>3</v>
      </c>
      <c r="F171" s="57" t="s">
        <v>678</v>
      </c>
      <c r="G171" s="78">
        <v>0</v>
      </c>
      <c r="H171" s="58">
        <v>0</v>
      </c>
      <c r="I171" s="58">
        <v>0</v>
      </c>
      <c r="J171" s="58">
        <v>0</v>
      </c>
      <c r="K171" s="78"/>
      <c r="L171" s="58"/>
      <c r="M171" s="58"/>
      <c r="N171" s="58">
        <v>0</v>
      </c>
      <c r="O171" s="78">
        <v>30.3</v>
      </c>
      <c r="P171" s="58">
        <v>3105750</v>
      </c>
      <c r="Q171" s="58">
        <v>0</v>
      </c>
      <c r="R171" s="58">
        <v>3105750</v>
      </c>
      <c r="S171" s="78"/>
      <c r="T171" s="58"/>
      <c r="U171" s="58"/>
      <c r="V171" s="58">
        <v>0</v>
      </c>
      <c r="W171" s="58"/>
      <c r="X171" s="58"/>
      <c r="Y171" s="58"/>
      <c r="Z171" s="58"/>
      <c r="AA171" s="58"/>
      <c r="AB171" s="58">
        <v>0</v>
      </c>
      <c r="AC171" s="60">
        <v>0</v>
      </c>
      <c r="AD171" s="60">
        <v>0</v>
      </c>
      <c r="AE171" s="60">
        <v>0</v>
      </c>
      <c r="AF171" s="60">
        <v>0</v>
      </c>
      <c r="AG171" s="60">
        <v>0</v>
      </c>
      <c r="AH171" s="60">
        <v>0</v>
      </c>
      <c r="AI171" s="58">
        <v>0</v>
      </c>
      <c r="AJ171" s="58">
        <v>0</v>
      </c>
      <c r="AK171" s="59">
        <v>0</v>
      </c>
      <c r="AL171" s="58">
        <v>0</v>
      </c>
      <c r="AM171" s="58">
        <v>0</v>
      </c>
      <c r="AN171" s="78">
        <v>300</v>
      </c>
      <c r="AO171" s="78">
        <v>245.10000000000002</v>
      </c>
      <c r="AP171" s="78">
        <v>46.1</v>
      </c>
      <c r="AQ171" s="93">
        <v>0</v>
      </c>
      <c r="AR171" s="93">
        <v>0</v>
      </c>
      <c r="AS171" s="93">
        <v>0</v>
      </c>
      <c r="AT171" s="93">
        <v>0</v>
      </c>
      <c r="AU171" s="93">
        <v>0</v>
      </c>
      <c r="AV171" s="93">
        <v>0</v>
      </c>
      <c r="AW171" s="93">
        <v>0</v>
      </c>
      <c r="AX171" s="93">
        <v>0</v>
      </c>
      <c r="AY171" s="58"/>
      <c r="AZ171" s="59"/>
      <c r="BA171" s="59"/>
      <c r="BB171" s="59">
        <v>3105750</v>
      </c>
      <c r="BC171" s="59">
        <v>0</v>
      </c>
      <c r="BD171" s="59">
        <v>0</v>
      </c>
      <c r="BE171" s="59">
        <v>3105750</v>
      </c>
      <c r="BF171" s="59">
        <v>0</v>
      </c>
      <c r="BG171" s="60">
        <v>0</v>
      </c>
      <c r="BH171" s="80">
        <v>300</v>
      </c>
      <c r="BI171" s="80">
        <v>321.50000000000006</v>
      </c>
      <c r="BJ171" s="80">
        <v>21.500000000000057</v>
      </c>
      <c r="BK171" s="80">
        <v>7.1666666666666847</v>
      </c>
      <c r="BL171" s="80">
        <v>321.50000000000006</v>
      </c>
      <c r="BM171" s="80">
        <v>21.500000000000057</v>
      </c>
      <c r="BN171" s="80">
        <v>7.1666666666666847</v>
      </c>
      <c r="BO171" s="169" t="str">
        <f>VLOOKUP(B171,[1]DS!$B$5:$W$2997,15,0)</f>
        <v>0315</v>
      </c>
      <c r="BP171" s="80" t="str">
        <f t="shared" si="55"/>
        <v/>
      </c>
    </row>
    <row r="172" spans="1:68" ht="27.6" customHeight="1">
      <c r="A172" s="56">
        <f>SUBTOTAL(3,$B$9:B172)</f>
        <v>164</v>
      </c>
      <c r="B172" s="123" t="s">
        <v>518</v>
      </c>
      <c r="C172" s="124" t="s">
        <v>1123</v>
      </c>
      <c r="D172" s="125" t="s">
        <v>1005</v>
      </c>
      <c r="E172" s="56">
        <v>3</v>
      </c>
      <c r="F172" s="57" t="s">
        <v>678</v>
      </c>
      <c r="G172" s="78">
        <v>0</v>
      </c>
      <c r="H172" s="58">
        <v>0</v>
      </c>
      <c r="I172" s="58">
        <v>0</v>
      </c>
      <c r="J172" s="58">
        <v>0</v>
      </c>
      <c r="K172" s="78"/>
      <c r="L172" s="58"/>
      <c r="M172" s="58"/>
      <c r="N172" s="58">
        <v>0</v>
      </c>
      <c r="O172" s="78">
        <v>0</v>
      </c>
      <c r="P172" s="58">
        <v>0</v>
      </c>
      <c r="Q172" s="58">
        <v>0</v>
      </c>
      <c r="R172" s="58">
        <v>0</v>
      </c>
      <c r="S172" s="78"/>
      <c r="T172" s="58"/>
      <c r="U172" s="58"/>
      <c r="V172" s="58">
        <v>0</v>
      </c>
      <c r="W172" s="58"/>
      <c r="X172" s="58"/>
      <c r="Y172" s="58"/>
      <c r="Z172" s="58"/>
      <c r="AA172" s="58"/>
      <c r="AB172" s="58">
        <v>0</v>
      </c>
      <c r="AC172" s="60">
        <v>0</v>
      </c>
      <c r="AD172" s="60">
        <v>0</v>
      </c>
      <c r="AE172" s="60">
        <v>0</v>
      </c>
      <c r="AF172" s="60">
        <v>0</v>
      </c>
      <c r="AG172" s="60">
        <v>0</v>
      </c>
      <c r="AH172" s="60">
        <v>0</v>
      </c>
      <c r="AI172" s="58">
        <v>0</v>
      </c>
      <c r="AJ172" s="58">
        <v>0</v>
      </c>
      <c r="AK172" s="59">
        <v>0</v>
      </c>
      <c r="AL172" s="58">
        <v>0</v>
      </c>
      <c r="AM172" s="58">
        <v>0</v>
      </c>
      <c r="AN172" s="78">
        <v>0</v>
      </c>
      <c r="AO172" s="78">
        <v>0</v>
      </c>
      <c r="AP172" s="78">
        <v>0</v>
      </c>
      <c r="AQ172" s="93">
        <v>0</v>
      </c>
      <c r="AR172" s="93">
        <v>0</v>
      </c>
      <c r="AS172" s="93">
        <v>213252</v>
      </c>
      <c r="AT172" s="93">
        <v>0</v>
      </c>
      <c r="AU172" s="93">
        <v>0</v>
      </c>
      <c r="AV172" s="93">
        <v>0</v>
      </c>
      <c r="AW172" s="93">
        <v>213252</v>
      </c>
      <c r="AX172" s="93">
        <v>0</v>
      </c>
      <c r="AY172" s="58"/>
      <c r="AZ172" s="59"/>
      <c r="BA172" s="59"/>
      <c r="BB172" s="59">
        <v>0</v>
      </c>
      <c r="BC172" s="59">
        <v>213252</v>
      </c>
      <c r="BD172" s="59">
        <v>0</v>
      </c>
      <c r="BE172" s="59">
        <v>0</v>
      </c>
      <c r="BF172" s="59">
        <v>213252</v>
      </c>
      <c r="BG172" s="60">
        <v>0</v>
      </c>
      <c r="BH172" s="80">
        <v>0</v>
      </c>
      <c r="BI172" s="80">
        <v>0</v>
      </c>
      <c r="BJ172" s="80">
        <v>0</v>
      </c>
      <c r="BK172" s="80">
        <v>0</v>
      </c>
      <c r="BL172" s="80">
        <v>0</v>
      </c>
      <c r="BM172" s="80">
        <v>0</v>
      </c>
      <c r="BN172" s="80">
        <v>0</v>
      </c>
      <c r="BO172" s="169" t="str">
        <f>VLOOKUP(B172,[1]DS!$B$5:$W$2997,15,0)</f>
        <v>0315</v>
      </c>
      <c r="BP172" s="80" t="str">
        <f t="shared" si="55"/>
        <v/>
      </c>
    </row>
    <row r="173" spans="1:68" ht="27.6" customHeight="1">
      <c r="A173" s="56">
        <f>SUBTOTAL(3,$B$9:B173)</f>
        <v>165</v>
      </c>
      <c r="B173" s="123" t="s">
        <v>517</v>
      </c>
      <c r="C173" s="124" t="s">
        <v>1095</v>
      </c>
      <c r="D173" s="125" t="s">
        <v>1087</v>
      </c>
      <c r="E173" s="56">
        <v>3</v>
      </c>
      <c r="F173" s="57" t="s">
        <v>678</v>
      </c>
      <c r="G173" s="78">
        <v>0</v>
      </c>
      <c r="H173" s="58">
        <v>0</v>
      </c>
      <c r="I173" s="58">
        <v>0</v>
      </c>
      <c r="J173" s="58">
        <v>0</v>
      </c>
      <c r="K173" s="78"/>
      <c r="L173" s="58"/>
      <c r="M173" s="58"/>
      <c r="N173" s="58">
        <v>0</v>
      </c>
      <c r="O173" s="78">
        <v>0</v>
      </c>
      <c r="P173" s="58">
        <v>0</v>
      </c>
      <c r="Q173" s="58">
        <v>0</v>
      </c>
      <c r="R173" s="58">
        <v>0</v>
      </c>
      <c r="S173" s="78"/>
      <c r="T173" s="58"/>
      <c r="U173" s="58"/>
      <c r="V173" s="58">
        <v>0</v>
      </c>
      <c r="W173" s="58"/>
      <c r="X173" s="58"/>
      <c r="Y173" s="58"/>
      <c r="Z173" s="58"/>
      <c r="AA173" s="58"/>
      <c r="AB173" s="58">
        <v>0</v>
      </c>
      <c r="AC173" s="60">
        <v>0</v>
      </c>
      <c r="AD173" s="60">
        <v>0</v>
      </c>
      <c r="AE173" s="60">
        <v>0</v>
      </c>
      <c r="AF173" s="60">
        <v>0</v>
      </c>
      <c r="AG173" s="60">
        <v>0</v>
      </c>
      <c r="AH173" s="60">
        <v>0</v>
      </c>
      <c r="AI173" s="58">
        <v>0</v>
      </c>
      <c r="AJ173" s="58">
        <v>0</v>
      </c>
      <c r="AK173" s="59">
        <v>0</v>
      </c>
      <c r="AL173" s="58">
        <v>0</v>
      </c>
      <c r="AM173" s="58">
        <v>0</v>
      </c>
      <c r="AN173" s="78">
        <v>0</v>
      </c>
      <c r="AO173" s="78">
        <v>0</v>
      </c>
      <c r="AP173" s="78">
        <v>0</v>
      </c>
      <c r="AQ173" s="93">
        <v>0</v>
      </c>
      <c r="AR173" s="93">
        <v>0</v>
      </c>
      <c r="AS173" s="93">
        <v>0</v>
      </c>
      <c r="AT173" s="93">
        <v>0</v>
      </c>
      <c r="AU173" s="93">
        <v>0</v>
      </c>
      <c r="AV173" s="93">
        <v>0</v>
      </c>
      <c r="AW173" s="93">
        <v>0</v>
      </c>
      <c r="AX173" s="93">
        <v>0</v>
      </c>
      <c r="AY173" s="58"/>
      <c r="AZ173" s="59"/>
      <c r="BA173" s="59"/>
      <c r="BB173" s="59">
        <v>0</v>
      </c>
      <c r="BC173" s="59">
        <v>0</v>
      </c>
      <c r="BD173" s="59">
        <v>0</v>
      </c>
      <c r="BE173" s="59">
        <v>0</v>
      </c>
      <c r="BF173" s="59">
        <v>0</v>
      </c>
      <c r="BG173" s="60">
        <v>0</v>
      </c>
      <c r="BH173" s="80">
        <v>0</v>
      </c>
      <c r="BI173" s="80">
        <v>0</v>
      </c>
      <c r="BJ173" s="80">
        <v>0</v>
      </c>
      <c r="BK173" s="80">
        <v>0</v>
      </c>
      <c r="BL173" s="80">
        <v>0</v>
      </c>
      <c r="BM173" s="80">
        <v>0</v>
      </c>
      <c r="BN173" s="80">
        <v>0</v>
      </c>
      <c r="BO173" s="169" t="str">
        <f>VLOOKUP(B173,[1]DS!$B$5:$W$2997,15,0)</f>
        <v>0315</v>
      </c>
      <c r="BP173" s="80" t="str">
        <f t="shared" si="55"/>
        <v/>
      </c>
    </row>
    <row r="174" spans="1:68" ht="27.6" customHeight="1">
      <c r="A174" s="56">
        <f>SUBTOTAL(3,$B$9:B174)</f>
        <v>166</v>
      </c>
      <c r="B174" s="123" t="s">
        <v>521</v>
      </c>
      <c r="C174" s="124" t="s">
        <v>1124</v>
      </c>
      <c r="D174" s="125" t="s">
        <v>909</v>
      </c>
      <c r="E174" s="56">
        <v>3</v>
      </c>
      <c r="F174" s="57" t="s">
        <v>679</v>
      </c>
      <c r="G174" s="78">
        <v>0</v>
      </c>
      <c r="H174" s="58">
        <v>0</v>
      </c>
      <c r="I174" s="58">
        <v>0</v>
      </c>
      <c r="J174" s="58">
        <v>0</v>
      </c>
      <c r="K174" s="78"/>
      <c r="L174" s="58"/>
      <c r="M174" s="58"/>
      <c r="N174" s="58">
        <v>0</v>
      </c>
      <c r="O174" s="78">
        <v>0</v>
      </c>
      <c r="P174" s="58">
        <v>0</v>
      </c>
      <c r="Q174" s="58">
        <v>0</v>
      </c>
      <c r="R174" s="58">
        <v>0</v>
      </c>
      <c r="S174" s="78"/>
      <c r="T174" s="58"/>
      <c r="U174" s="58"/>
      <c r="V174" s="58">
        <v>0</v>
      </c>
      <c r="W174" s="58"/>
      <c r="X174" s="58"/>
      <c r="Y174" s="58"/>
      <c r="Z174" s="58"/>
      <c r="AA174" s="58"/>
      <c r="AB174" s="58">
        <v>0</v>
      </c>
      <c r="AC174" s="60">
        <v>1</v>
      </c>
      <c r="AD174" s="60">
        <v>40</v>
      </c>
      <c r="AE174" s="60">
        <v>0</v>
      </c>
      <c r="AF174" s="60">
        <v>0</v>
      </c>
      <c r="AG174" s="60">
        <v>1</v>
      </c>
      <c r="AH174" s="60">
        <v>40</v>
      </c>
      <c r="AI174" s="58">
        <v>2000000</v>
      </c>
      <c r="AJ174" s="58">
        <v>2000000</v>
      </c>
      <c r="AK174" s="59">
        <v>0</v>
      </c>
      <c r="AL174" s="58">
        <v>0</v>
      </c>
      <c r="AM174" s="58">
        <v>0</v>
      </c>
      <c r="AN174" s="78">
        <v>240</v>
      </c>
      <c r="AO174" s="78">
        <v>30</v>
      </c>
      <c r="AP174" s="78">
        <v>0</v>
      </c>
      <c r="AQ174" s="93">
        <v>0</v>
      </c>
      <c r="AR174" s="93">
        <v>0</v>
      </c>
      <c r="AS174" s="93">
        <v>11957775.876747439</v>
      </c>
      <c r="AT174" s="93">
        <v>0</v>
      </c>
      <c r="AU174" s="93">
        <v>0</v>
      </c>
      <c r="AV174" s="93">
        <v>0</v>
      </c>
      <c r="AW174" s="93">
        <v>11957776</v>
      </c>
      <c r="AX174" s="93">
        <v>0</v>
      </c>
      <c r="AY174" s="58"/>
      <c r="AZ174" s="59"/>
      <c r="BA174" s="59"/>
      <c r="BB174" s="59">
        <v>0</v>
      </c>
      <c r="BC174" s="59">
        <v>11957776</v>
      </c>
      <c r="BD174" s="59">
        <v>0</v>
      </c>
      <c r="BE174" s="59">
        <v>0</v>
      </c>
      <c r="BF174" s="59">
        <v>11957776</v>
      </c>
      <c r="BG174" s="60">
        <v>0</v>
      </c>
      <c r="BH174" s="80">
        <v>240</v>
      </c>
      <c r="BI174" s="80">
        <v>70</v>
      </c>
      <c r="BJ174" s="80">
        <v>0</v>
      </c>
      <c r="BK174" s="80">
        <v>0</v>
      </c>
      <c r="BL174" s="80">
        <v>30</v>
      </c>
      <c r="BM174" s="80">
        <v>0</v>
      </c>
      <c r="BN174" s="80">
        <v>0</v>
      </c>
      <c r="BO174" s="169" t="str">
        <f>VLOOKUP(B174,[1]DS!$B$5:$W$2997,15,0)</f>
        <v>0316</v>
      </c>
      <c r="BP174" s="80" t="str">
        <f t="shared" si="55"/>
        <v/>
      </c>
    </row>
    <row r="175" spans="1:68" ht="27.6" customHeight="1">
      <c r="A175" s="56">
        <f>SUBTOTAL(3,$B$9:B175)</f>
        <v>167</v>
      </c>
      <c r="B175" s="123" t="s">
        <v>522</v>
      </c>
      <c r="C175" s="124" t="s">
        <v>1070</v>
      </c>
      <c r="D175" s="125" t="s">
        <v>911</v>
      </c>
      <c r="E175" s="56">
        <v>3</v>
      </c>
      <c r="F175" s="57" t="s">
        <v>679</v>
      </c>
      <c r="G175" s="78">
        <v>0</v>
      </c>
      <c r="H175" s="58">
        <v>0</v>
      </c>
      <c r="I175" s="58">
        <v>0</v>
      </c>
      <c r="J175" s="58">
        <v>0</v>
      </c>
      <c r="K175" s="78"/>
      <c r="L175" s="58"/>
      <c r="M175" s="58"/>
      <c r="N175" s="58">
        <v>0</v>
      </c>
      <c r="O175" s="78">
        <v>30.1</v>
      </c>
      <c r="P175" s="58">
        <v>3085250</v>
      </c>
      <c r="Q175" s="58">
        <v>3085250</v>
      </c>
      <c r="R175" s="58">
        <v>0</v>
      </c>
      <c r="S175" s="78"/>
      <c r="T175" s="58"/>
      <c r="U175" s="58"/>
      <c r="V175" s="58">
        <v>0</v>
      </c>
      <c r="W175" s="58"/>
      <c r="X175" s="58"/>
      <c r="Y175" s="58"/>
      <c r="Z175" s="58"/>
      <c r="AA175" s="58"/>
      <c r="AB175" s="58">
        <v>0</v>
      </c>
      <c r="AC175" s="60">
        <v>0</v>
      </c>
      <c r="AD175" s="60">
        <v>0</v>
      </c>
      <c r="AE175" s="60">
        <v>0</v>
      </c>
      <c r="AF175" s="60">
        <v>0</v>
      </c>
      <c r="AG175" s="60">
        <v>0</v>
      </c>
      <c r="AH175" s="60">
        <v>0</v>
      </c>
      <c r="AI175" s="58">
        <v>0</v>
      </c>
      <c r="AJ175" s="58">
        <v>0</v>
      </c>
      <c r="AK175" s="59">
        <v>0</v>
      </c>
      <c r="AL175" s="58">
        <v>0</v>
      </c>
      <c r="AM175" s="58">
        <v>0</v>
      </c>
      <c r="AN175" s="78">
        <v>96.25</v>
      </c>
      <c r="AO175" s="78">
        <v>64.3</v>
      </c>
      <c r="AP175" s="78">
        <v>0</v>
      </c>
      <c r="AQ175" s="93">
        <v>0</v>
      </c>
      <c r="AR175" s="93">
        <v>0</v>
      </c>
      <c r="AS175" s="93">
        <v>642250</v>
      </c>
      <c r="AT175" s="93">
        <v>0</v>
      </c>
      <c r="AU175" s="93">
        <v>0</v>
      </c>
      <c r="AV175" s="93">
        <v>0</v>
      </c>
      <c r="AW175" s="93">
        <v>642250</v>
      </c>
      <c r="AX175" s="93">
        <v>0</v>
      </c>
      <c r="AY175" s="58"/>
      <c r="AZ175" s="59"/>
      <c r="BA175" s="59"/>
      <c r="BB175" s="59">
        <v>0</v>
      </c>
      <c r="BC175" s="59">
        <v>642250</v>
      </c>
      <c r="BD175" s="59">
        <v>0</v>
      </c>
      <c r="BE175" s="59">
        <v>0</v>
      </c>
      <c r="BF175" s="59">
        <v>642250</v>
      </c>
      <c r="BG175" s="60">
        <v>0</v>
      </c>
      <c r="BH175" s="80">
        <v>96.25</v>
      </c>
      <c r="BI175" s="80">
        <v>94.4</v>
      </c>
      <c r="BJ175" s="80">
        <v>0</v>
      </c>
      <c r="BK175" s="80">
        <v>0</v>
      </c>
      <c r="BL175" s="80">
        <v>94.4</v>
      </c>
      <c r="BM175" s="80">
        <v>0</v>
      </c>
      <c r="BN175" s="80">
        <v>0</v>
      </c>
      <c r="BO175" s="169" t="str">
        <f>VLOOKUP(B175,[1]DS!$B$5:$W$2997,15,0)</f>
        <v>0316</v>
      </c>
      <c r="BP175" s="80" t="str">
        <f t="shared" si="55"/>
        <v/>
      </c>
    </row>
    <row r="176" spans="1:68" ht="27.6" customHeight="1">
      <c r="A176" s="56">
        <f>SUBTOTAL(3,$B$9:B176)</f>
        <v>168</v>
      </c>
      <c r="B176" s="123" t="s">
        <v>523</v>
      </c>
      <c r="C176" s="124" t="s">
        <v>1004</v>
      </c>
      <c r="D176" s="125" t="s">
        <v>1125</v>
      </c>
      <c r="E176" s="56">
        <v>3</v>
      </c>
      <c r="F176" s="57" t="s">
        <v>679</v>
      </c>
      <c r="G176" s="78">
        <v>0</v>
      </c>
      <c r="H176" s="58">
        <v>0</v>
      </c>
      <c r="I176" s="58">
        <v>0</v>
      </c>
      <c r="J176" s="58">
        <v>0</v>
      </c>
      <c r="K176" s="78"/>
      <c r="L176" s="58"/>
      <c r="M176" s="58"/>
      <c r="N176" s="58">
        <v>0</v>
      </c>
      <c r="O176" s="78">
        <v>0</v>
      </c>
      <c r="P176" s="58">
        <v>0</v>
      </c>
      <c r="Q176" s="58">
        <v>0</v>
      </c>
      <c r="R176" s="58">
        <v>0</v>
      </c>
      <c r="S176" s="78"/>
      <c r="T176" s="58"/>
      <c r="U176" s="58"/>
      <c r="V176" s="58">
        <v>0</v>
      </c>
      <c r="W176" s="58"/>
      <c r="X176" s="58"/>
      <c r="Y176" s="58"/>
      <c r="Z176" s="58"/>
      <c r="AA176" s="58"/>
      <c r="AB176" s="58">
        <v>0</v>
      </c>
      <c r="AC176" s="60">
        <v>1</v>
      </c>
      <c r="AD176" s="60">
        <v>10</v>
      </c>
      <c r="AE176" s="60">
        <v>0</v>
      </c>
      <c r="AF176" s="60">
        <v>0</v>
      </c>
      <c r="AG176" s="60">
        <v>1</v>
      </c>
      <c r="AH176" s="60">
        <v>10</v>
      </c>
      <c r="AI176" s="58">
        <v>500000</v>
      </c>
      <c r="AJ176" s="58">
        <v>500000</v>
      </c>
      <c r="AK176" s="59">
        <v>0</v>
      </c>
      <c r="AL176" s="58">
        <v>0</v>
      </c>
      <c r="AM176" s="58">
        <v>0</v>
      </c>
      <c r="AN176" s="78">
        <v>255</v>
      </c>
      <c r="AO176" s="78">
        <v>151.4</v>
      </c>
      <c r="AP176" s="78">
        <v>0</v>
      </c>
      <c r="AQ176" s="93">
        <v>0</v>
      </c>
      <c r="AR176" s="93">
        <v>0</v>
      </c>
      <c r="AS176" s="93">
        <v>10481868.109972039</v>
      </c>
      <c r="AT176" s="93">
        <v>0</v>
      </c>
      <c r="AU176" s="93">
        <v>0</v>
      </c>
      <c r="AV176" s="93">
        <v>0</v>
      </c>
      <c r="AW176" s="93">
        <v>10481868</v>
      </c>
      <c r="AX176" s="93">
        <v>0</v>
      </c>
      <c r="AY176" s="58"/>
      <c r="AZ176" s="59"/>
      <c r="BA176" s="59"/>
      <c r="BB176" s="59">
        <v>0</v>
      </c>
      <c r="BC176" s="59">
        <v>10481868</v>
      </c>
      <c r="BD176" s="59">
        <v>0</v>
      </c>
      <c r="BE176" s="59">
        <v>0</v>
      </c>
      <c r="BF176" s="59">
        <v>10481868</v>
      </c>
      <c r="BG176" s="60">
        <v>0</v>
      </c>
      <c r="BH176" s="80">
        <v>255</v>
      </c>
      <c r="BI176" s="80">
        <v>161.4</v>
      </c>
      <c r="BJ176" s="80">
        <v>0</v>
      </c>
      <c r="BK176" s="80">
        <v>0</v>
      </c>
      <c r="BL176" s="80">
        <v>151.4</v>
      </c>
      <c r="BM176" s="80">
        <v>0</v>
      </c>
      <c r="BN176" s="80">
        <v>0</v>
      </c>
      <c r="BO176" s="169" t="str">
        <f>VLOOKUP(B176,[1]DS!$B$5:$W$2997,15,0)</f>
        <v>0316</v>
      </c>
      <c r="BP176" s="80" t="str">
        <f t="shared" si="55"/>
        <v/>
      </c>
    </row>
    <row r="177" spans="1:68" ht="27.6" customHeight="1">
      <c r="A177" s="56">
        <f>SUBTOTAL(3,$B$9:B177)</f>
        <v>169</v>
      </c>
      <c r="B177" s="123" t="s">
        <v>524</v>
      </c>
      <c r="C177" s="124" t="s">
        <v>1126</v>
      </c>
      <c r="D177" s="125" t="s">
        <v>911</v>
      </c>
      <c r="E177" s="56">
        <v>3</v>
      </c>
      <c r="F177" s="57" t="s">
        <v>679</v>
      </c>
      <c r="G177" s="78">
        <v>0</v>
      </c>
      <c r="H177" s="58">
        <v>0</v>
      </c>
      <c r="I177" s="58">
        <v>0</v>
      </c>
      <c r="J177" s="58">
        <v>0</v>
      </c>
      <c r="K177" s="78"/>
      <c r="L177" s="58"/>
      <c r="M177" s="58"/>
      <c r="N177" s="58">
        <v>0</v>
      </c>
      <c r="O177" s="78">
        <v>60.2</v>
      </c>
      <c r="P177" s="58">
        <v>6170500</v>
      </c>
      <c r="Q177" s="58">
        <v>6170500</v>
      </c>
      <c r="R177" s="58">
        <v>0</v>
      </c>
      <c r="S177" s="78"/>
      <c r="T177" s="58"/>
      <c r="U177" s="58"/>
      <c r="V177" s="58">
        <v>0</v>
      </c>
      <c r="W177" s="58"/>
      <c r="X177" s="58"/>
      <c r="Y177" s="58"/>
      <c r="Z177" s="58"/>
      <c r="AA177" s="58"/>
      <c r="AB177" s="58">
        <v>0</v>
      </c>
      <c r="AC177" s="60">
        <v>0</v>
      </c>
      <c r="AD177" s="60">
        <v>0</v>
      </c>
      <c r="AE177" s="60">
        <v>0</v>
      </c>
      <c r="AF177" s="60">
        <v>0</v>
      </c>
      <c r="AG177" s="60">
        <v>0</v>
      </c>
      <c r="AH177" s="60">
        <v>0</v>
      </c>
      <c r="AI177" s="58">
        <v>0</v>
      </c>
      <c r="AJ177" s="58">
        <v>0</v>
      </c>
      <c r="AK177" s="59">
        <v>0</v>
      </c>
      <c r="AL177" s="58">
        <v>0</v>
      </c>
      <c r="AM177" s="58">
        <v>0</v>
      </c>
      <c r="AN177" s="78">
        <v>300</v>
      </c>
      <c r="AO177" s="78">
        <v>97.7</v>
      </c>
      <c r="AP177" s="78">
        <v>0</v>
      </c>
      <c r="AQ177" s="93">
        <v>0</v>
      </c>
      <c r="AR177" s="93">
        <v>0</v>
      </c>
      <c r="AS177" s="93">
        <v>15402639.554287046</v>
      </c>
      <c r="AT177" s="93">
        <v>0</v>
      </c>
      <c r="AU177" s="93">
        <v>0</v>
      </c>
      <c r="AV177" s="93">
        <v>0</v>
      </c>
      <c r="AW177" s="93">
        <v>15402640</v>
      </c>
      <c r="AX177" s="93">
        <v>0</v>
      </c>
      <c r="AY177" s="58"/>
      <c r="AZ177" s="59"/>
      <c r="BA177" s="59"/>
      <c r="BB177" s="59">
        <v>0</v>
      </c>
      <c r="BC177" s="59">
        <v>15402640</v>
      </c>
      <c r="BD177" s="59">
        <v>0</v>
      </c>
      <c r="BE177" s="59">
        <v>0</v>
      </c>
      <c r="BF177" s="59">
        <v>15402640</v>
      </c>
      <c r="BG177" s="60">
        <v>0</v>
      </c>
      <c r="BH177" s="80">
        <v>300</v>
      </c>
      <c r="BI177" s="80">
        <v>157.9</v>
      </c>
      <c r="BJ177" s="80">
        <v>0</v>
      </c>
      <c r="BK177" s="80">
        <v>0</v>
      </c>
      <c r="BL177" s="80">
        <v>157.9</v>
      </c>
      <c r="BM177" s="80">
        <v>0</v>
      </c>
      <c r="BN177" s="80">
        <v>0</v>
      </c>
      <c r="BO177" s="169" t="str">
        <f>VLOOKUP(B177,[1]DS!$B$5:$W$2997,15,0)</f>
        <v>0316</v>
      </c>
      <c r="BP177" s="80" t="str">
        <f t="shared" si="55"/>
        <v/>
      </c>
    </row>
    <row r="178" spans="1:68" ht="27.6" customHeight="1">
      <c r="A178" s="56">
        <f>SUBTOTAL(3,$B$9:B178)</f>
        <v>170</v>
      </c>
      <c r="B178" s="123" t="s">
        <v>525</v>
      </c>
      <c r="C178" s="124" t="s">
        <v>1127</v>
      </c>
      <c r="D178" s="125" t="s">
        <v>929</v>
      </c>
      <c r="E178" s="56">
        <v>3</v>
      </c>
      <c r="F178" s="57" t="s">
        <v>679</v>
      </c>
      <c r="G178" s="78">
        <v>0</v>
      </c>
      <c r="H178" s="58">
        <v>0</v>
      </c>
      <c r="I178" s="58">
        <v>0</v>
      </c>
      <c r="J178" s="58">
        <v>0</v>
      </c>
      <c r="K178" s="78"/>
      <c r="L178" s="58"/>
      <c r="M178" s="58"/>
      <c r="N178" s="58">
        <v>0</v>
      </c>
      <c r="O178" s="78">
        <v>30.1</v>
      </c>
      <c r="P178" s="58">
        <v>3085250</v>
      </c>
      <c r="Q178" s="58">
        <v>3085250</v>
      </c>
      <c r="R178" s="58">
        <v>0</v>
      </c>
      <c r="S178" s="78"/>
      <c r="T178" s="58"/>
      <c r="U178" s="58"/>
      <c r="V178" s="58">
        <v>0</v>
      </c>
      <c r="W178" s="58"/>
      <c r="X178" s="58"/>
      <c r="Y178" s="58"/>
      <c r="Z178" s="58"/>
      <c r="AA178" s="58"/>
      <c r="AB178" s="58">
        <v>0</v>
      </c>
      <c r="AC178" s="60">
        <v>1</v>
      </c>
      <c r="AD178" s="60">
        <v>20</v>
      </c>
      <c r="AE178" s="60">
        <v>0</v>
      </c>
      <c r="AF178" s="60">
        <v>0</v>
      </c>
      <c r="AG178" s="60">
        <v>1</v>
      </c>
      <c r="AH178" s="60">
        <v>20</v>
      </c>
      <c r="AI178" s="58">
        <v>1050000</v>
      </c>
      <c r="AJ178" s="58">
        <v>1050000</v>
      </c>
      <c r="AK178" s="59">
        <v>0</v>
      </c>
      <c r="AL178" s="58">
        <v>0</v>
      </c>
      <c r="AM178" s="58">
        <v>0</v>
      </c>
      <c r="AN178" s="78">
        <v>105</v>
      </c>
      <c r="AO178" s="78">
        <v>151.1</v>
      </c>
      <c r="AP178" s="78">
        <v>0</v>
      </c>
      <c r="AQ178" s="93">
        <v>6292650</v>
      </c>
      <c r="AR178" s="93">
        <v>0</v>
      </c>
      <c r="AS178" s="93">
        <v>9083643</v>
      </c>
      <c r="AT178" s="93">
        <v>0</v>
      </c>
      <c r="AU178" s="93">
        <v>0</v>
      </c>
      <c r="AV178" s="93">
        <v>0</v>
      </c>
      <c r="AW178" s="93">
        <v>2790993</v>
      </c>
      <c r="AX178" s="93">
        <v>0</v>
      </c>
      <c r="AY178" s="58"/>
      <c r="AZ178" s="59"/>
      <c r="BA178" s="59"/>
      <c r="BB178" s="59">
        <v>0</v>
      </c>
      <c r="BC178" s="59">
        <v>2790993</v>
      </c>
      <c r="BD178" s="59">
        <v>0</v>
      </c>
      <c r="BE178" s="59">
        <v>0</v>
      </c>
      <c r="BF178" s="59">
        <v>2790993</v>
      </c>
      <c r="BG178" s="60">
        <v>0</v>
      </c>
      <c r="BH178" s="80">
        <v>105</v>
      </c>
      <c r="BI178" s="80">
        <v>201.2</v>
      </c>
      <c r="BJ178" s="80">
        <v>96.199999999999989</v>
      </c>
      <c r="BK178" s="80">
        <v>91.619047619047606</v>
      </c>
      <c r="BL178" s="80">
        <v>181.2</v>
      </c>
      <c r="BM178" s="80">
        <v>76.199999999999989</v>
      </c>
      <c r="BN178" s="80">
        <v>72.571428571428569</v>
      </c>
      <c r="BO178" s="169" t="str">
        <f>VLOOKUP(B178,[1]DS!$B$5:$W$2997,15,0)</f>
        <v>0316</v>
      </c>
      <c r="BP178" s="80" t="str">
        <f t="shared" si="55"/>
        <v/>
      </c>
    </row>
    <row r="179" spans="1:68" ht="27.6" customHeight="1">
      <c r="A179" s="56">
        <f>SUBTOTAL(3,$B$9:B179)</f>
        <v>171</v>
      </c>
      <c r="B179" s="123" t="s">
        <v>533</v>
      </c>
      <c r="C179" s="124" t="s">
        <v>1128</v>
      </c>
      <c r="D179" s="125" t="s">
        <v>1129</v>
      </c>
      <c r="E179" s="56">
        <v>3</v>
      </c>
      <c r="F179" s="57" t="s">
        <v>679</v>
      </c>
      <c r="G179" s="78">
        <v>0</v>
      </c>
      <c r="H179" s="58">
        <v>0</v>
      </c>
      <c r="I179" s="58">
        <v>0</v>
      </c>
      <c r="J179" s="58">
        <v>0</v>
      </c>
      <c r="K179" s="78"/>
      <c r="L179" s="58"/>
      <c r="M179" s="58"/>
      <c r="N179" s="58">
        <v>0</v>
      </c>
      <c r="O179" s="78">
        <v>0</v>
      </c>
      <c r="P179" s="58">
        <v>0</v>
      </c>
      <c r="Q179" s="58">
        <v>0</v>
      </c>
      <c r="R179" s="58">
        <v>0</v>
      </c>
      <c r="S179" s="78"/>
      <c r="T179" s="58"/>
      <c r="U179" s="58"/>
      <c r="V179" s="58">
        <v>0</v>
      </c>
      <c r="W179" s="58"/>
      <c r="X179" s="58"/>
      <c r="Y179" s="58"/>
      <c r="Z179" s="58"/>
      <c r="AA179" s="58"/>
      <c r="AB179" s="58">
        <v>0</v>
      </c>
      <c r="AC179" s="60">
        <v>2</v>
      </c>
      <c r="AD179" s="60">
        <v>50</v>
      </c>
      <c r="AE179" s="60">
        <v>0</v>
      </c>
      <c r="AF179" s="60">
        <v>0</v>
      </c>
      <c r="AG179" s="60">
        <v>2</v>
      </c>
      <c r="AH179" s="60">
        <v>50</v>
      </c>
      <c r="AI179" s="58">
        <v>2550000</v>
      </c>
      <c r="AJ179" s="58">
        <v>0</v>
      </c>
      <c r="AK179" s="59">
        <v>0</v>
      </c>
      <c r="AL179" s="58">
        <v>2550000</v>
      </c>
      <c r="AM179" s="58">
        <v>0</v>
      </c>
      <c r="AN179" s="78">
        <v>150</v>
      </c>
      <c r="AO179" s="78">
        <v>23.4</v>
      </c>
      <c r="AP179" s="78">
        <v>48.800000000000004</v>
      </c>
      <c r="AQ179" s="93">
        <v>0</v>
      </c>
      <c r="AR179" s="93">
        <v>0</v>
      </c>
      <c r="AS179" s="93">
        <v>0</v>
      </c>
      <c r="AT179" s="93">
        <v>0</v>
      </c>
      <c r="AU179" s="93">
        <v>0</v>
      </c>
      <c r="AV179" s="93">
        <v>0</v>
      </c>
      <c r="AW179" s="93">
        <v>0</v>
      </c>
      <c r="AX179" s="93">
        <v>0</v>
      </c>
      <c r="AY179" s="58"/>
      <c r="AZ179" s="59"/>
      <c r="BA179" s="59"/>
      <c r="BB179" s="59">
        <v>2550000</v>
      </c>
      <c r="BC179" s="59">
        <v>0</v>
      </c>
      <c r="BD179" s="59">
        <v>0</v>
      </c>
      <c r="BE179" s="59">
        <v>2550000</v>
      </c>
      <c r="BF179" s="59">
        <v>0</v>
      </c>
      <c r="BG179" s="60">
        <v>0</v>
      </c>
      <c r="BH179" s="80">
        <v>150</v>
      </c>
      <c r="BI179" s="80">
        <v>122.20000000000002</v>
      </c>
      <c r="BJ179" s="80">
        <v>0</v>
      </c>
      <c r="BK179" s="80">
        <v>0</v>
      </c>
      <c r="BL179" s="80">
        <v>72.2</v>
      </c>
      <c r="BM179" s="80">
        <v>0</v>
      </c>
      <c r="BN179" s="80">
        <v>0</v>
      </c>
      <c r="BO179" s="169" t="str">
        <f>VLOOKUP(B179,[1]DS!$B$5:$W$2997,15,0)</f>
        <v>0316</v>
      </c>
      <c r="BP179" s="80" t="str">
        <f t="shared" si="55"/>
        <v/>
      </c>
    </row>
    <row r="180" spans="1:68" ht="27.6" customHeight="1">
      <c r="A180" s="56">
        <f>SUBTOTAL(3,$B$9:B180)</f>
        <v>172</v>
      </c>
      <c r="B180" s="123" t="s">
        <v>526</v>
      </c>
      <c r="C180" s="124" t="s">
        <v>1130</v>
      </c>
      <c r="D180" s="125" t="s">
        <v>1103</v>
      </c>
      <c r="E180" s="56">
        <v>3</v>
      </c>
      <c r="F180" s="57" t="s">
        <v>679</v>
      </c>
      <c r="G180" s="78">
        <v>0</v>
      </c>
      <c r="H180" s="58">
        <v>0</v>
      </c>
      <c r="I180" s="58">
        <v>0</v>
      </c>
      <c r="J180" s="58">
        <v>0</v>
      </c>
      <c r="K180" s="78"/>
      <c r="L180" s="58"/>
      <c r="M180" s="58"/>
      <c r="N180" s="58">
        <v>0</v>
      </c>
      <c r="O180" s="78">
        <v>0</v>
      </c>
      <c r="P180" s="58">
        <v>0</v>
      </c>
      <c r="Q180" s="58">
        <v>0</v>
      </c>
      <c r="R180" s="58">
        <v>0</v>
      </c>
      <c r="S180" s="78"/>
      <c r="T180" s="58"/>
      <c r="U180" s="58"/>
      <c r="V180" s="58">
        <v>0</v>
      </c>
      <c r="W180" s="58"/>
      <c r="X180" s="58"/>
      <c r="Y180" s="58"/>
      <c r="Z180" s="58"/>
      <c r="AA180" s="58"/>
      <c r="AB180" s="58">
        <v>0</v>
      </c>
      <c r="AC180" s="60">
        <v>0</v>
      </c>
      <c r="AD180" s="60">
        <v>0</v>
      </c>
      <c r="AE180" s="60">
        <v>0</v>
      </c>
      <c r="AF180" s="60">
        <v>0</v>
      </c>
      <c r="AG180" s="60">
        <v>0</v>
      </c>
      <c r="AH180" s="60">
        <v>0</v>
      </c>
      <c r="AI180" s="58">
        <v>0</v>
      </c>
      <c r="AJ180" s="58">
        <v>0</v>
      </c>
      <c r="AK180" s="59">
        <v>0</v>
      </c>
      <c r="AL180" s="58">
        <v>0</v>
      </c>
      <c r="AM180" s="58">
        <v>0</v>
      </c>
      <c r="AN180" s="78">
        <v>300</v>
      </c>
      <c r="AO180" s="78">
        <v>16.8</v>
      </c>
      <c r="AP180" s="78">
        <v>0</v>
      </c>
      <c r="AQ180" s="93">
        <v>0</v>
      </c>
      <c r="AR180" s="93">
        <v>0</v>
      </c>
      <c r="AS180" s="93">
        <v>54435411.347623482</v>
      </c>
      <c r="AT180" s="93">
        <v>0</v>
      </c>
      <c r="AU180" s="93">
        <v>0</v>
      </c>
      <c r="AV180" s="93">
        <v>0</v>
      </c>
      <c r="AW180" s="93">
        <v>54435411</v>
      </c>
      <c r="AX180" s="93">
        <v>0</v>
      </c>
      <c r="AY180" s="58"/>
      <c r="AZ180" s="59"/>
      <c r="BA180" s="59"/>
      <c r="BB180" s="59">
        <v>0</v>
      </c>
      <c r="BC180" s="59">
        <v>54435411</v>
      </c>
      <c r="BD180" s="59">
        <v>0</v>
      </c>
      <c r="BE180" s="59">
        <v>0</v>
      </c>
      <c r="BF180" s="59">
        <v>54435411</v>
      </c>
      <c r="BG180" s="60">
        <v>0</v>
      </c>
      <c r="BH180" s="80">
        <v>300</v>
      </c>
      <c r="BI180" s="80">
        <v>16.8</v>
      </c>
      <c r="BJ180" s="80">
        <v>0</v>
      </c>
      <c r="BK180" s="80">
        <v>0</v>
      </c>
      <c r="BL180" s="80">
        <v>16.8</v>
      </c>
      <c r="BM180" s="80">
        <v>0</v>
      </c>
      <c r="BN180" s="80">
        <v>0</v>
      </c>
      <c r="BO180" s="169" t="str">
        <f>VLOOKUP(B180,[1]DS!$B$5:$W$2997,15,0)</f>
        <v>0316</v>
      </c>
      <c r="BP180" s="80" t="str">
        <f t="shared" si="55"/>
        <v/>
      </c>
    </row>
    <row r="181" spans="1:68" ht="27.6" customHeight="1">
      <c r="A181" s="56">
        <f>SUBTOTAL(3,$B$9:B181)</f>
        <v>173</v>
      </c>
      <c r="B181" s="123" t="s">
        <v>527</v>
      </c>
      <c r="C181" s="124" t="s">
        <v>970</v>
      </c>
      <c r="D181" s="125" t="s">
        <v>1131</v>
      </c>
      <c r="E181" s="56">
        <v>3</v>
      </c>
      <c r="F181" s="57" t="s">
        <v>680</v>
      </c>
      <c r="G181" s="78">
        <v>0</v>
      </c>
      <c r="H181" s="58">
        <v>0</v>
      </c>
      <c r="I181" s="58">
        <v>0</v>
      </c>
      <c r="J181" s="58">
        <v>0</v>
      </c>
      <c r="K181" s="78"/>
      <c r="L181" s="58"/>
      <c r="M181" s="58"/>
      <c r="N181" s="58">
        <v>0</v>
      </c>
      <c r="O181" s="78">
        <v>60.2</v>
      </c>
      <c r="P181" s="58">
        <v>6170500</v>
      </c>
      <c r="Q181" s="58">
        <v>0</v>
      </c>
      <c r="R181" s="58">
        <v>6170500</v>
      </c>
      <c r="S181" s="78"/>
      <c r="T181" s="58"/>
      <c r="U181" s="58"/>
      <c r="V181" s="58">
        <v>0</v>
      </c>
      <c r="W181" s="58"/>
      <c r="X181" s="58"/>
      <c r="Y181" s="58"/>
      <c r="Z181" s="58"/>
      <c r="AA181" s="58"/>
      <c r="AB181" s="58">
        <v>0</v>
      </c>
      <c r="AC181" s="60">
        <v>0</v>
      </c>
      <c r="AD181" s="60">
        <v>0</v>
      </c>
      <c r="AE181" s="60">
        <v>0</v>
      </c>
      <c r="AF181" s="60">
        <v>0</v>
      </c>
      <c r="AG181" s="60">
        <v>0</v>
      </c>
      <c r="AH181" s="60">
        <v>0</v>
      </c>
      <c r="AI181" s="58">
        <v>0</v>
      </c>
      <c r="AJ181" s="58">
        <v>0</v>
      </c>
      <c r="AK181" s="59">
        <v>0</v>
      </c>
      <c r="AL181" s="58">
        <v>0</v>
      </c>
      <c r="AM181" s="58">
        <v>0</v>
      </c>
      <c r="AN181" s="78">
        <v>300</v>
      </c>
      <c r="AO181" s="78">
        <v>124.9</v>
      </c>
      <c r="AP181" s="78">
        <v>0</v>
      </c>
      <c r="AQ181" s="93">
        <v>0</v>
      </c>
      <c r="AR181" s="93">
        <v>0</v>
      </c>
      <c r="AS181" s="93">
        <v>0</v>
      </c>
      <c r="AT181" s="93">
        <v>0</v>
      </c>
      <c r="AU181" s="93">
        <v>0</v>
      </c>
      <c r="AV181" s="93">
        <v>0</v>
      </c>
      <c r="AW181" s="93">
        <v>0</v>
      </c>
      <c r="AX181" s="93">
        <v>0</v>
      </c>
      <c r="AY181" s="58"/>
      <c r="AZ181" s="59"/>
      <c r="BA181" s="59"/>
      <c r="BB181" s="59">
        <v>6170500</v>
      </c>
      <c r="BC181" s="59">
        <v>0</v>
      </c>
      <c r="BD181" s="59">
        <v>0</v>
      </c>
      <c r="BE181" s="59">
        <v>6170500</v>
      </c>
      <c r="BF181" s="59">
        <v>0</v>
      </c>
      <c r="BG181" s="60">
        <v>0</v>
      </c>
      <c r="BH181" s="80">
        <v>300</v>
      </c>
      <c r="BI181" s="80">
        <v>185.10000000000002</v>
      </c>
      <c r="BJ181" s="80">
        <v>0</v>
      </c>
      <c r="BK181" s="80">
        <v>0</v>
      </c>
      <c r="BL181" s="80">
        <v>185.10000000000002</v>
      </c>
      <c r="BM181" s="80">
        <v>0</v>
      </c>
      <c r="BN181" s="80">
        <v>0</v>
      </c>
      <c r="BO181" s="169" t="str">
        <f>VLOOKUP(B181,[1]DS!$B$5:$W$2997,15,0)</f>
        <v>0317</v>
      </c>
      <c r="BP181" s="80" t="str">
        <f t="shared" si="55"/>
        <v/>
      </c>
    </row>
    <row r="182" spans="1:68" ht="27.6" customHeight="1">
      <c r="A182" s="56">
        <f>SUBTOTAL(3,$B$9:B182)</f>
        <v>174</v>
      </c>
      <c r="B182" s="123" t="s">
        <v>529</v>
      </c>
      <c r="C182" s="124" t="s">
        <v>1115</v>
      </c>
      <c r="D182" s="125" t="s">
        <v>911</v>
      </c>
      <c r="E182" s="56">
        <v>3</v>
      </c>
      <c r="F182" s="57" t="s">
        <v>680</v>
      </c>
      <c r="G182" s="78">
        <v>0</v>
      </c>
      <c r="H182" s="58">
        <v>0</v>
      </c>
      <c r="I182" s="58">
        <v>0</v>
      </c>
      <c r="J182" s="58">
        <v>0</v>
      </c>
      <c r="K182" s="78"/>
      <c r="L182" s="58"/>
      <c r="M182" s="58"/>
      <c r="N182" s="58">
        <v>0</v>
      </c>
      <c r="O182" s="78">
        <v>30.1</v>
      </c>
      <c r="P182" s="58">
        <v>3085250</v>
      </c>
      <c r="Q182" s="58">
        <v>0</v>
      </c>
      <c r="R182" s="58">
        <v>3085250</v>
      </c>
      <c r="S182" s="78"/>
      <c r="T182" s="58"/>
      <c r="U182" s="58"/>
      <c r="V182" s="58">
        <v>0</v>
      </c>
      <c r="W182" s="58"/>
      <c r="X182" s="58"/>
      <c r="Y182" s="58"/>
      <c r="Z182" s="58"/>
      <c r="AA182" s="58"/>
      <c r="AB182" s="58">
        <v>0</v>
      </c>
      <c r="AC182" s="60">
        <v>0</v>
      </c>
      <c r="AD182" s="60">
        <v>0</v>
      </c>
      <c r="AE182" s="60">
        <v>0</v>
      </c>
      <c r="AF182" s="60">
        <v>0</v>
      </c>
      <c r="AG182" s="60">
        <v>0</v>
      </c>
      <c r="AH182" s="60">
        <v>0</v>
      </c>
      <c r="AI182" s="58">
        <v>0</v>
      </c>
      <c r="AJ182" s="58">
        <v>0</v>
      </c>
      <c r="AK182" s="59">
        <v>0</v>
      </c>
      <c r="AL182" s="58">
        <v>0</v>
      </c>
      <c r="AM182" s="58">
        <v>0</v>
      </c>
      <c r="AN182" s="78">
        <v>120</v>
      </c>
      <c r="AO182" s="78">
        <v>32</v>
      </c>
      <c r="AP182" s="78">
        <v>0</v>
      </c>
      <c r="AQ182" s="93">
        <v>0</v>
      </c>
      <c r="AR182" s="93">
        <v>0</v>
      </c>
      <c r="AS182" s="93">
        <v>0</v>
      </c>
      <c r="AT182" s="93">
        <v>0</v>
      </c>
      <c r="AU182" s="93">
        <v>0</v>
      </c>
      <c r="AV182" s="93">
        <v>0</v>
      </c>
      <c r="AW182" s="93">
        <v>0</v>
      </c>
      <c r="AX182" s="93">
        <v>0</v>
      </c>
      <c r="AY182" s="58"/>
      <c r="AZ182" s="59"/>
      <c r="BA182" s="59"/>
      <c r="BB182" s="59">
        <v>3085250</v>
      </c>
      <c r="BC182" s="59">
        <v>0</v>
      </c>
      <c r="BD182" s="59">
        <v>0</v>
      </c>
      <c r="BE182" s="59">
        <v>3085250</v>
      </c>
      <c r="BF182" s="59">
        <v>0</v>
      </c>
      <c r="BG182" s="136">
        <v>0</v>
      </c>
      <c r="BH182" s="80">
        <v>120</v>
      </c>
      <c r="BI182" s="80">
        <v>62.1</v>
      </c>
      <c r="BJ182" s="80">
        <v>0</v>
      </c>
      <c r="BK182" s="80">
        <v>0</v>
      </c>
      <c r="BL182" s="80">
        <v>62.1</v>
      </c>
      <c r="BM182" s="80">
        <v>0</v>
      </c>
      <c r="BN182" s="80">
        <v>0</v>
      </c>
      <c r="BO182" s="169" t="str">
        <f>VLOOKUP(B182,[1]DS!$B$5:$W$2997,15,0)</f>
        <v>0317</v>
      </c>
      <c r="BP182" s="80" t="str">
        <f t="shared" si="55"/>
        <v/>
      </c>
    </row>
    <row r="183" spans="1:68" ht="27.6" customHeight="1">
      <c r="A183" s="56">
        <f>SUBTOTAL(3,$B$9:B183)</f>
        <v>175</v>
      </c>
      <c r="B183" s="123" t="s">
        <v>530</v>
      </c>
      <c r="C183" s="124" t="s">
        <v>1132</v>
      </c>
      <c r="D183" s="125" t="s">
        <v>1057</v>
      </c>
      <c r="E183" s="56">
        <v>3</v>
      </c>
      <c r="F183" s="57" t="s">
        <v>680</v>
      </c>
      <c r="G183" s="78">
        <v>0</v>
      </c>
      <c r="H183" s="58">
        <v>0</v>
      </c>
      <c r="I183" s="58">
        <v>0</v>
      </c>
      <c r="J183" s="58">
        <v>0</v>
      </c>
      <c r="K183" s="78"/>
      <c r="L183" s="58"/>
      <c r="M183" s="58"/>
      <c r="N183" s="58">
        <v>0</v>
      </c>
      <c r="O183" s="78">
        <v>60.2</v>
      </c>
      <c r="P183" s="58">
        <v>6170500</v>
      </c>
      <c r="Q183" s="58">
        <v>0</v>
      </c>
      <c r="R183" s="58">
        <v>6170500</v>
      </c>
      <c r="S183" s="78"/>
      <c r="T183" s="58"/>
      <c r="U183" s="58"/>
      <c r="V183" s="58">
        <v>0</v>
      </c>
      <c r="W183" s="58"/>
      <c r="X183" s="58"/>
      <c r="Y183" s="58"/>
      <c r="Z183" s="58"/>
      <c r="AA183" s="58"/>
      <c r="AB183" s="58">
        <v>0</v>
      </c>
      <c r="AC183" s="60">
        <v>2</v>
      </c>
      <c r="AD183" s="60">
        <v>40</v>
      </c>
      <c r="AE183" s="60">
        <v>0</v>
      </c>
      <c r="AF183" s="60">
        <v>0</v>
      </c>
      <c r="AG183" s="60">
        <v>2</v>
      </c>
      <c r="AH183" s="60">
        <v>40</v>
      </c>
      <c r="AI183" s="58">
        <v>2000000</v>
      </c>
      <c r="AJ183" s="58">
        <v>0</v>
      </c>
      <c r="AK183" s="59">
        <v>0</v>
      </c>
      <c r="AL183" s="58">
        <v>2000000</v>
      </c>
      <c r="AM183" s="58">
        <v>0</v>
      </c>
      <c r="AN183" s="78">
        <v>30</v>
      </c>
      <c r="AO183" s="78">
        <v>79.400000000000006</v>
      </c>
      <c r="AP183" s="78">
        <v>23.900000000000002</v>
      </c>
      <c r="AQ183" s="93">
        <v>11251550</v>
      </c>
      <c r="AR183" s="93">
        <v>0</v>
      </c>
      <c r="AS183" s="93">
        <v>0</v>
      </c>
      <c r="AT183" s="93">
        <v>0</v>
      </c>
      <c r="AU183" s="93">
        <v>0</v>
      </c>
      <c r="AV183" s="93">
        <v>11251550</v>
      </c>
      <c r="AW183" s="93">
        <v>0</v>
      </c>
      <c r="AX183" s="93">
        <v>0</v>
      </c>
      <c r="AY183" s="58"/>
      <c r="AZ183" s="59"/>
      <c r="BA183" s="59"/>
      <c r="BB183" s="59">
        <v>19422050</v>
      </c>
      <c r="BC183" s="59">
        <v>0</v>
      </c>
      <c r="BD183" s="59">
        <v>0</v>
      </c>
      <c r="BE183" s="59">
        <v>19422050</v>
      </c>
      <c r="BF183" s="59">
        <v>0</v>
      </c>
      <c r="BG183" s="60">
        <v>0</v>
      </c>
      <c r="BH183" s="80">
        <v>30</v>
      </c>
      <c r="BI183" s="80">
        <v>203.50000000000003</v>
      </c>
      <c r="BJ183" s="80">
        <v>173.50000000000003</v>
      </c>
      <c r="BK183" s="80">
        <v>578.33333333333337</v>
      </c>
      <c r="BL183" s="80">
        <v>163.50000000000003</v>
      </c>
      <c r="BM183" s="80">
        <v>133.50000000000003</v>
      </c>
      <c r="BN183" s="80">
        <v>445.00000000000011</v>
      </c>
      <c r="BO183" s="169" t="str">
        <f>VLOOKUP(B183,[1]DS!$B$5:$W$2997,15,0)</f>
        <v>0317</v>
      </c>
      <c r="BP183" s="80" t="str">
        <f t="shared" si="55"/>
        <v/>
      </c>
    </row>
    <row r="184" spans="1:68" ht="27.6" customHeight="1">
      <c r="A184" s="56">
        <f>SUBTOTAL(3,$B$9:B184)</f>
        <v>176</v>
      </c>
      <c r="B184" s="123" t="s">
        <v>531</v>
      </c>
      <c r="C184" s="124" t="s">
        <v>1133</v>
      </c>
      <c r="D184" s="125" t="s">
        <v>1087</v>
      </c>
      <c r="E184" s="56">
        <v>3</v>
      </c>
      <c r="F184" s="57" t="s">
        <v>680</v>
      </c>
      <c r="G184" s="78">
        <v>0</v>
      </c>
      <c r="H184" s="58">
        <v>0</v>
      </c>
      <c r="I184" s="58">
        <v>0</v>
      </c>
      <c r="J184" s="58">
        <v>0</v>
      </c>
      <c r="K184" s="78"/>
      <c r="L184" s="58"/>
      <c r="M184" s="58"/>
      <c r="N184" s="58">
        <v>0</v>
      </c>
      <c r="O184" s="78">
        <v>61.300000000000004</v>
      </c>
      <c r="P184" s="58">
        <v>6283250</v>
      </c>
      <c r="Q184" s="58">
        <v>0</v>
      </c>
      <c r="R184" s="58">
        <v>6283250</v>
      </c>
      <c r="S184" s="78"/>
      <c r="T184" s="58"/>
      <c r="U184" s="58"/>
      <c r="V184" s="58">
        <v>0</v>
      </c>
      <c r="W184" s="58"/>
      <c r="X184" s="58"/>
      <c r="Y184" s="58"/>
      <c r="Z184" s="58"/>
      <c r="AA184" s="58"/>
      <c r="AB184" s="58">
        <v>0</v>
      </c>
      <c r="AC184" s="60">
        <v>0</v>
      </c>
      <c r="AD184" s="60">
        <v>0</v>
      </c>
      <c r="AE184" s="60">
        <v>0</v>
      </c>
      <c r="AF184" s="60">
        <v>0</v>
      </c>
      <c r="AG184" s="60">
        <v>0</v>
      </c>
      <c r="AH184" s="60">
        <v>0</v>
      </c>
      <c r="AI184" s="58">
        <v>0</v>
      </c>
      <c r="AJ184" s="58">
        <v>0</v>
      </c>
      <c r="AK184" s="59">
        <v>0</v>
      </c>
      <c r="AL184" s="58">
        <v>0</v>
      </c>
      <c r="AM184" s="58">
        <v>0</v>
      </c>
      <c r="AN184" s="78">
        <v>240</v>
      </c>
      <c r="AO184" s="78">
        <v>199.2</v>
      </c>
      <c r="AP184" s="78">
        <v>48.800000000000004</v>
      </c>
      <c r="AQ184" s="93">
        <v>1160000</v>
      </c>
      <c r="AR184" s="93">
        <v>0</v>
      </c>
      <c r="AS184" s="93">
        <v>0</v>
      </c>
      <c r="AT184" s="93">
        <v>0</v>
      </c>
      <c r="AU184" s="93">
        <v>0</v>
      </c>
      <c r="AV184" s="93">
        <v>1160000</v>
      </c>
      <c r="AW184" s="93">
        <v>0</v>
      </c>
      <c r="AX184" s="93">
        <v>0</v>
      </c>
      <c r="AY184" s="58"/>
      <c r="AZ184" s="59"/>
      <c r="BA184" s="59"/>
      <c r="BB184" s="59">
        <v>7443250</v>
      </c>
      <c r="BC184" s="59">
        <v>0</v>
      </c>
      <c r="BD184" s="59">
        <v>0</v>
      </c>
      <c r="BE184" s="59">
        <v>7443250</v>
      </c>
      <c r="BF184" s="59">
        <v>0</v>
      </c>
      <c r="BG184" s="136">
        <v>0</v>
      </c>
      <c r="BH184" s="80">
        <v>240</v>
      </c>
      <c r="BI184" s="80">
        <v>309.3</v>
      </c>
      <c r="BJ184" s="80">
        <v>69.300000000000011</v>
      </c>
      <c r="BK184" s="80">
        <v>28.875000000000007</v>
      </c>
      <c r="BL184" s="80">
        <v>309.3</v>
      </c>
      <c r="BM184" s="80">
        <v>69.300000000000011</v>
      </c>
      <c r="BN184" s="80">
        <v>28.875000000000007</v>
      </c>
      <c r="BO184" s="169" t="str">
        <f>VLOOKUP(B184,[1]DS!$B$5:$W$2997,15,0)</f>
        <v>0317</v>
      </c>
      <c r="BP184" s="80" t="str">
        <f t="shared" si="55"/>
        <v/>
      </c>
    </row>
    <row r="185" spans="1:68" ht="27.6" customHeight="1">
      <c r="A185" s="56">
        <f>SUBTOTAL(3,$B$9:B185)</f>
        <v>177</v>
      </c>
      <c r="B185" s="123" t="s">
        <v>532</v>
      </c>
      <c r="C185" s="124" t="s">
        <v>1134</v>
      </c>
      <c r="D185" s="125" t="s">
        <v>946</v>
      </c>
      <c r="E185" s="56">
        <v>3</v>
      </c>
      <c r="F185" s="57" t="s">
        <v>680</v>
      </c>
      <c r="G185" s="78">
        <v>0</v>
      </c>
      <c r="H185" s="58">
        <v>0</v>
      </c>
      <c r="I185" s="58">
        <v>0</v>
      </c>
      <c r="J185" s="58">
        <v>0</v>
      </c>
      <c r="K185" s="78"/>
      <c r="L185" s="58"/>
      <c r="M185" s="58"/>
      <c r="N185" s="58">
        <v>0</v>
      </c>
      <c r="O185" s="78">
        <v>0</v>
      </c>
      <c r="P185" s="58">
        <v>0</v>
      </c>
      <c r="Q185" s="58">
        <v>0</v>
      </c>
      <c r="R185" s="58">
        <v>0</v>
      </c>
      <c r="S185" s="78"/>
      <c r="T185" s="58"/>
      <c r="U185" s="58"/>
      <c r="V185" s="58">
        <v>0</v>
      </c>
      <c r="W185" s="58"/>
      <c r="X185" s="58"/>
      <c r="Y185" s="58"/>
      <c r="Z185" s="58"/>
      <c r="AA185" s="58"/>
      <c r="AB185" s="58">
        <v>0</v>
      </c>
      <c r="AC185" s="60">
        <v>0</v>
      </c>
      <c r="AD185" s="60">
        <v>0</v>
      </c>
      <c r="AE185" s="60">
        <v>0</v>
      </c>
      <c r="AF185" s="60">
        <v>0</v>
      </c>
      <c r="AG185" s="60">
        <v>0</v>
      </c>
      <c r="AH185" s="60">
        <v>0</v>
      </c>
      <c r="AI185" s="58">
        <v>0</v>
      </c>
      <c r="AJ185" s="58">
        <v>0</v>
      </c>
      <c r="AK185" s="59">
        <v>0</v>
      </c>
      <c r="AL185" s="58">
        <v>0</v>
      </c>
      <c r="AM185" s="58">
        <v>0</v>
      </c>
      <c r="AN185" s="78">
        <v>300</v>
      </c>
      <c r="AO185" s="78">
        <v>238</v>
      </c>
      <c r="AP185" s="78">
        <v>0</v>
      </c>
      <c r="AQ185" s="93">
        <v>0</v>
      </c>
      <c r="AR185" s="93">
        <v>0</v>
      </c>
      <c r="AS185" s="93">
        <v>0</v>
      </c>
      <c r="AT185" s="93">
        <v>0</v>
      </c>
      <c r="AU185" s="93">
        <v>0</v>
      </c>
      <c r="AV185" s="93">
        <v>0</v>
      </c>
      <c r="AW185" s="93">
        <v>0</v>
      </c>
      <c r="AX185" s="93">
        <v>0</v>
      </c>
      <c r="AY185" s="58"/>
      <c r="AZ185" s="59"/>
      <c r="BA185" s="59"/>
      <c r="BB185" s="59">
        <v>0</v>
      </c>
      <c r="BC185" s="59">
        <v>0</v>
      </c>
      <c r="BD185" s="59">
        <v>0</v>
      </c>
      <c r="BE185" s="59">
        <v>0</v>
      </c>
      <c r="BF185" s="59">
        <v>0</v>
      </c>
      <c r="BG185" s="136">
        <v>0</v>
      </c>
      <c r="BH185" s="80">
        <v>300</v>
      </c>
      <c r="BI185" s="80">
        <v>238</v>
      </c>
      <c r="BJ185" s="80">
        <v>0</v>
      </c>
      <c r="BK185" s="80">
        <v>0</v>
      </c>
      <c r="BL185" s="80">
        <v>238</v>
      </c>
      <c r="BM185" s="80">
        <v>0</v>
      </c>
      <c r="BN185" s="80">
        <v>0</v>
      </c>
      <c r="BO185" s="169" t="str">
        <f>VLOOKUP(B185,[1]DS!$B$5:$W$2997,15,0)</f>
        <v>0317</v>
      </c>
      <c r="BP185" s="80" t="str">
        <f t="shared" si="55"/>
        <v/>
      </c>
    </row>
    <row r="186" spans="1:68" ht="27.6" customHeight="1">
      <c r="A186" s="56">
        <f>SUBTOTAL(3,$B$9:B186)</f>
        <v>178</v>
      </c>
      <c r="B186" s="123" t="s">
        <v>528</v>
      </c>
      <c r="C186" s="124" t="s">
        <v>1094</v>
      </c>
      <c r="D186" s="125" t="s">
        <v>965</v>
      </c>
      <c r="E186" s="56">
        <v>3</v>
      </c>
      <c r="F186" s="57" t="s">
        <v>680</v>
      </c>
      <c r="G186" s="78">
        <v>0</v>
      </c>
      <c r="H186" s="58">
        <v>0</v>
      </c>
      <c r="I186" s="58">
        <v>0</v>
      </c>
      <c r="J186" s="58">
        <v>0</v>
      </c>
      <c r="K186" s="78"/>
      <c r="L186" s="58"/>
      <c r="M186" s="58"/>
      <c r="N186" s="58">
        <v>0</v>
      </c>
      <c r="O186" s="78">
        <v>30.3</v>
      </c>
      <c r="P186" s="58">
        <v>3105750</v>
      </c>
      <c r="Q186" s="58">
        <v>0</v>
      </c>
      <c r="R186" s="58">
        <v>3105750</v>
      </c>
      <c r="S186" s="78"/>
      <c r="T186" s="58"/>
      <c r="U186" s="58"/>
      <c r="V186" s="58">
        <v>0</v>
      </c>
      <c r="W186" s="58"/>
      <c r="X186" s="58"/>
      <c r="Y186" s="58"/>
      <c r="Z186" s="58"/>
      <c r="AA186" s="58"/>
      <c r="AB186" s="58">
        <v>0</v>
      </c>
      <c r="AC186" s="60">
        <v>0</v>
      </c>
      <c r="AD186" s="60">
        <v>0</v>
      </c>
      <c r="AE186" s="60">
        <v>0</v>
      </c>
      <c r="AF186" s="60">
        <v>0</v>
      </c>
      <c r="AG186" s="60">
        <v>0</v>
      </c>
      <c r="AH186" s="60">
        <v>0</v>
      </c>
      <c r="AI186" s="58">
        <v>0</v>
      </c>
      <c r="AJ186" s="58">
        <v>0</v>
      </c>
      <c r="AK186" s="59">
        <v>0</v>
      </c>
      <c r="AL186" s="58">
        <v>0</v>
      </c>
      <c r="AM186" s="58">
        <v>0</v>
      </c>
      <c r="AN186" s="78">
        <v>300</v>
      </c>
      <c r="AO186" s="78">
        <v>167.9</v>
      </c>
      <c r="AP186" s="78">
        <v>24.900000000000002</v>
      </c>
      <c r="AQ186" s="93">
        <v>0</v>
      </c>
      <c r="AR186" s="93">
        <v>0</v>
      </c>
      <c r="AS186" s="93">
        <v>0</v>
      </c>
      <c r="AT186" s="93">
        <v>0</v>
      </c>
      <c r="AU186" s="93">
        <v>0</v>
      </c>
      <c r="AV186" s="93">
        <v>0</v>
      </c>
      <c r="AW186" s="93">
        <v>0</v>
      </c>
      <c r="AX186" s="93">
        <v>0</v>
      </c>
      <c r="AY186" s="58"/>
      <c r="AZ186" s="59"/>
      <c r="BA186" s="59"/>
      <c r="BB186" s="59">
        <v>3105750</v>
      </c>
      <c r="BC186" s="59">
        <v>0</v>
      </c>
      <c r="BD186" s="59">
        <v>0</v>
      </c>
      <c r="BE186" s="59">
        <v>3105750</v>
      </c>
      <c r="BF186" s="59">
        <v>0</v>
      </c>
      <c r="BG186" s="60">
        <v>0</v>
      </c>
      <c r="BH186" s="80">
        <v>300</v>
      </c>
      <c r="BI186" s="80">
        <v>223.10000000000002</v>
      </c>
      <c r="BJ186" s="80">
        <v>0</v>
      </c>
      <c r="BK186" s="80">
        <v>0</v>
      </c>
      <c r="BL186" s="80">
        <v>223.10000000000002</v>
      </c>
      <c r="BM186" s="80">
        <v>0</v>
      </c>
      <c r="BN186" s="80">
        <v>0</v>
      </c>
      <c r="BO186" s="169" t="str">
        <f>VLOOKUP(B186,[1]DS!$B$5:$W$2997,15,0)</f>
        <v>0317</v>
      </c>
      <c r="BP186" s="80" t="str">
        <f t="shared" si="55"/>
        <v/>
      </c>
    </row>
    <row r="187" spans="1:68" ht="27.6" customHeight="1">
      <c r="A187" s="56">
        <f>SUBTOTAL(3,$B$9:B187)</f>
        <v>179</v>
      </c>
      <c r="B187" s="123" t="s">
        <v>141</v>
      </c>
      <c r="C187" s="124" t="s">
        <v>1135</v>
      </c>
      <c r="D187" s="125" t="s">
        <v>1136</v>
      </c>
      <c r="E187" s="56">
        <v>4</v>
      </c>
      <c r="F187" s="57" t="s">
        <v>681</v>
      </c>
      <c r="G187" s="78">
        <v>0</v>
      </c>
      <c r="H187" s="58">
        <v>0</v>
      </c>
      <c r="I187" s="58">
        <v>0</v>
      </c>
      <c r="J187" s="58">
        <v>0</v>
      </c>
      <c r="K187" s="78"/>
      <c r="L187" s="58"/>
      <c r="M187" s="58"/>
      <c r="N187" s="58">
        <v>0</v>
      </c>
      <c r="O187" s="78">
        <v>0</v>
      </c>
      <c r="P187" s="58">
        <v>0</v>
      </c>
      <c r="Q187" s="58">
        <v>0</v>
      </c>
      <c r="R187" s="58">
        <v>0</v>
      </c>
      <c r="S187" s="78"/>
      <c r="T187" s="58"/>
      <c r="U187" s="58"/>
      <c r="V187" s="58">
        <v>0</v>
      </c>
      <c r="W187" s="58"/>
      <c r="X187" s="58"/>
      <c r="Y187" s="58"/>
      <c r="Z187" s="58"/>
      <c r="AA187" s="58"/>
      <c r="AB187" s="58">
        <v>0</v>
      </c>
      <c r="AC187" s="60">
        <v>0</v>
      </c>
      <c r="AD187" s="60">
        <v>0</v>
      </c>
      <c r="AE187" s="60">
        <v>0</v>
      </c>
      <c r="AF187" s="60">
        <v>0</v>
      </c>
      <c r="AG187" s="60">
        <v>0</v>
      </c>
      <c r="AH187" s="60">
        <v>0</v>
      </c>
      <c r="AI187" s="58">
        <v>0</v>
      </c>
      <c r="AJ187" s="58">
        <v>0</v>
      </c>
      <c r="AK187" s="59">
        <v>0</v>
      </c>
      <c r="AL187" s="58">
        <v>0</v>
      </c>
      <c r="AM187" s="58">
        <v>0</v>
      </c>
      <c r="AN187" s="78">
        <v>300</v>
      </c>
      <c r="AO187" s="78">
        <v>343.3</v>
      </c>
      <c r="AP187" s="78">
        <v>0</v>
      </c>
      <c r="AQ187" s="93">
        <v>7382650</v>
      </c>
      <c r="AR187" s="93">
        <v>0</v>
      </c>
      <c r="AS187" s="93">
        <v>7144349.9999999981</v>
      </c>
      <c r="AT187" s="93">
        <v>0</v>
      </c>
      <c r="AU187" s="93">
        <v>0</v>
      </c>
      <c r="AV187" s="93">
        <v>238300</v>
      </c>
      <c r="AW187" s="93">
        <v>0</v>
      </c>
      <c r="AX187" s="93">
        <v>0</v>
      </c>
      <c r="AY187" s="58"/>
      <c r="AZ187" s="59"/>
      <c r="BA187" s="59"/>
      <c r="BB187" s="59">
        <v>238300</v>
      </c>
      <c r="BC187" s="59">
        <v>0</v>
      </c>
      <c r="BD187" s="59">
        <v>0</v>
      </c>
      <c r="BE187" s="59">
        <v>238300</v>
      </c>
      <c r="BF187" s="59">
        <v>0</v>
      </c>
      <c r="BG187" s="136">
        <v>0</v>
      </c>
      <c r="BH187" s="80">
        <v>300</v>
      </c>
      <c r="BI187" s="80">
        <v>343.3</v>
      </c>
      <c r="BJ187" s="80">
        <v>43.300000000000011</v>
      </c>
      <c r="BK187" s="80">
        <v>14.433333333333337</v>
      </c>
      <c r="BL187" s="80">
        <v>343.3</v>
      </c>
      <c r="BM187" s="80">
        <v>43.300000000000011</v>
      </c>
      <c r="BN187" s="80">
        <v>14.433333333333337</v>
      </c>
      <c r="BO187" s="169" t="str">
        <f>VLOOKUP(B187,[1]DS!$B$5:$W$2997,15,0)</f>
        <v>0401</v>
      </c>
      <c r="BP187" s="80" t="str">
        <f t="shared" si="55"/>
        <v/>
      </c>
    </row>
    <row r="188" spans="1:68" ht="27.6" customHeight="1">
      <c r="A188" s="56">
        <f>SUBTOTAL(3,$B$9:B188)</f>
        <v>180</v>
      </c>
      <c r="B188" s="123" t="s">
        <v>142</v>
      </c>
      <c r="C188" s="124" t="s">
        <v>1137</v>
      </c>
      <c r="D188" s="125" t="s">
        <v>1138</v>
      </c>
      <c r="E188" s="56">
        <v>4</v>
      </c>
      <c r="F188" s="57" t="s">
        <v>681</v>
      </c>
      <c r="G188" s="78">
        <v>0</v>
      </c>
      <c r="H188" s="58">
        <v>0</v>
      </c>
      <c r="I188" s="58">
        <v>0</v>
      </c>
      <c r="J188" s="58">
        <v>0</v>
      </c>
      <c r="K188" s="78"/>
      <c r="L188" s="58"/>
      <c r="M188" s="58"/>
      <c r="N188" s="58">
        <v>0</v>
      </c>
      <c r="O188" s="78">
        <v>198.99999999999997</v>
      </c>
      <c r="P188" s="58">
        <v>20397499.999999996</v>
      </c>
      <c r="Q188" s="58">
        <v>0</v>
      </c>
      <c r="R188" s="58">
        <v>20397500</v>
      </c>
      <c r="S188" s="78"/>
      <c r="T188" s="58"/>
      <c r="U188" s="58"/>
      <c r="V188" s="58">
        <v>0</v>
      </c>
      <c r="W188" s="58"/>
      <c r="X188" s="58"/>
      <c r="Y188" s="58"/>
      <c r="Z188" s="58"/>
      <c r="AA188" s="58"/>
      <c r="AB188" s="58">
        <v>0</v>
      </c>
      <c r="AC188" s="60">
        <v>1</v>
      </c>
      <c r="AD188" s="60">
        <v>20</v>
      </c>
      <c r="AE188" s="60">
        <v>0</v>
      </c>
      <c r="AF188" s="60">
        <v>0</v>
      </c>
      <c r="AG188" s="60">
        <v>1</v>
      </c>
      <c r="AH188" s="60">
        <v>20</v>
      </c>
      <c r="AI188" s="58">
        <v>1050000</v>
      </c>
      <c r="AJ188" s="58">
        <v>0</v>
      </c>
      <c r="AK188" s="59">
        <v>0</v>
      </c>
      <c r="AL188" s="58">
        <v>1050000</v>
      </c>
      <c r="AM188" s="58">
        <v>0</v>
      </c>
      <c r="AN188" s="78">
        <v>210</v>
      </c>
      <c r="AO188" s="78">
        <v>502.20000000000005</v>
      </c>
      <c r="AP188" s="78">
        <v>0</v>
      </c>
      <c r="AQ188" s="93">
        <v>42369000</v>
      </c>
      <c r="AR188" s="93">
        <v>0</v>
      </c>
      <c r="AS188" s="93">
        <v>0</v>
      </c>
      <c r="AT188" s="93">
        <v>0</v>
      </c>
      <c r="AU188" s="93">
        <v>0</v>
      </c>
      <c r="AV188" s="93">
        <v>42369000</v>
      </c>
      <c r="AW188" s="93">
        <v>0</v>
      </c>
      <c r="AX188" s="93">
        <v>0</v>
      </c>
      <c r="AY188" s="58"/>
      <c r="AZ188" s="59"/>
      <c r="BA188" s="59"/>
      <c r="BB188" s="59">
        <v>63816500</v>
      </c>
      <c r="BC188" s="59">
        <v>0</v>
      </c>
      <c r="BD188" s="59">
        <v>0</v>
      </c>
      <c r="BE188" s="59">
        <v>63816500</v>
      </c>
      <c r="BF188" s="59">
        <v>0</v>
      </c>
      <c r="BG188" s="60">
        <v>0</v>
      </c>
      <c r="BH188" s="80">
        <v>210</v>
      </c>
      <c r="BI188" s="80">
        <v>721.2</v>
      </c>
      <c r="BJ188" s="80">
        <v>511.20000000000005</v>
      </c>
      <c r="BK188" s="80">
        <v>243.42857142857147</v>
      </c>
      <c r="BL188" s="80">
        <v>701.2</v>
      </c>
      <c r="BM188" s="80">
        <v>491.20000000000005</v>
      </c>
      <c r="BN188" s="80">
        <v>233.90476190476193</v>
      </c>
      <c r="BO188" s="169" t="str">
        <f>VLOOKUP(B188,[1]DS!$B$5:$W$2997,15,0)</f>
        <v>0401</v>
      </c>
      <c r="BP188" s="80" t="str">
        <f t="shared" si="55"/>
        <v/>
      </c>
    </row>
    <row r="189" spans="1:68" ht="27.6" customHeight="1">
      <c r="A189" s="56">
        <f>SUBTOTAL(3,$B$9:B189)</f>
        <v>181</v>
      </c>
      <c r="B189" s="123" t="s">
        <v>143</v>
      </c>
      <c r="C189" s="124" t="s">
        <v>1002</v>
      </c>
      <c r="D189" s="125" t="s">
        <v>1139</v>
      </c>
      <c r="E189" s="56">
        <v>4</v>
      </c>
      <c r="F189" s="57" t="s">
        <v>681</v>
      </c>
      <c r="G189" s="78">
        <v>71.600000000000009</v>
      </c>
      <c r="H189" s="58">
        <v>7339000</v>
      </c>
      <c r="I189" s="58">
        <v>0</v>
      </c>
      <c r="J189" s="58">
        <v>7339000</v>
      </c>
      <c r="K189" s="78"/>
      <c r="L189" s="58"/>
      <c r="M189" s="58"/>
      <c r="N189" s="58">
        <v>0</v>
      </c>
      <c r="O189" s="78">
        <v>45.300000000000004</v>
      </c>
      <c r="P189" s="58">
        <v>4643250</v>
      </c>
      <c r="Q189" s="58">
        <v>0</v>
      </c>
      <c r="R189" s="58">
        <v>4643250</v>
      </c>
      <c r="S189" s="78"/>
      <c r="T189" s="58"/>
      <c r="U189" s="58"/>
      <c r="V189" s="58">
        <v>0</v>
      </c>
      <c r="W189" s="58"/>
      <c r="X189" s="58"/>
      <c r="Y189" s="58"/>
      <c r="Z189" s="58"/>
      <c r="AA189" s="58"/>
      <c r="AB189" s="58">
        <v>0</v>
      </c>
      <c r="AC189" s="60">
        <v>0</v>
      </c>
      <c r="AD189" s="60">
        <v>0</v>
      </c>
      <c r="AE189" s="60">
        <v>0</v>
      </c>
      <c r="AF189" s="60">
        <v>0</v>
      </c>
      <c r="AG189" s="60">
        <v>0</v>
      </c>
      <c r="AH189" s="60">
        <v>0</v>
      </c>
      <c r="AI189" s="58">
        <v>0</v>
      </c>
      <c r="AJ189" s="58">
        <v>0</v>
      </c>
      <c r="AK189" s="59">
        <v>0</v>
      </c>
      <c r="AL189" s="58">
        <v>0</v>
      </c>
      <c r="AM189" s="58">
        <v>0</v>
      </c>
      <c r="AN189" s="78">
        <v>240</v>
      </c>
      <c r="AO189" s="78">
        <v>400.8</v>
      </c>
      <c r="AP189" s="78">
        <v>0</v>
      </c>
      <c r="AQ189" s="93">
        <v>26049600</v>
      </c>
      <c r="AR189" s="93">
        <v>0</v>
      </c>
      <c r="AS189" s="93">
        <v>0</v>
      </c>
      <c r="AT189" s="93">
        <v>0</v>
      </c>
      <c r="AU189" s="93">
        <v>0</v>
      </c>
      <c r="AV189" s="93">
        <v>26049600</v>
      </c>
      <c r="AW189" s="93">
        <v>0</v>
      </c>
      <c r="AX189" s="93">
        <v>0</v>
      </c>
      <c r="AY189" s="58"/>
      <c r="AZ189" s="59"/>
      <c r="BA189" s="59"/>
      <c r="BB189" s="59">
        <v>38031850</v>
      </c>
      <c r="BC189" s="59">
        <v>0</v>
      </c>
      <c r="BD189" s="59">
        <v>0</v>
      </c>
      <c r="BE189" s="59">
        <v>38031850</v>
      </c>
      <c r="BF189" s="59">
        <v>0</v>
      </c>
      <c r="BG189" s="60">
        <v>0</v>
      </c>
      <c r="BH189" s="80">
        <v>240</v>
      </c>
      <c r="BI189" s="80">
        <v>517.70000000000005</v>
      </c>
      <c r="BJ189" s="80">
        <v>277.70000000000005</v>
      </c>
      <c r="BK189" s="80">
        <v>115.70833333333334</v>
      </c>
      <c r="BL189" s="80">
        <v>517.70000000000005</v>
      </c>
      <c r="BM189" s="80">
        <v>277.70000000000005</v>
      </c>
      <c r="BN189" s="80">
        <v>115.70833333333334</v>
      </c>
      <c r="BO189" s="169" t="str">
        <f>VLOOKUP(B189,[1]DS!$B$5:$W$2997,15,0)</f>
        <v>0401</v>
      </c>
      <c r="BP189" s="80" t="str">
        <f t="shared" si="55"/>
        <v/>
      </c>
    </row>
    <row r="190" spans="1:68" ht="27.6" customHeight="1">
      <c r="A190" s="56">
        <f>SUBTOTAL(3,$B$9:B190)</f>
        <v>182</v>
      </c>
      <c r="B190" s="123" t="s">
        <v>885</v>
      </c>
      <c r="C190" s="124" t="s">
        <v>1140</v>
      </c>
      <c r="D190" s="125" t="s">
        <v>980</v>
      </c>
      <c r="E190" s="56">
        <v>4</v>
      </c>
      <c r="F190" s="57" t="s">
        <v>681</v>
      </c>
      <c r="G190" s="78">
        <v>0</v>
      </c>
      <c r="H190" s="58">
        <v>0</v>
      </c>
      <c r="I190" s="58">
        <v>0</v>
      </c>
      <c r="J190" s="58">
        <v>0</v>
      </c>
      <c r="K190" s="78"/>
      <c r="L190" s="58"/>
      <c r="M190" s="58"/>
      <c r="N190" s="58">
        <v>0</v>
      </c>
      <c r="O190" s="78">
        <v>0</v>
      </c>
      <c r="P190" s="58">
        <v>0</v>
      </c>
      <c r="Q190" s="58">
        <v>0</v>
      </c>
      <c r="R190" s="58">
        <v>0</v>
      </c>
      <c r="S190" s="78"/>
      <c r="T190" s="58"/>
      <c r="U190" s="58"/>
      <c r="V190" s="58">
        <v>0</v>
      </c>
      <c r="W190" s="58"/>
      <c r="X190" s="58"/>
      <c r="Y190" s="58"/>
      <c r="Z190" s="58"/>
      <c r="AA190" s="58"/>
      <c r="AB190" s="58">
        <v>0</v>
      </c>
      <c r="AC190" s="60">
        <v>0</v>
      </c>
      <c r="AD190" s="60">
        <v>0</v>
      </c>
      <c r="AE190" s="60">
        <v>0</v>
      </c>
      <c r="AF190" s="60">
        <v>0</v>
      </c>
      <c r="AG190" s="60">
        <v>0</v>
      </c>
      <c r="AH190" s="60">
        <v>0</v>
      </c>
      <c r="AI190" s="58">
        <v>0</v>
      </c>
      <c r="AJ190" s="58">
        <v>0</v>
      </c>
      <c r="AK190" s="59">
        <v>0</v>
      </c>
      <c r="AL190" s="58">
        <v>0</v>
      </c>
      <c r="AM190" s="58">
        <v>0</v>
      </c>
      <c r="AN190" s="78">
        <v>75</v>
      </c>
      <c r="AO190" s="78">
        <v>0</v>
      </c>
      <c r="AP190" s="78">
        <v>0</v>
      </c>
      <c r="AQ190" s="93">
        <v>0</v>
      </c>
      <c r="AR190" s="93">
        <v>0</v>
      </c>
      <c r="AS190" s="93">
        <v>0</v>
      </c>
      <c r="AT190" s="93">
        <v>0</v>
      </c>
      <c r="AU190" s="93">
        <v>0</v>
      </c>
      <c r="AV190" s="93">
        <v>0</v>
      </c>
      <c r="AW190" s="93">
        <v>0</v>
      </c>
      <c r="AX190" s="93">
        <v>0</v>
      </c>
      <c r="AY190" s="58"/>
      <c r="AZ190" s="59"/>
      <c r="BA190" s="59"/>
      <c r="BB190" s="59">
        <v>0</v>
      </c>
      <c r="BC190" s="59">
        <v>0</v>
      </c>
      <c r="BD190" s="59">
        <v>0</v>
      </c>
      <c r="BE190" s="59">
        <v>0</v>
      </c>
      <c r="BF190" s="59">
        <v>0</v>
      </c>
      <c r="BG190" s="60">
        <v>0</v>
      </c>
      <c r="BH190" s="80">
        <v>75</v>
      </c>
      <c r="BI190" s="80">
        <v>0</v>
      </c>
      <c r="BJ190" s="80">
        <v>0</v>
      </c>
      <c r="BK190" s="80">
        <v>0</v>
      </c>
      <c r="BL190" s="80">
        <v>0</v>
      </c>
      <c r="BM190" s="80">
        <v>0</v>
      </c>
      <c r="BN190" s="80">
        <v>0</v>
      </c>
      <c r="BO190" s="169" t="str">
        <f>VLOOKUP(B190,[1]DS!$B$5:$W$2997,15,0)</f>
        <v>0401</v>
      </c>
      <c r="BP190" s="80" t="str">
        <f t="shared" si="55"/>
        <v/>
      </c>
    </row>
    <row r="191" spans="1:68" ht="27.6" customHeight="1">
      <c r="A191" s="56">
        <f>SUBTOTAL(3,$B$9:B191)</f>
        <v>183</v>
      </c>
      <c r="B191" s="123" t="s">
        <v>144</v>
      </c>
      <c r="C191" s="124" t="s">
        <v>1141</v>
      </c>
      <c r="D191" s="125" t="s">
        <v>1142</v>
      </c>
      <c r="E191" s="56">
        <v>4</v>
      </c>
      <c r="F191" s="57" t="s">
        <v>681</v>
      </c>
      <c r="G191" s="78">
        <v>0</v>
      </c>
      <c r="H191" s="58">
        <v>0</v>
      </c>
      <c r="I191" s="58">
        <v>0</v>
      </c>
      <c r="J191" s="58">
        <v>0</v>
      </c>
      <c r="K191" s="78"/>
      <c r="L191" s="58"/>
      <c r="M191" s="58"/>
      <c r="N191" s="58">
        <v>0</v>
      </c>
      <c r="O191" s="78">
        <v>106.50000000000001</v>
      </c>
      <c r="P191" s="58">
        <v>10916250.000000002</v>
      </c>
      <c r="Q191" s="58">
        <v>0</v>
      </c>
      <c r="R191" s="58">
        <v>10916250</v>
      </c>
      <c r="S191" s="78"/>
      <c r="T191" s="58"/>
      <c r="U191" s="58"/>
      <c r="V191" s="58">
        <v>0</v>
      </c>
      <c r="W191" s="58"/>
      <c r="X191" s="58"/>
      <c r="Y191" s="58"/>
      <c r="Z191" s="58"/>
      <c r="AA191" s="58"/>
      <c r="AB191" s="58">
        <v>0</v>
      </c>
      <c r="AC191" s="60">
        <v>0</v>
      </c>
      <c r="AD191" s="60">
        <v>0</v>
      </c>
      <c r="AE191" s="60">
        <v>0</v>
      </c>
      <c r="AF191" s="60">
        <v>0</v>
      </c>
      <c r="AG191" s="60">
        <v>0</v>
      </c>
      <c r="AH191" s="60">
        <v>0</v>
      </c>
      <c r="AI191" s="58">
        <v>0</v>
      </c>
      <c r="AJ191" s="58">
        <v>0</v>
      </c>
      <c r="AK191" s="59">
        <v>0</v>
      </c>
      <c r="AL191" s="58">
        <v>0</v>
      </c>
      <c r="AM191" s="58">
        <v>0</v>
      </c>
      <c r="AN191" s="78">
        <v>105</v>
      </c>
      <c r="AO191" s="78">
        <v>573.9</v>
      </c>
      <c r="AP191" s="78">
        <v>0</v>
      </c>
      <c r="AQ191" s="93">
        <v>59951250</v>
      </c>
      <c r="AR191" s="93">
        <v>0</v>
      </c>
      <c r="AS191" s="93">
        <v>0</v>
      </c>
      <c r="AT191" s="93">
        <v>0</v>
      </c>
      <c r="AU191" s="93">
        <v>0</v>
      </c>
      <c r="AV191" s="93">
        <v>59951250</v>
      </c>
      <c r="AW191" s="93">
        <v>0</v>
      </c>
      <c r="AX191" s="93">
        <v>0</v>
      </c>
      <c r="AY191" s="58"/>
      <c r="AZ191" s="59"/>
      <c r="BA191" s="59"/>
      <c r="BB191" s="59">
        <v>70867500</v>
      </c>
      <c r="BC191" s="59">
        <v>0</v>
      </c>
      <c r="BD191" s="59">
        <v>0</v>
      </c>
      <c r="BE191" s="59">
        <v>70867500</v>
      </c>
      <c r="BF191" s="59">
        <v>0</v>
      </c>
      <c r="BG191" s="136">
        <v>0</v>
      </c>
      <c r="BH191" s="80">
        <v>105</v>
      </c>
      <c r="BI191" s="80">
        <v>680.4</v>
      </c>
      <c r="BJ191" s="80">
        <v>575.4</v>
      </c>
      <c r="BK191" s="80">
        <v>548</v>
      </c>
      <c r="BL191" s="80">
        <v>680.4</v>
      </c>
      <c r="BM191" s="80">
        <v>575.4</v>
      </c>
      <c r="BN191" s="80">
        <v>548</v>
      </c>
      <c r="BO191" s="169" t="str">
        <f>VLOOKUP(B191,[1]DS!$B$5:$W$2997,15,0)</f>
        <v>0401</v>
      </c>
      <c r="BP191" s="80" t="str">
        <f t="shared" si="55"/>
        <v>Vượt trên 300 giờ</v>
      </c>
    </row>
    <row r="192" spans="1:68" ht="27.6" customHeight="1">
      <c r="A192" s="56">
        <f>SUBTOTAL(3,$B$9:B192)</f>
        <v>184</v>
      </c>
      <c r="B192" s="123" t="s">
        <v>145</v>
      </c>
      <c r="C192" s="124" t="s">
        <v>1143</v>
      </c>
      <c r="D192" s="125" t="s">
        <v>1144</v>
      </c>
      <c r="E192" s="56">
        <v>4</v>
      </c>
      <c r="F192" s="57" t="s">
        <v>681</v>
      </c>
      <c r="G192" s="78">
        <v>73.199999999999989</v>
      </c>
      <c r="H192" s="58">
        <v>7503000</v>
      </c>
      <c r="I192" s="58">
        <v>0</v>
      </c>
      <c r="J192" s="58">
        <v>7503000</v>
      </c>
      <c r="K192" s="78"/>
      <c r="L192" s="58"/>
      <c r="M192" s="58"/>
      <c r="N192" s="58">
        <v>0</v>
      </c>
      <c r="O192" s="78">
        <v>0</v>
      </c>
      <c r="P192" s="58">
        <v>0</v>
      </c>
      <c r="Q192" s="58">
        <v>0</v>
      </c>
      <c r="R192" s="58">
        <v>0</v>
      </c>
      <c r="S192" s="78"/>
      <c r="T192" s="58"/>
      <c r="U192" s="58"/>
      <c r="V192" s="58">
        <v>0</v>
      </c>
      <c r="W192" s="58"/>
      <c r="X192" s="58"/>
      <c r="Y192" s="58"/>
      <c r="Z192" s="58"/>
      <c r="AA192" s="58"/>
      <c r="AB192" s="58">
        <v>0</v>
      </c>
      <c r="AC192" s="60">
        <v>0</v>
      </c>
      <c r="AD192" s="60">
        <v>0</v>
      </c>
      <c r="AE192" s="60">
        <v>0</v>
      </c>
      <c r="AF192" s="60">
        <v>0</v>
      </c>
      <c r="AG192" s="60">
        <v>0</v>
      </c>
      <c r="AH192" s="60">
        <v>0</v>
      </c>
      <c r="AI192" s="58">
        <v>0</v>
      </c>
      <c r="AJ192" s="58">
        <v>0</v>
      </c>
      <c r="AK192" s="59">
        <v>0</v>
      </c>
      <c r="AL192" s="58">
        <v>0</v>
      </c>
      <c r="AM192" s="58">
        <v>0</v>
      </c>
      <c r="AN192" s="78">
        <v>75</v>
      </c>
      <c r="AO192" s="78">
        <v>152.4</v>
      </c>
      <c r="AP192" s="78">
        <v>0</v>
      </c>
      <c r="AQ192" s="93">
        <v>11223000</v>
      </c>
      <c r="AR192" s="93">
        <v>0</v>
      </c>
      <c r="AS192" s="93">
        <v>0</v>
      </c>
      <c r="AT192" s="93">
        <v>0</v>
      </c>
      <c r="AU192" s="93">
        <v>0</v>
      </c>
      <c r="AV192" s="93">
        <v>11223000</v>
      </c>
      <c r="AW192" s="93">
        <v>0</v>
      </c>
      <c r="AX192" s="93">
        <v>0</v>
      </c>
      <c r="AY192" s="58"/>
      <c r="AZ192" s="59"/>
      <c r="BA192" s="59"/>
      <c r="BB192" s="59">
        <v>18726000</v>
      </c>
      <c r="BC192" s="59">
        <v>0</v>
      </c>
      <c r="BD192" s="59">
        <v>0</v>
      </c>
      <c r="BE192" s="59">
        <v>18726000</v>
      </c>
      <c r="BF192" s="59">
        <v>0</v>
      </c>
      <c r="BG192" s="60">
        <v>0</v>
      </c>
      <c r="BH192" s="80">
        <v>75</v>
      </c>
      <c r="BI192" s="80">
        <v>225.6</v>
      </c>
      <c r="BJ192" s="80">
        <v>150.6</v>
      </c>
      <c r="BK192" s="80">
        <v>200.8</v>
      </c>
      <c r="BL192" s="80">
        <v>225.6</v>
      </c>
      <c r="BM192" s="80">
        <v>150.6</v>
      </c>
      <c r="BN192" s="80">
        <v>200.8</v>
      </c>
      <c r="BO192" s="169" t="str">
        <f>VLOOKUP(B192,[1]DS!$B$5:$W$2997,15,0)</f>
        <v>0401</v>
      </c>
      <c r="BP192" s="80" t="str">
        <f t="shared" si="55"/>
        <v/>
      </c>
    </row>
    <row r="193" spans="1:68" ht="27.6" customHeight="1">
      <c r="A193" s="56">
        <f>SUBTOTAL(3,$B$9:B193)</f>
        <v>185</v>
      </c>
      <c r="B193" s="123" t="s">
        <v>146</v>
      </c>
      <c r="C193" s="124" t="s">
        <v>1145</v>
      </c>
      <c r="D193" s="125" t="s">
        <v>1061</v>
      </c>
      <c r="E193" s="56">
        <v>4</v>
      </c>
      <c r="F193" s="57" t="s">
        <v>686</v>
      </c>
      <c r="G193" s="78">
        <v>0</v>
      </c>
      <c r="H193" s="58">
        <v>0</v>
      </c>
      <c r="I193" s="58">
        <v>0</v>
      </c>
      <c r="J193" s="58">
        <v>0</v>
      </c>
      <c r="K193" s="78"/>
      <c r="L193" s="58"/>
      <c r="M193" s="58"/>
      <c r="N193" s="58">
        <v>0</v>
      </c>
      <c r="O193" s="78">
        <v>75.399999999999991</v>
      </c>
      <c r="P193" s="58">
        <v>7728499.9999999991</v>
      </c>
      <c r="Q193" s="58">
        <v>0</v>
      </c>
      <c r="R193" s="58">
        <v>7728500</v>
      </c>
      <c r="S193" s="78"/>
      <c r="T193" s="58"/>
      <c r="U193" s="58"/>
      <c r="V193" s="58">
        <v>0</v>
      </c>
      <c r="W193" s="58"/>
      <c r="X193" s="58"/>
      <c r="Y193" s="58"/>
      <c r="Z193" s="58"/>
      <c r="AA193" s="58"/>
      <c r="AB193" s="58">
        <v>0</v>
      </c>
      <c r="AC193" s="60">
        <v>0</v>
      </c>
      <c r="AD193" s="60">
        <v>0</v>
      </c>
      <c r="AE193" s="60">
        <v>0</v>
      </c>
      <c r="AF193" s="60">
        <v>0</v>
      </c>
      <c r="AG193" s="60">
        <v>0</v>
      </c>
      <c r="AH193" s="60">
        <v>0</v>
      </c>
      <c r="AI193" s="58">
        <v>0</v>
      </c>
      <c r="AJ193" s="58">
        <v>0</v>
      </c>
      <c r="AK193" s="59">
        <v>0</v>
      </c>
      <c r="AL193" s="58">
        <v>0</v>
      </c>
      <c r="AM193" s="58">
        <v>0</v>
      </c>
      <c r="AN193" s="78">
        <v>240</v>
      </c>
      <c r="AO193" s="78">
        <v>832.3</v>
      </c>
      <c r="AP193" s="78">
        <v>0</v>
      </c>
      <c r="AQ193" s="93">
        <v>91048950</v>
      </c>
      <c r="AR193" s="93">
        <v>0</v>
      </c>
      <c r="AS193" s="93">
        <v>0</v>
      </c>
      <c r="AT193" s="93">
        <v>0</v>
      </c>
      <c r="AU193" s="93">
        <v>0</v>
      </c>
      <c r="AV193" s="93">
        <v>91048950</v>
      </c>
      <c r="AW193" s="93">
        <v>0</v>
      </c>
      <c r="AX193" s="93">
        <v>0</v>
      </c>
      <c r="AY193" s="58"/>
      <c r="AZ193" s="59"/>
      <c r="BA193" s="59"/>
      <c r="BB193" s="59">
        <v>98777450</v>
      </c>
      <c r="BC193" s="59">
        <v>0</v>
      </c>
      <c r="BD193" s="59">
        <v>0</v>
      </c>
      <c r="BE193" s="59">
        <v>98777450</v>
      </c>
      <c r="BF193" s="59">
        <v>0</v>
      </c>
      <c r="BG193" s="60">
        <v>0</v>
      </c>
      <c r="BH193" s="80">
        <v>240</v>
      </c>
      <c r="BI193" s="80">
        <v>907.69999999999993</v>
      </c>
      <c r="BJ193" s="80">
        <v>667.69999999999993</v>
      </c>
      <c r="BK193" s="80">
        <v>278.20833333333331</v>
      </c>
      <c r="BL193" s="80">
        <v>907.69999999999993</v>
      </c>
      <c r="BM193" s="80">
        <v>667.69999999999993</v>
      </c>
      <c r="BN193" s="80">
        <v>278.20833333333331</v>
      </c>
      <c r="BO193" s="169" t="str">
        <f>VLOOKUP(B193,[1]DS!$B$5:$W$2997,15,0)</f>
        <v>0407</v>
      </c>
      <c r="BP193" s="80" t="str">
        <f t="shared" si="55"/>
        <v>Vượt trên 300 giờ</v>
      </c>
    </row>
    <row r="194" spans="1:68" ht="27.6" customHeight="1">
      <c r="A194" s="56">
        <f>SUBTOTAL(3,$B$9:B194)</f>
        <v>186</v>
      </c>
      <c r="B194" s="123" t="s">
        <v>147</v>
      </c>
      <c r="C194" s="124" t="s">
        <v>1146</v>
      </c>
      <c r="D194" s="125" t="s">
        <v>1064</v>
      </c>
      <c r="E194" s="56">
        <v>4</v>
      </c>
      <c r="F194" s="57" t="s">
        <v>686</v>
      </c>
      <c r="G194" s="78">
        <v>0</v>
      </c>
      <c r="H194" s="58">
        <v>0</v>
      </c>
      <c r="I194" s="58">
        <v>0</v>
      </c>
      <c r="J194" s="58">
        <v>0</v>
      </c>
      <c r="K194" s="78"/>
      <c r="L194" s="58"/>
      <c r="M194" s="58"/>
      <c r="N194" s="58">
        <v>0</v>
      </c>
      <c r="O194" s="78">
        <v>90.499999999999986</v>
      </c>
      <c r="P194" s="58">
        <v>9276249.9999999981</v>
      </c>
      <c r="Q194" s="58">
        <v>0</v>
      </c>
      <c r="R194" s="58">
        <v>9276250</v>
      </c>
      <c r="S194" s="78"/>
      <c r="T194" s="58"/>
      <c r="U194" s="58"/>
      <c r="V194" s="58">
        <v>0</v>
      </c>
      <c r="W194" s="58"/>
      <c r="X194" s="58"/>
      <c r="Y194" s="58"/>
      <c r="Z194" s="58"/>
      <c r="AA194" s="58"/>
      <c r="AB194" s="58">
        <v>0</v>
      </c>
      <c r="AC194" s="60">
        <v>0</v>
      </c>
      <c r="AD194" s="60">
        <v>0</v>
      </c>
      <c r="AE194" s="60">
        <v>0</v>
      </c>
      <c r="AF194" s="60">
        <v>0</v>
      </c>
      <c r="AG194" s="60">
        <v>0</v>
      </c>
      <c r="AH194" s="60">
        <v>0</v>
      </c>
      <c r="AI194" s="58">
        <v>0</v>
      </c>
      <c r="AJ194" s="58">
        <v>0</v>
      </c>
      <c r="AK194" s="59">
        <v>0</v>
      </c>
      <c r="AL194" s="58">
        <v>0</v>
      </c>
      <c r="AM194" s="58">
        <v>0</v>
      </c>
      <c r="AN194" s="78">
        <v>280</v>
      </c>
      <c r="AO194" s="78">
        <v>361.6</v>
      </c>
      <c r="AP194" s="78">
        <v>0</v>
      </c>
      <c r="AQ194" s="93">
        <v>11138400</v>
      </c>
      <c r="AR194" s="93">
        <v>0</v>
      </c>
      <c r="AS194" s="93">
        <v>0</v>
      </c>
      <c r="AT194" s="93">
        <v>0</v>
      </c>
      <c r="AU194" s="93">
        <v>0</v>
      </c>
      <c r="AV194" s="93">
        <v>11138400</v>
      </c>
      <c r="AW194" s="93">
        <v>0</v>
      </c>
      <c r="AX194" s="93">
        <v>0</v>
      </c>
      <c r="AY194" s="58"/>
      <c r="AZ194" s="59"/>
      <c r="BA194" s="59"/>
      <c r="BB194" s="59">
        <v>20414650</v>
      </c>
      <c r="BC194" s="59">
        <v>0</v>
      </c>
      <c r="BD194" s="59">
        <v>0</v>
      </c>
      <c r="BE194" s="59">
        <v>20414650</v>
      </c>
      <c r="BF194" s="59">
        <v>0</v>
      </c>
      <c r="BG194" s="136">
        <v>0</v>
      </c>
      <c r="BH194" s="80">
        <v>280</v>
      </c>
      <c r="BI194" s="80">
        <v>452.1</v>
      </c>
      <c r="BJ194" s="80">
        <v>172.10000000000002</v>
      </c>
      <c r="BK194" s="80">
        <v>61.46428571428573</v>
      </c>
      <c r="BL194" s="80">
        <v>452.1</v>
      </c>
      <c r="BM194" s="80">
        <v>172.10000000000002</v>
      </c>
      <c r="BN194" s="80">
        <v>61.46428571428573</v>
      </c>
      <c r="BO194" s="169" t="str">
        <f>VLOOKUP(B194,[1]DS!$B$5:$W$2997,15,0)</f>
        <v>0407</v>
      </c>
      <c r="BP194" s="80" t="str">
        <f t="shared" si="55"/>
        <v/>
      </c>
    </row>
    <row r="195" spans="1:68" ht="27.6" customHeight="1">
      <c r="A195" s="56">
        <f>SUBTOTAL(3,$B$9:B195)</f>
        <v>187</v>
      </c>
      <c r="B195" s="123" t="s">
        <v>5</v>
      </c>
      <c r="C195" s="124" t="s">
        <v>1063</v>
      </c>
      <c r="D195" s="125" t="s">
        <v>909</v>
      </c>
      <c r="E195" s="56">
        <v>4</v>
      </c>
      <c r="F195" s="57" t="s">
        <v>686</v>
      </c>
      <c r="G195" s="78">
        <v>50.900000000000006</v>
      </c>
      <c r="H195" s="58">
        <v>5217250</v>
      </c>
      <c r="I195" s="58">
        <v>0</v>
      </c>
      <c r="J195" s="58">
        <v>5217250</v>
      </c>
      <c r="K195" s="78"/>
      <c r="L195" s="58"/>
      <c r="M195" s="58"/>
      <c r="N195" s="58">
        <v>0</v>
      </c>
      <c r="O195" s="78">
        <v>76.200000000000017</v>
      </c>
      <c r="P195" s="58">
        <v>7810500.0000000019</v>
      </c>
      <c r="Q195" s="58">
        <v>0</v>
      </c>
      <c r="R195" s="58">
        <v>7810500</v>
      </c>
      <c r="S195" s="78"/>
      <c r="T195" s="58"/>
      <c r="U195" s="58"/>
      <c r="V195" s="58">
        <v>0</v>
      </c>
      <c r="W195" s="58"/>
      <c r="X195" s="58"/>
      <c r="Y195" s="58"/>
      <c r="Z195" s="58"/>
      <c r="AA195" s="58"/>
      <c r="AB195" s="58">
        <v>0</v>
      </c>
      <c r="AC195" s="60">
        <v>0</v>
      </c>
      <c r="AD195" s="60">
        <v>0</v>
      </c>
      <c r="AE195" s="60">
        <v>0</v>
      </c>
      <c r="AF195" s="60">
        <v>0</v>
      </c>
      <c r="AG195" s="60">
        <v>0</v>
      </c>
      <c r="AH195" s="60">
        <v>0</v>
      </c>
      <c r="AI195" s="58">
        <v>0</v>
      </c>
      <c r="AJ195" s="58">
        <v>0</v>
      </c>
      <c r="AK195" s="59">
        <v>0</v>
      </c>
      <c r="AL195" s="58">
        <v>0</v>
      </c>
      <c r="AM195" s="58">
        <v>0</v>
      </c>
      <c r="AN195" s="78">
        <v>90</v>
      </c>
      <c r="AO195" s="78">
        <v>355.4</v>
      </c>
      <c r="AP195" s="78">
        <v>0</v>
      </c>
      <c r="AQ195" s="93">
        <v>36227100</v>
      </c>
      <c r="AR195" s="93">
        <v>0</v>
      </c>
      <c r="AS195" s="93">
        <v>0</v>
      </c>
      <c r="AT195" s="93">
        <v>0</v>
      </c>
      <c r="AU195" s="93">
        <v>0</v>
      </c>
      <c r="AV195" s="93">
        <v>36227100</v>
      </c>
      <c r="AW195" s="93">
        <v>0</v>
      </c>
      <c r="AX195" s="93">
        <v>0</v>
      </c>
      <c r="AY195" s="58"/>
      <c r="AZ195" s="59"/>
      <c r="BA195" s="59"/>
      <c r="BB195" s="59">
        <v>49254850</v>
      </c>
      <c r="BC195" s="59">
        <v>0</v>
      </c>
      <c r="BD195" s="59">
        <v>0</v>
      </c>
      <c r="BE195" s="59">
        <v>49254850</v>
      </c>
      <c r="BF195" s="59">
        <v>0</v>
      </c>
      <c r="BG195" s="60">
        <v>0</v>
      </c>
      <c r="BH195" s="80">
        <v>90</v>
      </c>
      <c r="BI195" s="80">
        <v>482.5</v>
      </c>
      <c r="BJ195" s="80">
        <v>392.5</v>
      </c>
      <c r="BK195" s="80">
        <v>436.11111111111109</v>
      </c>
      <c r="BL195" s="80">
        <v>482.5</v>
      </c>
      <c r="BM195" s="80">
        <v>392.5</v>
      </c>
      <c r="BN195" s="80">
        <v>436.11111111111109</v>
      </c>
      <c r="BO195" s="169" t="str">
        <f>VLOOKUP(B195,[1]DS!$B$5:$W$2997,15,0)</f>
        <v>0407</v>
      </c>
      <c r="BP195" s="80" t="str">
        <f t="shared" si="55"/>
        <v/>
      </c>
    </row>
    <row r="196" spans="1:68" ht="27.6" customHeight="1">
      <c r="A196" s="56">
        <f>SUBTOTAL(3,$B$9:B196)</f>
        <v>188</v>
      </c>
      <c r="B196" s="123" t="s">
        <v>149</v>
      </c>
      <c r="C196" s="124" t="s">
        <v>1147</v>
      </c>
      <c r="D196" s="125" t="s">
        <v>989</v>
      </c>
      <c r="E196" s="56">
        <v>4</v>
      </c>
      <c r="F196" s="57" t="s">
        <v>686</v>
      </c>
      <c r="G196" s="78">
        <v>0</v>
      </c>
      <c r="H196" s="58">
        <v>0</v>
      </c>
      <c r="I196" s="58">
        <v>0</v>
      </c>
      <c r="J196" s="58">
        <v>0</v>
      </c>
      <c r="K196" s="78"/>
      <c r="L196" s="58"/>
      <c r="M196" s="58"/>
      <c r="N196" s="58">
        <v>0</v>
      </c>
      <c r="O196" s="78">
        <v>0</v>
      </c>
      <c r="P196" s="58">
        <v>0</v>
      </c>
      <c r="Q196" s="58">
        <v>0</v>
      </c>
      <c r="R196" s="58">
        <v>0</v>
      </c>
      <c r="S196" s="78"/>
      <c r="T196" s="58"/>
      <c r="U196" s="58"/>
      <c r="V196" s="58">
        <v>0</v>
      </c>
      <c r="W196" s="58"/>
      <c r="X196" s="58"/>
      <c r="Y196" s="58"/>
      <c r="Z196" s="58"/>
      <c r="AA196" s="58"/>
      <c r="AB196" s="58">
        <v>0</v>
      </c>
      <c r="AC196" s="60">
        <v>0</v>
      </c>
      <c r="AD196" s="60">
        <v>0</v>
      </c>
      <c r="AE196" s="60">
        <v>0</v>
      </c>
      <c r="AF196" s="60">
        <v>0</v>
      </c>
      <c r="AG196" s="60">
        <v>0</v>
      </c>
      <c r="AH196" s="60">
        <v>0</v>
      </c>
      <c r="AI196" s="58">
        <v>0</v>
      </c>
      <c r="AJ196" s="58">
        <v>0</v>
      </c>
      <c r="AK196" s="59">
        <v>0</v>
      </c>
      <c r="AL196" s="58">
        <v>0</v>
      </c>
      <c r="AM196" s="58">
        <v>0</v>
      </c>
      <c r="AN196" s="78">
        <v>300</v>
      </c>
      <c r="AO196" s="78">
        <v>394</v>
      </c>
      <c r="AP196" s="78">
        <v>0</v>
      </c>
      <c r="AQ196" s="93">
        <v>13630000</v>
      </c>
      <c r="AR196" s="93">
        <v>0</v>
      </c>
      <c r="AS196" s="93">
        <v>0</v>
      </c>
      <c r="AT196" s="93">
        <v>0</v>
      </c>
      <c r="AU196" s="93">
        <v>0</v>
      </c>
      <c r="AV196" s="93">
        <v>13630000</v>
      </c>
      <c r="AW196" s="93">
        <v>0</v>
      </c>
      <c r="AX196" s="93">
        <v>0</v>
      </c>
      <c r="AY196" s="58"/>
      <c r="AZ196" s="59"/>
      <c r="BA196" s="59"/>
      <c r="BB196" s="59">
        <v>13630000</v>
      </c>
      <c r="BC196" s="59">
        <v>0</v>
      </c>
      <c r="BD196" s="59">
        <v>0</v>
      </c>
      <c r="BE196" s="59">
        <v>13630000</v>
      </c>
      <c r="BF196" s="59">
        <v>0</v>
      </c>
      <c r="BG196" s="60">
        <v>0</v>
      </c>
      <c r="BH196" s="80">
        <v>300</v>
      </c>
      <c r="BI196" s="80">
        <v>394</v>
      </c>
      <c r="BJ196" s="80">
        <v>94</v>
      </c>
      <c r="BK196" s="80">
        <v>31.333333333333336</v>
      </c>
      <c r="BL196" s="80">
        <v>394</v>
      </c>
      <c r="BM196" s="80">
        <v>94</v>
      </c>
      <c r="BN196" s="80">
        <v>31.333333333333336</v>
      </c>
      <c r="BO196" s="169" t="str">
        <f>VLOOKUP(B196,[1]DS!$B$5:$W$2997,15,0)</f>
        <v>0407</v>
      </c>
      <c r="BP196" s="80" t="str">
        <f t="shared" si="55"/>
        <v/>
      </c>
    </row>
    <row r="197" spans="1:68" ht="27.6" customHeight="1">
      <c r="A197" s="56">
        <f>SUBTOTAL(3,$B$9:B197)</f>
        <v>189</v>
      </c>
      <c r="B197" s="123" t="s">
        <v>148</v>
      </c>
      <c r="C197" s="124" t="s">
        <v>926</v>
      </c>
      <c r="D197" s="125" t="s">
        <v>1148</v>
      </c>
      <c r="E197" s="56">
        <v>4</v>
      </c>
      <c r="F197" s="57" t="s">
        <v>686</v>
      </c>
      <c r="G197" s="78">
        <v>0</v>
      </c>
      <c r="H197" s="58">
        <v>0</v>
      </c>
      <c r="I197" s="58">
        <v>0</v>
      </c>
      <c r="J197" s="58">
        <v>0</v>
      </c>
      <c r="K197" s="78"/>
      <c r="L197" s="58"/>
      <c r="M197" s="58"/>
      <c r="N197" s="58">
        <v>0</v>
      </c>
      <c r="O197" s="78">
        <v>0</v>
      </c>
      <c r="P197" s="58">
        <v>0</v>
      </c>
      <c r="Q197" s="58">
        <v>0</v>
      </c>
      <c r="R197" s="58">
        <v>0</v>
      </c>
      <c r="S197" s="78"/>
      <c r="T197" s="58"/>
      <c r="U197" s="58"/>
      <c r="V197" s="58">
        <v>0</v>
      </c>
      <c r="W197" s="58"/>
      <c r="X197" s="58"/>
      <c r="Y197" s="58"/>
      <c r="Z197" s="58"/>
      <c r="AA197" s="58"/>
      <c r="AB197" s="58">
        <v>0</v>
      </c>
      <c r="AC197" s="60">
        <v>0</v>
      </c>
      <c r="AD197" s="60">
        <v>0</v>
      </c>
      <c r="AE197" s="60">
        <v>0</v>
      </c>
      <c r="AF197" s="60">
        <v>0</v>
      </c>
      <c r="AG197" s="60">
        <v>0</v>
      </c>
      <c r="AH197" s="60">
        <v>0</v>
      </c>
      <c r="AI197" s="58">
        <v>0</v>
      </c>
      <c r="AJ197" s="58">
        <v>0</v>
      </c>
      <c r="AK197" s="59">
        <v>0</v>
      </c>
      <c r="AL197" s="58">
        <v>0</v>
      </c>
      <c r="AM197" s="58">
        <v>0</v>
      </c>
      <c r="AN197" s="78">
        <v>0</v>
      </c>
      <c r="AO197" s="78">
        <v>0</v>
      </c>
      <c r="AP197" s="78">
        <v>0</v>
      </c>
      <c r="AQ197" s="93">
        <v>0</v>
      </c>
      <c r="AR197" s="93">
        <v>0</v>
      </c>
      <c r="AS197" s="93">
        <v>0</v>
      </c>
      <c r="AT197" s="93">
        <v>0</v>
      </c>
      <c r="AU197" s="93">
        <v>0</v>
      </c>
      <c r="AV197" s="93">
        <v>0</v>
      </c>
      <c r="AW197" s="93">
        <v>0</v>
      </c>
      <c r="AX197" s="93">
        <v>0</v>
      </c>
      <c r="AY197" s="58"/>
      <c r="AZ197" s="59"/>
      <c r="BA197" s="59"/>
      <c r="BB197" s="59">
        <v>0</v>
      </c>
      <c r="BC197" s="59">
        <v>0</v>
      </c>
      <c r="BD197" s="59">
        <v>0</v>
      </c>
      <c r="BE197" s="59">
        <v>0</v>
      </c>
      <c r="BF197" s="59">
        <v>0</v>
      </c>
      <c r="BG197" s="136">
        <v>0</v>
      </c>
      <c r="BH197" s="80">
        <v>0</v>
      </c>
      <c r="BI197" s="80">
        <v>0</v>
      </c>
      <c r="BJ197" s="80">
        <v>0</v>
      </c>
      <c r="BK197" s="80">
        <v>0</v>
      </c>
      <c r="BL197" s="80">
        <v>0</v>
      </c>
      <c r="BM197" s="80">
        <v>0</v>
      </c>
      <c r="BN197" s="80">
        <v>0</v>
      </c>
      <c r="BO197" s="169" t="str">
        <f>VLOOKUP(B197,[1]DS!$B$5:$W$2997,15,0)</f>
        <v>0407</v>
      </c>
      <c r="BP197" s="80" t="str">
        <f t="shared" si="55"/>
        <v/>
      </c>
    </row>
    <row r="198" spans="1:68" ht="27.6" customHeight="1">
      <c r="A198" s="56">
        <f>SUBTOTAL(3,$B$9:B198)</f>
        <v>190</v>
      </c>
      <c r="B198" s="123" t="s">
        <v>150</v>
      </c>
      <c r="C198" s="124" t="s">
        <v>1149</v>
      </c>
      <c r="D198" s="125" t="s">
        <v>1010</v>
      </c>
      <c r="E198" s="56">
        <v>4</v>
      </c>
      <c r="F198" s="57" t="s">
        <v>686</v>
      </c>
      <c r="G198" s="78">
        <v>0</v>
      </c>
      <c r="H198" s="58">
        <v>0</v>
      </c>
      <c r="I198" s="58">
        <v>0</v>
      </c>
      <c r="J198" s="58">
        <v>0</v>
      </c>
      <c r="K198" s="78"/>
      <c r="L198" s="58"/>
      <c r="M198" s="58"/>
      <c r="N198" s="58">
        <v>0</v>
      </c>
      <c r="O198" s="78">
        <v>30.200000000000003</v>
      </c>
      <c r="P198" s="58">
        <v>3095500.0000000005</v>
      </c>
      <c r="Q198" s="58">
        <v>0</v>
      </c>
      <c r="R198" s="58">
        <v>3095500</v>
      </c>
      <c r="S198" s="78"/>
      <c r="T198" s="58"/>
      <c r="U198" s="58"/>
      <c r="V198" s="58">
        <v>0</v>
      </c>
      <c r="W198" s="58"/>
      <c r="X198" s="58"/>
      <c r="Y198" s="58"/>
      <c r="Z198" s="58"/>
      <c r="AA198" s="58"/>
      <c r="AB198" s="58">
        <v>0</v>
      </c>
      <c r="AC198" s="60">
        <v>1</v>
      </c>
      <c r="AD198" s="60">
        <v>20</v>
      </c>
      <c r="AE198" s="60">
        <v>0</v>
      </c>
      <c r="AF198" s="60">
        <v>0</v>
      </c>
      <c r="AG198" s="60">
        <v>1</v>
      </c>
      <c r="AH198" s="60">
        <v>20</v>
      </c>
      <c r="AI198" s="58">
        <v>1050000</v>
      </c>
      <c r="AJ198" s="58">
        <v>0</v>
      </c>
      <c r="AK198" s="59">
        <v>0</v>
      </c>
      <c r="AL198" s="58">
        <v>1050000</v>
      </c>
      <c r="AM198" s="58">
        <v>0</v>
      </c>
      <c r="AN198" s="78">
        <v>255</v>
      </c>
      <c r="AO198" s="78">
        <v>724.4</v>
      </c>
      <c r="AP198" s="78">
        <v>0</v>
      </c>
      <c r="AQ198" s="93">
        <v>61193300</v>
      </c>
      <c r="AR198" s="93">
        <v>0</v>
      </c>
      <c r="AS198" s="93">
        <v>0</v>
      </c>
      <c r="AT198" s="93">
        <v>0</v>
      </c>
      <c r="AU198" s="93">
        <v>0</v>
      </c>
      <c r="AV198" s="93">
        <v>61193300</v>
      </c>
      <c r="AW198" s="93">
        <v>0</v>
      </c>
      <c r="AX198" s="93">
        <v>0</v>
      </c>
      <c r="AY198" s="58"/>
      <c r="AZ198" s="59"/>
      <c r="BA198" s="59"/>
      <c r="BB198" s="59">
        <v>65338800</v>
      </c>
      <c r="BC198" s="59">
        <v>0</v>
      </c>
      <c r="BD198" s="59">
        <v>0</v>
      </c>
      <c r="BE198" s="59">
        <v>65338800</v>
      </c>
      <c r="BF198" s="59">
        <v>0</v>
      </c>
      <c r="BG198" s="136">
        <v>0</v>
      </c>
      <c r="BH198" s="80">
        <v>255</v>
      </c>
      <c r="BI198" s="80">
        <v>774.6</v>
      </c>
      <c r="BJ198" s="80">
        <v>519.6</v>
      </c>
      <c r="BK198" s="80">
        <v>203.76470588235293</v>
      </c>
      <c r="BL198" s="80">
        <v>754.6</v>
      </c>
      <c r="BM198" s="80">
        <v>499.6</v>
      </c>
      <c r="BN198" s="80">
        <v>195.92156862745099</v>
      </c>
      <c r="BO198" s="169" t="str">
        <f>VLOOKUP(B198,[1]DS!$B$5:$W$2997,15,0)</f>
        <v>0407</v>
      </c>
      <c r="BP198" s="80" t="str">
        <f t="shared" si="55"/>
        <v>Vượt trên 300 giờ</v>
      </c>
    </row>
    <row r="199" spans="1:68" ht="27.6" customHeight="1">
      <c r="A199" s="56">
        <f>SUBTOTAL(3,$B$9:B199)</f>
        <v>191</v>
      </c>
      <c r="B199" s="123" t="s">
        <v>151</v>
      </c>
      <c r="C199" s="124" t="s">
        <v>904</v>
      </c>
      <c r="D199" s="125" t="s">
        <v>1150</v>
      </c>
      <c r="E199" s="56">
        <v>4</v>
      </c>
      <c r="F199" s="57" t="s">
        <v>682</v>
      </c>
      <c r="G199" s="78">
        <v>0</v>
      </c>
      <c r="H199" s="58">
        <v>0</v>
      </c>
      <c r="I199" s="58">
        <v>0</v>
      </c>
      <c r="J199" s="58">
        <v>0</v>
      </c>
      <c r="K199" s="78"/>
      <c r="L199" s="58"/>
      <c r="M199" s="58"/>
      <c r="N199" s="58">
        <v>0</v>
      </c>
      <c r="O199" s="78">
        <v>212.09999999999994</v>
      </c>
      <c r="P199" s="58">
        <v>21740249.999999993</v>
      </c>
      <c r="Q199" s="58">
        <v>0</v>
      </c>
      <c r="R199" s="58">
        <v>21740250</v>
      </c>
      <c r="S199" s="78"/>
      <c r="T199" s="58"/>
      <c r="U199" s="58"/>
      <c r="V199" s="58">
        <v>0</v>
      </c>
      <c r="W199" s="58"/>
      <c r="X199" s="58"/>
      <c r="Y199" s="58"/>
      <c r="Z199" s="58"/>
      <c r="AA199" s="58"/>
      <c r="AB199" s="58">
        <v>0</v>
      </c>
      <c r="AC199" s="60">
        <v>0</v>
      </c>
      <c r="AD199" s="60">
        <v>0</v>
      </c>
      <c r="AE199" s="60">
        <v>0</v>
      </c>
      <c r="AF199" s="60">
        <v>0</v>
      </c>
      <c r="AG199" s="60">
        <v>0</v>
      </c>
      <c r="AH199" s="60">
        <v>0</v>
      </c>
      <c r="AI199" s="58">
        <v>0</v>
      </c>
      <c r="AJ199" s="58">
        <v>0</v>
      </c>
      <c r="AK199" s="59">
        <v>0</v>
      </c>
      <c r="AL199" s="58">
        <v>0</v>
      </c>
      <c r="AM199" s="58">
        <v>0</v>
      </c>
      <c r="AN199" s="78">
        <v>210</v>
      </c>
      <c r="AO199" s="78">
        <v>532.79999999999995</v>
      </c>
      <c r="AP199" s="78">
        <v>0</v>
      </c>
      <c r="AQ199" s="93">
        <v>46224600</v>
      </c>
      <c r="AR199" s="93">
        <v>0</v>
      </c>
      <c r="AS199" s="93">
        <v>0</v>
      </c>
      <c r="AT199" s="93">
        <v>0</v>
      </c>
      <c r="AU199" s="93">
        <v>0</v>
      </c>
      <c r="AV199" s="93">
        <v>46224600</v>
      </c>
      <c r="AW199" s="93">
        <v>0</v>
      </c>
      <c r="AX199" s="93">
        <v>0</v>
      </c>
      <c r="AY199" s="58"/>
      <c r="AZ199" s="59"/>
      <c r="BA199" s="59"/>
      <c r="BB199" s="59">
        <v>67964850</v>
      </c>
      <c r="BC199" s="59">
        <v>0</v>
      </c>
      <c r="BD199" s="59">
        <v>0</v>
      </c>
      <c r="BE199" s="59">
        <v>67964850</v>
      </c>
      <c r="BF199" s="59">
        <v>0</v>
      </c>
      <c r="BG199" s="60">
        <v>0</v>
      </c>
      <c r="BH199" s="80">
        <v>210</v>
      </c>
      <c r="BI199" s="80">
        <v>744.89999999999986</v>
      </c>
      <c r="BJ199" s="80">
        <v>534.89999999999986</v>
      </c>
      <c r="BK199" s="80">
        <v>254.71428571428567</v>
      </c>
      <c r="BL199" s="80">
        <v>744.89999999999986</v>
      </c>
      <c r="BM199" s="80">
        <v>534.89999999999986</v>
      </c>
      <c r="BN199" s="80">
        <v>254.71428571428567</v>
      </c>
      <c r="BO199" s="169" t="str">
        <f>VLOOKUP(B199,[1]DS!$B$5:$W$2997,15,0)</f>
        <v>0402</v>
      </c>
      <c r="BP199" s="80" t="str">
        <f t="shared" si="55"/>
        <v>Vượt trên 300 giờ</v>
      </c>
    </row>
    <row r="200" spans="1:68" ht="27.6" customHeight="1">
      <c r="A200" s="56">
        <f>SUBTOTAL(3,$B$9:B200)</f>
        <v>192</v>
      </c>
      <c r="B200" s="123" t="s">
        <v>152</v>
      </c>
      <c r="C200" s="124" t="s">
        <v>1151</v>
      </c>
      <c r="D200" s="125" t="s">
        <v>958</v>
      </c>
      <c r="E200" s="56">
        <v>4</v>
      </c>
      <c r="F200" s="57" t="s">
        <v>682</v>
      </c>
      <c r="G200" s="78">
        <v>0</v>
      </c>
      <c r="H200" s="58">
        <v>0</v>
      </c>
      <c r="I200" s="58">
        <v>0</v>
      </c>
      <c r="J200" s="58">
        <v>0</v>
      </c>
      <c r="K200" s="78"/>
      <c r="L200" s="58"/>
      <c r="M200" s="58"/>
      <c r="N200" s="58">
        <v>0</v>
      </c>
      <c r="O200" s="78">
        <v>168.50000000000003</v>
      </c>
      <c r="P200" s="58">
        <v>17271250.000000004</v>
      </c>
      <c r="Q200" s="58">
        <v>0</v>
      </c>
      <c r="R200" s="58">
        <v>17271250</v>
      </c>
      <c r="S200" s="78"/>
      <c r="T200" s="58"/>
      <c r="U200" s="58"/>
      <c r="V200" s="58">
        <v>0</v>
      </c>
      <c r="W200" s="58"/>
      <c r="X200" s="58"/>
      <c r="Y200" s="58"/>
      <c r="Z200" s="58"/>
      <c r="AA200" s="58"/>
      <c r="AB200" s="58">
        <v>0</v>
      </c>
      <c r="AC200" s="60">
        <v>3</v>
      </c>
      <c r="AD200" s="60">
        <v>60</v>
      </c>
      <c r="AE200" s="60">
        <v>0</v>
      </c>
      <c r="AF200" s="60">
        <v>0</v>
      </c>
      <c r="AG200" s="60">
        <v>3</v>
      </c>
      <c r="AH200" s="60">
        <v>60</v>
      </c>
      <c r="AI200" s="58">
        <v>3150000</v>
      </c>
      <c r="AJ200" s="58">
        <v>0</v>
      </c>
      <c r="AK200" s="59">
        <v>0</v>
      </c>
      <c r="AL200" s="58">
        <v>3150000</v>
      </c>
      <c r="AM200" s="58">
        <v>0</v>
      </c>
      <c r="AN200" s="78">
        <v>255</v>
      </c>
      <c r="AO200" s="78">
        <v>392.8</v>
      </c>
      <c r="AP200" s="78">
        <v>0</v>
      </c>
      <c r="AQ200" s="93">
        <v>18809700</v>
      </c>
      <c r="AR200" s="93">
        <v>0</v>
      </c>
      <c r="AS200" s="93">
        <v>0</v>
      </c>
      <c r="AT200" s="93">
        <v>0</v>
      </c>
      <c r="AU200" s="93">
        <v>0</v>
      </c>
      <c r="AV200" s="93">
        <v>18809700</v>
      </c>
      <c r="AW200" s="93">
        <v>0</v>
      </c>
      <c r="AX200" s="93">
        <v>0</v>
      </c>
      <c r="AY200" s="58"/>
      <c r="AZ200" s="59"/>
      <c r="BA200" s="59"/>
      <c r="BB200" s="59">
        <v>39230950</v>
      </c>
      <c r="BC200" s="59">
        <v>0</v>
      </c>
      <c r="BD200" s="59">
        <v>0</v>
      </c>
      <c r="BE200" s="59">
        <v>39230950</v>
      </c>
      <c r="BF200" s="59">
        <v>0</v>
      </c>
      <c r="BG200" s="60">
        <v>0</v>
      </c>
      <c r="BH200" s="80">
        <v>255</v>
      </c>
      <c r="BI200" s="80">
        <v>621.30000000000007</v>
      </c>
      <c r="BJ200" s="80">
        <v>366.30000000000007</v>
      </c>
      <c r="BK200" s="80">
        <v>143.64705882352945</v>
      </c>
      <c r="BL200" s="80">
        <v>561.30000000000007</v>
      </c>
      <c r="BM200" s="80">
        <v>306.30000000000007</v>
      </c>
      <c r="BN200" s="80">
        <v>120.11764705882355</v>
      </c>
      <c r="BO200" s="169" t="str">
        <f>VLOOKUP(B200,[1]DS!$B$5:$W$2997,15,0)</f>
        <v>0402</v>
      </c>
      <c r="BP200" s="80" t="str">
        <f t="shared" si="55"/>
        <v/>
      </c>
    </row>
    <row r="201" spans="1:68" ht="27.6" customHeight="1">
      <c r="A201" s="56">
        <f>SUBTOTAL(3,$B$9:B201)</f>
        <v>193</v>
      </c>
      <c r="B201" s="123" t="s">
        <v>153</v>
      </c>
      <c r="C201" s="124" t="s">
        <v>1152</v>
      </c>
      <c r="D201" s="125" t="s">
        <v>958</v>
      </c>
      <c r="E201" s="56">
        <v>4</v>
      </c>
      <c r="F201" s="57" t="s">
        <v>682</v>
      </c>
      <c r="G201" s="78">
        <v>47.699999999999996</v>
      </c>
      <c r="H201" s="58">
        <v>4889250</v>
      </c>
      <c r="I201" s="58">
        <v>0</v>
      </c>
      <c r="J201" s="58">
        <v>4889250</v>
      </c>
      <c r="K201" s="78"/>
      <c r="L201" s="58"/>
      <c r="M201" s="58"/>
      <c r="N201" s="58">
        <v>0</v>
      </c>
      <c r="O201" s="78">
        <v>105.89999999999999</v>
      </c>
      <c r="P201" s="58">
        <v>10854750</v>
      </c>
      <c r="Q201" s="58">
        <v>0</v>
      </c>
      <c r="R201" s="58">
        <v>10854750</v>
      </c>
      <c r="S201" s="78"/>
      <c r="T201" s="58"/>
      <c r="U201" s="58"/>
      <c r="V201" s="58">
        <v>0</v>
      </c>
      <c r="W201" s="58"/>
      <c r="X201" s="58"/>
      <c r="Y201" s="58"/>
      <c r="Z201" s="58"/>
      <c r="AA201" s="58"/>
      <c r="AB201" s="58">
        <v>0</v>
      </c>
      <c r="AC201" s="60">
        <v>3</v>
      </c>
      <c r="AD201" s="60">
        <v>60</v>
      </c>
      <c r="AE201" s="60">
        <v>0</v>
      </c>
      <c r="AF201" s="60">
        <v>0</v>
      </c>
      <c r="AG201" s="60">
        <v>3</v>
      </c>
      <c r="AH201" s="60">
        <v>60</v>
      </c>
      <c r="AI201" s="58">
        <v>3150000</v>
      </c>
      <c r="AJ201" s="58">
        <v>0</v>
      </c>
      <c r="AK201" s="59">
        <v>0</v>
      </c>
      <c r="AL201" s="58">
        <v>3150000</v>
      </c>
      <c r="AM201" s="58">
        <v>0</v>
      </c>
      <c r="AN201" s="78">
        <v>105</v>
      </c>
      <c r="AO201" s="78">
        <v>118.7</v>
      </c>
      <c r="AP201" s="78">
        <v>0</v>
      </c>
      <c r="AQ201" s="93">
        <v>1753600</v>
      </c>
      <c r="AR201" s="93">
        <v>0</v>
      </c>
      <c r="AS201" s="93">
        <v>0</v>
      </c>
      <c r="AT201" s="93">
        <v>0</v>
      </c>
      <c r="AU201" s="93">
        <v>0</v>
      </c>
      <c r="AV201" s="93">
        <v>1753600</v>
      </c>
      <c r="AW201" s="93">
        <v>0</v>
      </c>
      <c r="AX201" s="93">
        <v>0</v>
      </c>
      <c r="AY201" s="58"/>
      <c r="AZ201" s="59"/>
      <c r="BA201" s="59"/>
      <c r="BB201" s="59">
        <v>20647600</v>
      </c>
      <c r="BC201" s="59">
        <v>0</v>
      </c>
      <c r="BD201" s="59">
        <v>0</v>
      </c>
      <c r="BE201" s="59">
        <v>20647600</v>
      </c>
      <c r="BF201" s="59">
        <v>0</v>
      </c>
      <c r="BG201" s="60">
        <v>0</v>
      </c>
      <c r="BH201" s="80">
        <v>105</v>
      </c>
      <c r="BI201" s="80">
        <v>332.3</v>
      </c>
      <c r="BJ201" s="80">
        <v>227.3</v>
      </c>
      <c r="BK201" s="80">
        <v>216.47619047619048</v>
      </c>
      <c r="BL201" s="80">
        <v>272.3</v>
      </c>
      <c r="BM201" s="80">
        <v>167.3</v>
      </c>
      <c r="BN201" s="80">
        <v>159.33333333333334</v>
      </c>
      <c r="BO201" s="169" t="str">
        <f>VLOOKUP(B201,[1]DS!$B$5:$W$2997,15,0)</f>
        <v>0402</v>
      </c>
      <c r="BP201" s="80" t="str">
        <f t="shared" ref="BP201:BP264" si="56">+IF((AO201+AP201-AN201)&gt;300,"Vượt trên 300 giờ","")</f>
        <v/>
      </c>
    </row>
    <row r="202" spans="1:68" ht="27.6" customHeight="1">
      <c r="A202" s="56">
        <f>SUBTOTAL(3,$B$9:B202)</f>
        <v>194</v>
      </c>
      <c r="B202" s="123" t="s">
        <v>597</v>
      </c>
      <c r="C202" s="124" t="s">
        <v>908</v>
      </c>
      <c r="D202" s="125" t="s">
        <v>1061</v>
      </c>
      <c r="E202" s="56">
        <v>4</v>
      </c>
      <c r="F202" s="57" t="s">
        <v>682</v>
      </c>
      <c r="G202" s="78">
        <v>0</v>
      </c>
      <c r="H202" s="58">
        <v>0</v>
      </c>
      <c r="I202" s="58">
        <v>0</v>
      </c>
      <c r="J202" s="58">
        <v>0</v>
      </c>
      <c r="K202" s="78"/>
      <c r="L202" s="58"/>
      <c r="M202" s="58"/>
      <c r="N202" s="58">
        <v>0</v>
      </c>
      <c r="O202" s="78">
        <v>0</v>
      </c>
      <c r="P202" s="58">
        <v>0</v>
      </c>
      <c r="Q202" s="58">
        <v>0</v>
      </c>
      <c r="R202" s="58">
        <v>0</v>
      </c>
      <c r="S202" s="78"/>
      <c r="T202" s="58"/>
      <c r="U202" s="58"/>
      <c r="V202" s="58">
        <v>0</v>
      </c>
      <c r="W202" s="58"/>
      <c r="X202" s="58"/>
      <c r="Y202" s="58"/>
      <c r="Z202" s="58"/>
      <c r="AA202" s="58"/>
      <c r="AB202" s="58">
        <v>0</v>
      </c>
      <c r="AC202" s="60">
        <v>2</v>
      </c>
      <c r="AD202" s="60">
        <v>40</v>
      </c>
      <c r="AE202" s="60">
        <v>0</v>
      </c>
      <c r="AF202" s="60">
        <v>0</v>
      </c>
      <c r="AG202" s="60">
        <v>2</v>
      </c>
      <c r="AH202" s="60">
        <v>40</v>
      </c>
      <c r="AI202" s="58">
        <v>2100000</v>
      </c>
      <c r="AJ202" s="58">
        <v>0</v>
      </c>
      <c r="AK202" s="59">
        <v>0</v>
      </c>
      <c r="AL202" s="58">
        <v>2100000</v>
      </c>
      <c r="AM202" s="58">
        <v>0</v>
      </c>
      <c r="AN202" s="78">
        <v>105</v>
      </c>
      <c r="AO202" s="78">
        <v>227.5</v>
      </c>
      <c r="AP202" s="78">
        <v>0</v>
      </c>
      <c r="AQ202" s="93">
        <v>16721250</v>
      </c>
      <c r="AR202" s="93">
        <v>0</v>
      </c>
      <c r="AS202" s="93">
        <v>0</v>
      </c>
      <c r="AT202" s="93">
        <v>0</v>
      </c>
      <c r="AU202" s="93">
        <v>0</v>
      </c>
      <c r="AV202" s="93">
        <v>16721250</v>
      </c>
      <c r="AW202" s="93">
        <v>0</v>
      </c>
      <c r="AX202" s="93">
        <v>0</v>
      </c>
      <c r="AY202" s="58"/>
      <c r="AZ202" s="59"/>
      <c r="BA202" s="59"/>
      <c r="BB202" s="59">
        <v>18821250</v>
      </c>
      <c r="BC202" s="59">
        <v>0</v>
      </c>
      <c r="BD202" s="59">
        <v>0</v>
      </c>
      <c r="BE202" s="59">
        <v>18821250</v>
      </c>
      <c r="BF202" s="59">
        <v>0</v>
      </c>
      <c r="BG202" s="60">
        <v>0</v>
      </c>
      <c r="BH202" s="80">
        <v>105</v>
      </c>
      <c r="BI202" s="80">
        <v>267.5</v>
      </c>
      <c r="BJ202" s="80">
        <v>162.5</v>
      </c>
      <c r="BK202" s="80">
        <v>154.76190476190476</v>
      </c>
      <c r="BL202" s="80">
        <v>227.5</v>
      </c>
      <c r="BM202" s="80">
        <v>122.5</v>
      </c>
      <c r="BN202" s="80">
        <v>116.66666666666667</v>
      </c>
      <c r="BO202" s="169" t="str">
        <f>VLOOKUP(B202,[1]DS!$B$5:$W$2997,15,0)</f>
        <v>0402</v>
      </c>
      <c r="BP202" s="80" t="str">
        <f t="shared" si="56"/>
        <v/>
      </c>
    </row>
    <row r="203" spans="1:68" ht="27.6" customHeight="1">
      <c r="A203" s="56">
        <f>SUBTOTAL(3,$B$9:B203)</f>
        <v>195</v>
      </c>
      <c r="B203" s="123" t="s">
        <v>154</v>
      </c>
      <c r="C203" s="124" t="s">
        <v>1004</v>
      </c>
      <c r="D203" s="125" t="s">
        <v>913</v>
      </c>
      <c r="E203" s="56">
        <v>4</v>
      </c>
      <c r="F203" s="57" t="s">
        <v>683</v>
      </c>
      <c r="G203" s="78">
        <v>0</v>
      </c>
      <c r="H203" s="58">
        <v>0</v>
      </c>
      <c r="I203" s="58">
        <v>0</v>
      </c>
      <c r="J203" s="58">
        <v>0</v>
      </c>
      <c r="K203" s="78"/>
      <c r="L203" s="58"/>
      <c r="M203" s="58"/>
      <c r="N203" s="58">
        <v>0</v>
      </c>
      <c r="O203" s="78">
        <v>120.99999999999999</v>
      </c>
      <c r="P203" s="58">
        <v>12402499.999999998</v>
      </c>
      <c r="Q203" s="58">
        <v>0</v>
      </c>
      <c r="R203" s="58">
        <v>12402500</v>
      </c>
      <c r="S203" s="78"/>
      <c r="T203" s="58"/>
      <c r="U203" s="58"/>
      <c r="V203" s="58">
        <v>0</v>
      </c>
      <c r="W203" s="58"/>
      <c r="X203" s="58"/>
      <c r="Y203" s="58"/>
      <c r="Z203" s="58"/>
      <c r="AA203" s="58"/>
      <c r="AB203" s="58">
        <v>0</v>
      </c>
      <c r="AC203" s="60">
        <v>0</v>
      </c>
      <c r="AD203" s="60">
        <v>0</v>
      </c>
      <c r="AE203" s="60">
        <v>0</v>
      </c>
      <c r="AF203" s="60">
        <v>0</v>
      </c>
      <c r="AG203" s="60">
        <v>0</v>
      </c>
      <c r="AH203" s="60">
        <v>0</v>
      </c>
      <c r="AI203" s="58">
        <v>0</v>
      </c>
      <c r="AJ203" s="58">
        <v>0</v>
      </c>
      <c r="AK203" s="59">
        <v>0</v>
      </c>
      <c r="AL203" s="58">
        <v>0</v>
      </c>
      <c r="AM203" s="58">
        <v>0</v>
      </c>
      <c r="AN203" s="78">
        <v>255</v>
      </c>
      <c r="AO203" s="78">
        <v>284.20000000000005</v>
      </c>
      <c r="AP203" s="78">
        <v>0</v>
      </c>
      <c r="AQ203" s="93">
        <v>3985800</v>
      </c>
      <c r="AR203" s="93">
        <v>0</v>
      </c>
      <c r="AS203" s="93">
        <v>0</v>
      </c>
      <c r="AT203" s="93">
        <v>0</v>
      </c>
      <c r="AU203" s="93">
        <v>0</v>
      </c>
      <c r="AV203" s="93">
        <v>3985800</v>
      </c>
      <c r="AW203" s="93">
        <v>0</v>
      </c>
      <c r="AX203" s="93">
        <v>0</v>
      </c>
      <c r="AY203" s="58"/>
      <c r="AZ203" s="59"/>
      <c r="BA203" s="59"/>
      <c r="BB203" s="59">
        <v>16388300</v>
      </c>
      <c r="BC203" s="59">
        <v>0</v>
      </c>
      <c r="BD203" s="59">
        <v>0</v>
      </c>
      <c r="BE203" s="59">
        <v>16388300</v>
      </c>
      <c r="BF203" s="59">
        <v>0</v>
      </c>
      <c r="BG203" s="60">
        <v>0</v>
      </c>
      <c r="BH203" s="80">
        <v>255</v>
      </c>
      <c r="BI203" s="80">
        <v>405.20000000000005</v>
      </c>
      <c r="BJ203" s="80">
        <v>150.20000000000005</v>
      </c>
      <c r="BK203" s="80">
        <v>58.901960784313744</v>
      </c>
      <c r="BL203" s="80">
        <v>405.20000000000005</v>
      </c>
      <c r="BM203" s="80">
        <v>150.20000000000005</v>
      </c>
      <c r="BN203" s="80">
        <v>58.901960784313744</v>
      </c>
      <c r="BO203" s="169" t="str">
        <f>VLOOKUP(B203,[1]DS!$B$5:$W$2997,15,0)</f>
        <v>0403</v>
      </c>
      <c r="BP203" s="80" t="str">
        <f t="shared" si="56"/>
        <v/>
      </c>
    </row>
    <row r="204" spans="1:68" ht="27.6" customHeight="1">
      <c r="A204" s="56">
        <f>SUBTOTAL(3,$B$9:B204)</f>
        <v>196</v>
      </c>
      <c r="B204" s="123" t="s">
        <v>886</v>
      </c>
      <c r="C204" s="124" t="s">
        <v>1153</v>
      </c>
      <c r="D204" s="125" t="s">
        <v>1001</v>
      </c>
      <c r="E204" s="56">
        <v>4</v>
      </c>
      <c r="F204" s="57" t="s">
        <v>683</v>
      </c>
      <c r="G204" s="78">
        <v>0</v>
      </c>
      <c r="H204" s="58">
        <v>0</v>
      </c>
      <c r="I204" s="58">
        <v>0</v>
      </c>
      <c r="J204" s="58">
        <v>0</v>
      </c>
      <c r="K204" s="78"/>
      <c r="L204" s="58"/>
      <c r="M204" s="58"/>
      <c r="N204" s="58">
        <v>0</v>
      </c>
      <c r="O204" s="78">
        <v>0</v>
      </c>
      <c r="P204" s="58">
        <v>0</v>
      </c>
      <c r="Q204" s="58">
        <v>0</v>
      </c>
      <c r="R204" s="58">
        <v>0</v>
      </c>
      <c r="S204" s="78"/>
      <c r="T204" s="58"/>
      <c r="U204" s="58"/>
      <c r="V204" s="58">
        <v>0</v>
      </c>
      <c r="W204" s="58"/>
      <c r="X204" s="58"/>
      <c r="Y204" s="58"/>
      <c r="Z204" s="58"/>
      <c r="AA204" s="58"/>
      <c r="AB204" s="58">
        <v>0</v>
      </c>
      <c r="AC204" s="60">
        <v>0</v>
      </c>
      <c r="AD204" s="60">
        <v>0</v>
      </c>
      <c r="AE204" s="60">
        <v>0</v>
      </c>
      <c r="AF204" s="60">
        <v>0</v>
      </c>
      <c r="AG204" s="60">
        <v>0</v>
      </c>
      <c r="AH204" s="60">
        <v>0</v>
      </c>
      <c r="AI204" s="58">
        <v>0</v>
      </c>
      <c r="AJ204" s="58">
        <v>0</v>
      </c>
      <c r="AK204" s="59">
        <v>0</v>
      </c>
      <c r="AL204" s="58">
        <v>0</v>
      </c>
      <c r="AM204" s="58">
        <v>0</v>
      </c>
      <c r="AN204" s="78">
        <v>0</v>
      </c>
      <c r="AO204" s="78">
        <v>0</v>
      </c>
      <c r="AP204" s="78">
        <v>0</v>
      </c>
      <c r="AQ204" s="93">
        <v>0</v>
      </c>
      <c r="AR204" s="93">
        <v>0</v>
      </c>
      <c r="AS204" s="93">
        <v>0</v>
      </c>
      <c r="AT204" s="93">
        <v>0</v>
      </c>
      <c r="AU204" s="93">
        <v>0</v>
      </c>
      <c r="AV204" s="93">
        <v>0</v>
      </c>
      <c r="AW204" s="93">
        <v>0</v>
      </c>
      <c r="AX204" s="93">
        <v>0</v>
      </c>
      <c r="AY204" s="58"/>
      <c r="AZ204" s="59"/>
      <c r="BA204" s="59"/>
      <c r="BB204" s="59">
        <v>0</v>
      </c>
      <c r="BC204" s="59">
        <v>0</v>
      </c>
      <c r="BD204" s="59">
        <v>0</v>
      </c>
      <c r="BE204" s="59">
        <v>0</v>
      </c>
      <c r="BF204" s="59">
        <v>0</v>
      </c>
      <c r="BG204" s="60">
        <v>0</v>
      </c>
      <c r="BH204" s="80">
        <v>0</v>
      </c>
      <c r="BI204" s="80">
        <v>0</v>
      </c>
      <c r="BJ204" s="80">
        <v>0</v>
      </c>
      <c r="BK204" s="80">
        <v>0</v>
      </c>
      <c r="BL204" s="80">
        <v>0</v>
      </c>
      <c r="BM204" s="80">
        <v>0</v>
      </c>
      <c r="BN204" s="80">
        <v>0</v>
      </c>
      <c r="BO204" s="169" t="str">
        <f>VLOOKUP(B204,[1]DS!$B$5:$W$2997,15,0)</f>
        <v>0403</v>
      </c>
      <c r="BP204" s="80" t="str">
        <f t="shared" si="56"/>
        <v/>
      </c>
    </row>
    <row r="205" spans="1:68" ht="27.6" customHeight="1">
      <c r="A205" s="56">
        <f>SUBTOTAL(3,$B$9:B205)</f>
        <v>197</v>
      </c>
      <c r="B205" s="123" t="s">
        <v>155</v>
      </c>
      <c r="C205" s="124" t="s">
        <v>1070</v>
      </c>
      <c r="D205" s="125" t="s">
        <v>985</v>
      </c>
      <c r="E205" s="56">
        <v>4</v>
      </c>
      <c r="F205" s="57" t="s">
        <v>683</v>
      </c>
      <c r="G205" s="78">
        <v>0</v>
      </c>
      <c r="H205" s="58">
        <v>0</v>
      </c>
      <c r="I205" s="58">
        <v>0</v>
      </c>
      <c r="J205" s="58">
        <v>0</v>
      </c>
      <c r="K205" s="78"/>
      <c r="L205" s="58"/>
      <c r="M205" s="58"/>
      <c r="N205" s="58">
        <v>0</v>
      </c>
      <c r="O205" s="78">
        <v>0</v>
      </c>
      <c r="P205" s="58">
        <v>0</v>
      </c>
      <c r="Q205" s="58">
        <v>0</v>
      </c>
      <c r="R205" s="58">
        <v>0</v>
      </c>
      <c r="S205" s="78"/>
      <c r="T205" s="58"/>
      <c r="U205" s="58"/>
      <c r="V205" s="58">
        <v>0</v>
      </c>
      <c r="W205" s="58"/>
      <c r="X205" s="58"/>
      <c r="Y205" s="58"/>
      <c r="Z205" s="58"/>
      <c r="AA205" s="58"/>
      <c r="AB205" s="58">
        <v>0</v>
      </c>
      <c r="AC205" s="60">
        <v>0</v>
      </c>
      <c r="AD205" s="60">
        <v>0</v>
      </c>
      <c r="AE205" s="60">
        <v>0</v>
      </c>
      <c r="AF205" s="60">
        <v>0</v>
      </c>
      <c r="AG205" s="60">
        <v>0</v>
      </c>
      <c r="AH205" s="60">
        <v>0</v>
      </c>
      <c r="AI205" s="58">
        <v>0</v>
      </c>
      <c r="AJ205" s="58">
        <v>0</v>
      </c>
      <c r="AK205" s="59">
        <v>0</v>
      </c>
      <c r="AL205" s="58">
        <v>0</v>
      </c>
      <c r="AM205" s="58">
        <v>0</v>
      </c>
      <c r="AN205" s="78">
        <v>0</v>
      </c>
      <c r="AO205" s="78">
        <v>0</v>
      </c>
      <c r="AP205" s="78">
        <v>0</v>
      </c>
      <c r="AQ205" s="93">
        <v>0</v>
      </c>
      <c r="AR205" s="93">
        <v>0</v>
      </c>
      <c r="AS205" s="93">
        <v>0</v>
      </c>
      <c r="AT205" s="93">
        <v>0</v>
      </c>
      <c r="AU205" s="93">
        <v>0</v>
      </c>
      <c r="AV205" s="93">
        <v>0</v>
      </c>
      <c r="AW205" s="93">
        <v>0</v>
      </c>
      <c r="AX205" s="93">
        <v>0</v>
      </c>
      <c r="AY205" s="58"/>
      <c r="AZ205" s="59"/>
      <c r="BA205" s="59"/>
      <c r="BB205" s="59">
        <v>0</v>
      </c>
      <c r="BC205" s="59">
        <v>0</v>
      </c>
      <c r="BD205" s="59">
        <v>0</v>
      </c>
      <c r="BE205" s="59">
        <v>0</v>
      </c>
      <c r="BF205" s="59">
        <v>0</v>
      </c>
      <c r="BG205" s="60">
        <v>0</v>
      </c>
      <c r="BH205" s="80">
        <v>0</v>
      </c>
      <c r="BI205" s="80">
        <v>0</v>
      </c>
      <c r="BJ205" s="80">
        <v>0</v>
      </c>
      <c r="BK205" s="80">
        <v>0</v>
      </c>
      <c r="BL205" s="80">
        <v>0</v>
      </c>
      <c r="BM205" s="80">
        <v>0</v>
      </c>
      <c r="BN205" s="80">
        <v>0</v>
      </c>
      <c r="BO205" s="169" t="str">
        <f>VLOOKUP(B205,[1]DS!$B$5:$W$2997,15,0)</f>
        <v>0403</v>
      </c>
      <c r="BP205" s="80" t="str">
        <f t="shared" si="56"/>
        <v/>
      </c>
    </row>
    <row r="206" spans="1:68" ht="27.6" customHeight="1">
      <c r="A206" s="56">
        <f>SUBTOTAL(3,$B$9:B206)</f>
        <v>198</v>
      </c>
      <c r="B206" s="123" t="s">
        <v>156</v>
      </c>
      <c r="C206" s="124" t="s">
        <v>993</v>
      </c>
      <c r="D206" s="125" t="s">
        <v>1154</v>
      </c>
      <c r="E206" s="56">
        <v>4</v>
      </c>
      <c r="F206" s="57" t="s">
        <v>683</v>
      </c>
      <c r="G206" s="78">
        <v>0</v>
      </c>
      <c r="H206" s="58">
        <v>0</v>
      </c>
      <c r="I206" s="58">
        <v>0</v>
      </c>
      <c r="J206" s="58">
        <v>0</v>
      </c>
      <c r="K206" s="78"/>
      <c r="L206" s="58"/>
      <c r="M206" s="58"/>
      <c r="N206" s="58">
        <v>0</v>
      </c>
      <c r="O206" s="78">
        <v>0</v>
      </c>
      <c r="P206" s="58">
        <v>0</v>
      </c>
      <c r="Q206" s="58">
        <v>0</v>
      </c>
      <c r="R206" s="58">
        <v>0</v>
      </c>
      <c r="S206" s="78"/>
      <c r="T206" s="58"/>
      <c r="U206" s="58"/>
      <c r="V206" s="58">
        <v>0</v>
      </c>
      <c r="W206" s="58"/>
      <c r="X206" s="58"/>
      <c r="Y206" s="58"/>
      <c r="Z206" s="58"/>
      <c r="AA206" s="58"/>
      <c r="AB206" s="58">
        <v>0</v>
      </c>
      <c r="AC206" s="60">
        <v>0</v>
      </c>
      <c r="AD206" s="60">
        <v>0</v>
      </c>
      <c r="AE206" s="60">
        <v>0</v>
      </c>
      <c r="AF206" s="60">
        <v>0</v>
      </c>
      <c r="AG206" s="60">
        <v>0</v>
      </c>
      <c r="AH206" s="60">
        <v>0</v>
      </c>
      <c r="AI206" s="58">
        <v>0</v>
      </c>
      <c r="AJ206" s="58">
        <v>0</v>
      </c>
      <c r="AK206" s="59">
        <v>0</v>
      </c>
      <c r="AL206" s="58">
        <v>0</v>
      </c>
      <c r="AM206" s="58">
        <v>0</v>
      </c>
      <c r="AN206" s="78">
        <v>0</v>
      </c>
      <c r="AO206" s="78">
        <v>0</v>
      </c>
      <c r="AP206" s="78">
        <v>0</v>
      </c>
      <c r="AQ206" s="93">
        <v>0</v>
      </c>
      <c r="AR206" s="93">
        <v>0</v>
      </c>
      <c r="AS206" s="93">
        <v>0</v>
      </c>
      <c r="AT206" s="93">
        <v>0</v>
      </c>
      <c r="AU206" s="93">
        <v>0</v>
      </c>
      <c r="AV206" s="93">
        <v>0</v>
      </c>
      <c r="AW206" s="93">
        <v>0</v>
      </c>
      <c r="AX206" s="93">
        <v>0</v>
      </c>
      <c r="AY206" s="58"/>
      <c r="AZ206" s="59"/>
      <c r="BA206" s="59"/>
      <c r="BB206" s="59">
        <v>0</v>
      </c>
      <c r="BC206" s="59">
        <v>0</v>
      </c>
      <c r="BD206" s="59">
        <v>0</v>
      </c>
      <c r="BE206" s="59">
        <v>0</v>
      </c>
      <c r="BF206" s="59">
        <v>0</v>
      </c>
      <c r="BG206" s="60">
        <v>0</v>
      </c>
      <c r="BH206" s="80">
        <v>0</v>
      </c>
      <c r="BI206" s="80">
        <v>0</v>
      </c>
      <c r="BJ206" s="80">
        <v>0</v>
      </c>
      <c r="BK206" s="80">
        <v>0</v>
      </c>
      <c r="BL206" s="80">
        <v>0</v>
      </c>
      <c r="BM206" s="80">
        <v>0</v>
      </c>
      <c r="BN206" s="80">
        <v>0</v>
      </c>
      <c r="BO206" s="169" t="str">
        <f>VLOOKUP(B206,[1]DS!$B$5:$W$2997,15,0)</f>
        <v>0403</v>
      </c>
      <c r="BP206" s="80" t="str">
        <f t="shared" si="56"/>
        <v/>
      </c>
    </row>
    <row r="207" spans="1:68" ht="27.6" customHeight="1">
      <c r="A207" s="56">
        <f>SUBTOTAL(3,$B$9:B207)</f>
        <v>199</v>
      </c>
      <c r="B207" s="123" t="s">
        <v>157</v>
      </c>
      <c r="C207" s="124" t="s">
        <v>1155</v>
      </c>
      <c r="D207" s="125" t="s">
        <v>1156</v>
      </c>
      <c r="E207" s="56">
        <v>4</v>
      </c>
      <c r="F207" s="57" t="s">
        <v>684</v>
      </c>
      <c r="G207" s="78">
        <v>0</v>
      </c>
      <c r="H207" s="58">
        <v>0</v>
      </c>
      <c r="I207" s="58">
        <v>0</v>
      </c>
      <c r="J207" s="58">
        <v>0</v>
      </c>
      <c r="K207" s="78"/>
      <c r="L207" s="58"/>
      <c r="M207" s="58"/>
      <c r="N207" s="58">
        <v>0</v>
      </c>
      <c r="O207" s="78">
        <v>30.1</v>
      </c>
      <c r="P207" s="58">
        <v>3085250</v>
      </c>
      <c r="Q207" s="58">
        <v>3085250</v>
      </c>
      <c r="R207" s="58">
        <v>0</v>
      </c>
      <c r="S207" s="78"/>
      <c r="T207" s="58"/>
      <c r="U207" s="58"/>
      <c r="V207" s="58">
        <v>0</v>
      </c>
      <c r="W207" s="58"/>
      <c r="X207" s="58"/>
      <c r="Y207" s="58"/>
      <c r="Z207" s="58"/>
      <c r="AA207" s="58"/>
      <c r="AB207" s="58">
        <v>0</v>
      </c>
      <c r="AC207" s="60">
        <v>0</v>
      </c>
      <c r="AD207" s="60">
        <v>0</v>
      </c>
      <c r="AE207" s="60">
        <v>0</v>
      </c>
      <c r="AF207" s="60">
        <v>0</v>
      </c>
      <c r="AG207" s="60">
        <v>0</v>
      </c>
      <c r="AH207" s="60">
        <v>0</v>
      </c>
      <c r="AI207" s="58">
        <v>0</v>
      </c>
      <c r="AJ207" s="58">
        <v>0</v>
      </c>
      <c r="AK207" s="59">
        <v>0</v>
      </c>
      <c r="AL207" s="58">
        <v>0</v>
      </c>
      <c r="AM207" s="58">
        <v>0</v>
      </c>
      <c r="AN207" s="78">
        <v>300</v>
      </c>
      <c r="AO207" s="78">
        <v>130.19999999999999</v>
      </c>
      <c r="AP207" s="78">
        <v>0</v>
      </c>
      <c r="AQ207" s="93">
        <v>0</v>
      </c>
      <c r="AR207" s="93">
        <v>0</v>
      </c>
      <c r="AS207" s="93">
        <v>13969999.999999996</v>
      </c>
      <c r="AT207" s="93">
        <v>0</v>
      </c>
      <c r="AU207" s="93">
        <v>0</v>
      </c>
      <c r="AV207" s="93">
        <v>0</v>
      </c>
      <c r="AW207" s="93">
        <v>13970000</v>
      </c>
      <c r="AX207" s="93">
        <v>0</v>
      </c>
      <c r="AY207" s="58"/>
      <c r="AZ207" s="59"/>
      <c r="BA207" s="59"/>
      <c r="BB207" s="59">
        <v>0</v>
      </c>
      <c r="BC207" s="59">
        <v>13970000</v>
      </c>
      <c r="BD207" s="59">
        <v>0</v>
      </c>
      <c r="BE207" s="59">
        <v>0</v>
      </c>
      <c r="BF207" s="59">
        <v>13970000</v>
      </c>
      <c r="BG207" s="60">
        <v>0</v>
      </c>
      <c r="BH207" s="80">
        <v>300</v>
      </c>
      <c r="BI207" s="80">
        <v>160.29999999999998</v>
      </c>
      <c r="BJ207" s="80">
        <v>0</v>
      </c>
      <c r="BK207" s="80">
        <v>0</v>
      </c>
      <c r="BL207" s="80">
        <v>160.29999999999998</v>
      </c>
      <c r="BM207" s="80">
        <v>0</v>
      </c>
      <c r="BN207" s="80">
        <v>0</v>
      </c>
      <c r="BO207" s="169" t="str">
        <f>VLOOKUP(B207,[1]DS!$B$5:$W$2997,15,0)</f>
        <v>0404</v>
      </c>
      <c r="BP207" s="80" t="str">
        <f t="shared" si="56"/>
        <v/>
      </c>
    </row>
    <row r="208" spans="1:68" ht="27.6" customHeight="1">
      <c r="A208" s="56">
        <f>SUBTOTAL(3,$B$9:B208)</f>
        <v>200</v>
      </c>
      <c r="B208" s="123" t="s">
        <v>158</v>
      </c>
      <c r="C208" s="124" t="s">
        <v>1157</v>
      </c>
      <c r="D208" s="125" t="s">
        <v>1072</v>
      </c>
      <c r="E208" s="56">
        <v>4</v>
      </c>
      <c r="F208" s="57" t="s">
        <v>684</v>
      </c>
      <c r="G208" s="78">
        <v>0</v>
      </c>
      <c r="H208" s="58">
        <v>0</v>
      </c>
      <c r="I208" s="58">
        <v>0</v>
      </c>
      <c r="J208" s="58">
        <v>0</v>
      </c>
      <c r="K208" s="78"/>
      <c r="L208" s="58"/>
      <c r="M208" s="58"/>
      <c r="N208" s="58">
        <v>0</v>
      </c>
      <c r="O208" s="78">
        <v>0</v>
      </c>
      <c r="P208" s="58">
        <v>0</v>
      </c>
      <c r="Q208" s="58">
        <v>0</v>
      </c>
      <c r="R208" s="58">
        <v>0</v>
      </c>
      <c r="S208" s="78"/>
      <c r="T208" s="58"/>
      <c r="U208" s="58"/>
      <c r="V208" s="58">
        <v>0</v>
      </c>
      <c r="W208" s="58"/>
      <c r="X208" s="58"/>
      <c r="Y208" s="58"/>
      <c r="Z208" s="58"/>
      <c r="AA208" s="58"/>
      <c r="AB208" s="58">
        <v>0</v>
      </c>
      <c r="AC208" s="60">
        <v>0</v>
      </c>
      <c r="AD208" s="60">
        <v>0</v>
      </c>
      <c r="AE208" s="60">
        <v>0</v>
      </c>
      <c r="AF208" s="60">
        <v>0</v>
      </c>
      <c r="AG208" s="60">
        <v>0</v>
      </c>
      <c r="AH208" s="60">
        <v>0</v>
      </c>
      <c r="AI208" s="58">
        <v>0</v>
      </c>
      <c r="AJ208" s="58">
        <v>0</v>
      </c>
      <c r="AK208" s="59">
        <v>0</v>
      </c>
      <c r="AL208" s="58">
        <v>0</v>
      </c>
      <c r="AM208" s="58">
        <v>0</v>
      </c>
      <c r="AN208" s="78">
        <v>75</v>
      </c>
      <c r="AO208" s="78">
        <v>6</v>
      </c>
      <c r="AP208" s="78">
        <v>0</v>
      </c>
      <c r="AQ208" s="93">
        <v>0</v>
      </c>
      <c r="AR208" s="93">
        <v>0</v>
      </c>
      <c r="AS208" s="93">
        <v>0</v>
      </c>
      <c r="AT208" s="93">
        <v>0</v>
      </c>
      <c r="AU208" s="93">
        <v>0</v>
      </c>
      <c r="AV208" s="93">
        <v>0</v>
      </c>
      <c r="AW208" s="93">
        <v>0</v>
      </c>
      <c r="AX208" s="93">
        <v>0</v>
      </c>
      <c r="AY208" s="58"/>
      <c r="AZ208" s="59"/>
      <c r="BA208" s="59"/>
      <c r="BB208" s="59">
        <v>0</v>
      </c>
      <c r="BC208" s="59">
        <v>0</v>
      </c>
      <c r="BD208" s="59">
        <v>0</v>
      </c>
      <c r="BE208" s="59">
        <v>0</v>
      </c>
      <c r="BF208" s="59">
        <v>0</v>
      </c>
      <c r="BG208" s="60">
        <v>0</v>
      </c>
      <c r="BH208" s="80">
        <v>75</v>
      </c>
      <c r="BI208" s="80">
        <v>6</v>
      </c>
      <c r="BJ208" s="80">
        <v>0</v>
      </c>
      <c r="BK208" s="80">
        <v>0</v>
      </c>
      <c r="BL208" s="80">
        <v>6</v>
      </c>
      <c r="BM208" s="80">
        <v>0</v>
      </c>
      <c r="BN208" s="80">
        <v>0</v>
      </c>
      <c r="BO208" s="169" t="str">
        <f>VLOOKUP(B208,[1]DS!$B$5:$W$2997,15,0)</f>
        <v>0404</v>
      </c>
      <c r="BP208" s="80" t="str">
        <f t="shared" si="56"/>
        <v/>
      </c>
    </row>
    <row r="209" spans="1:68" ht="27.6" customHeight="1">
      <c r="A209" s="56">
        <f>SUBTOTAL(3,$B$9:B209)</f>
        <v>201</v>
      </c>
      <c r="B209" s="123" t="s">
        <v>163</v>
      </c>
      <c r="C209" s="124" t="s">
        <v>1158</v>
      </c>
      <c r="D209" s="125" t="s">
        <v>944</v>
      </c>
      <c r="E209" s="56">
        <v>4</v>
      </c>
      <c r="F209" s="57" t="s">
        <v>684</v>
      </c>
      <c r="G209" s="78">
        <v>0</v>
      </c>
      <c r="H209" s="58">
        <v>0</v>
      </c>
      <c r="I209" s="58">
        <v>0</v>
      </c>
      <c r="J209" s="58">
        <v>0</v>
      </c>
      <c r="K209" s="78"/>
      <c r="L209" s="58"/>
      <c r="M209" s="58"/>
      <c r="N209" s="58">
        <v>0</v>
      </c>
      <c r="O209" s="78">
        <v>30.1</v>
      </c>
      <c r="P209" s="58">
        <v>3085250</v>
      </c>
      <c r="Q209" s="58">
        <v>0</v>
      </c>
      <c r="R209" s="58">
        <v>3085250</v>
      </c>
      <c r="S209" s="78"/>
      <c r="T209" s="58"/>
      <c r="U209" s="58"/>
      <c r="V209" s="58">
        <v>0</v>
      </c>
      <c r="W209" s="58"/>
      <c r="X209" s="58"/>
      <c r="Y209" s="58"/>
      <c r="Z209" s="58"/>
      <c r="AA209" s="58"/>
      <c r="AB209" s="58">
        <v>0</v>
      </c>
      <c r="AC209" s="60">
        <v>0</v>
      </c>
      <c r="AD209" s="60">
        <v>0</v>
      </c>
      <c r="AE209" s="60">
        <v>0</v>
      </c>
      <c r="AF209" s="60">
        <v>0</v>
      </c>
      <c r="AG209" s="60">
        <v>0</v>
      </c>
      <c r="AH209" s="60">
        <v>0</v>
      </c>
      <c r="AI209" s="58">
        <v>0</v>
      </c>
      <c r="AJ209" s="58">
        <v>0</v>
      </c>
      <c r="AK209" s="59">
        <v>0</v>
      </c>
      <c r="AL209" s="58">
        <v>0</v>
      </c>
      <c r="AM209" s="58">
        <v>0</v>
      </c>
      <c r="AN209" s="78">
        <v>255</v>
      </c>
      <c r="AO209" s="78">
        <v>88</v>
      </c>
      <c r="AP209" s="78">
        <v>0</v>
      </c>
      <c r="AQ209" s="93">
        <v>0</v>
      </c>
      <c r="AR209" s="93">
        <v>0</v>
      </c>
      <c r="AS209" s="93">
        <v>0</v>
      </c>
      <c r="AT209" s="93">
        <v>0</v>
      </c>
      <c r="AU209" s="93">
        <v>0</v>
      </c>
      <c r="AV209" s="93">
        <v>0</v>
      </c>
      <c r="AW209" s="93">
        <v>0</v>
      </c>
      <c r="AX209" s="93">
        <v>0</v>
      </c>
      <c r="AY209" s="58"/>
      <c r="AZ209" s="59"/>
      <c r="BA209" s="59"/>
      <c r="BB209" s="59">
        <v>3085250</v>
      </c>
      <c r="BC209" s="59">
        <v>0</v>
      </c>
      <c r="BD209" s="59">
        <v>0</v>
      </c>
      <c r="BE209" s="59">
        <v>3085250</v>
      </c>
      <c r="BF209" s="59">
        <v>0</v>
      </c>
      <c r="BG209" s="60">
        <v>0</v>
      </c>
      <c r="BH209" s="80">
        <v>255</v>
      </c>
      <c r="BI209" s="80">
        <v>118.1</v>
      </c>
      <c r="BJ209" s="80">
        <v>0</v>
      </c>
      <c r="BK209" s="80">
        <v>0</v>
      </c>
      <c r="BL209" s="80">
        <v>118.1</v>
      </c>
      <c r="BM209" s="80">
        <v>0</v>
      </c>
      <c r="BN209" s="80">
        <v>0</v>
      </c>
      <c r="BO209" s="169" t="str">
        <f>VLOOKUP(B209,[1]DS!$B$5:$W$2997,15,0)</f>
        <v>0404</v>
      </c>
      <c r="BP209" s="80" t="str">
        <f t="shared" si="56"/>
        <v/>
      </c>
    </row>
    <row r="210" spans="1:68" ht="27.6" customHeight="1">
      <c r="A210" s="56">
        <f>SUBTOTAL(3,$B$9:B210)</f>
        <v>202</v>
      </c>
      <c r="B210" s="123" t="s">
        <v>164</v>
      </c>
      <c r="C210" s="124" t="s">
        <v>1159</v>
      </c>
      <c r="D210" s="125" t="s">
        <v>941</v>
      </c>
      <c r="E210" s="56">
        <v>4</v>
      </c>
      <c r="F210" s="57" t="s">
        <v>684</v>
      </c>
      <c r="G210" s="78">
        <v>0</v>
      </c>
      <c r="H210" s="58">
        <v>0</v>
      </c>
      <c r="I210" s="58">
        <v>0</v>
      </c>
      <c r="J210" s="58">
        <v>0</v>
      </c>
      <c r="K210" s="78"/>
      <c r="L210" s="58"/>
      <c r="M210" s="58"/>
      <c r="N210" s="58">
        <v>0</v>
      </c>
      <c r="O210" s="78">
        <v>30.1</v>
      </c>
      <c r="P210" s="58">
        <v>3085250</v>
      </c>
      <c r="Q210" s="58">
        <v>3085250</v>
      </c>
      <c r="R210" s="58">
        <v>0</v>
      </c>
      <c r="S210" s="78"/>
      <c r="T210" s="58"/>
      <c r="U210" s="58"/>
      <c r="V210" s="58">
        <v>0</v>
      </c>
      <c r="W210" s="58"/>
      <c r="X210" s="58"/>
      <c r="Y210" s="58"/>
      <c r="Z210" s="58"/>
      <c r="AA210" s="58"/>
      <c r="AB210" s="58">
        <v>0</v>
      </c>
      <c r="AC210" s="60">
        <v>0</v>
      </c>
      <c r="AD210" s="60">
        <v>0</v>
      </c>
      <c r="AE210" s="60">
        <v>0</v>
      </c>
      <c r="AF210" s="60">
        <v>0</v>
      </c>
      <c r="AG210" s="60">
        <v>0</v>
      </c>
      <c r="AH210" s="60">
        <v>0</v>
      </c>
      <c r="AI210" s="58">
        <v>0</v>
      </c>
      <c r="AJ210" s="58">
        <v>0</v>
      </c>
      <c r="AK210" s="59">
        <v>0</v>
      </c>
      <c r="AL210" s="58">
        <v>0</v>
      </c>
      <c r="AM210" s="58">
        <v>0</v>
      </c>
      <c r="AN210" s="78">
        <v>300</v>
      </c>
      <c r="AO210" s="78">
        <v>6</v>
      </c>
      <c r="AP210" s="78">
        <v>0</v>
      </c>
      <c r="AQ210" s="93">
        <v>0</v>
      </c>
      <c r="AR210" s="93">
        <v>0</v>
      </c>
      <c r="AS210" s="93">
        <v>8914750</v>
      </c>
      <c r="AT210" s="93">
        <v>0</v>
      </c>
      <c r="AU210" s="93">
        <v>0</v>
      </c>
      <c r="AV210" s="93">
        <v>0</v>
      </c>
      <c r="AW210" s="93">
        <v>8914750</v>
      </c>
      <c r="AX210" s="93">
        <v>0</v>
      </c>
      <c r="AY210" s="58"/>
      <c r="AZ210" s="59"/>
      <c r="BA210" s="59"/>
      <c r="BB210" s="59">
        <v>0</v>
      </c>
      <c r="BC210" s="59">
        <v>8914750</v>
      </c>
      <c r="BD210" s="59">
        <v>0</v>
      </c>
      <c r="BE210" s="59">
        <v>0</v>
      </c>
      <c r="BF210" s="59">
        <v>8914750</v>
      </c>
      <c r="BG210" s="136">
        <v>0</v>
      </c>
      <c r="BH210" s="80">
        <v>300</v>
      </c>
      <c r="BI210" s="80">
        <v>36.1</v>
      </c>
      <c r="BJ210" s="80">
        <v>0</v>
      </c>
      <c r="BK210" s="80">
        <v>0</v>
      </c>
      <c r="BL210" s="80">
        <v>36.1</v>
      </c>
      <c r="BM210" s="80">
        <v>0</v>
      </c>
      <c r="BN210" s="80">
        <v>0</v>
      </c>
      <c r="BO210" s="169" t="str">
        <f>VLOOKUP(B210,[1]DS!$B$5:$W$2997,15,0)</f>
        <v>0404</v>
      </c>
      <c r="BP210" s="80" t="str">
        <f t="shared" si="56"/>
        <v/>
      </c>
    </row>
    <row r="211" spans="1:68" ht="27.6" customHeight="1">
      <c r="A211" s="56">
        <f>SUBTOTAL(3,$B$9:B211)</f>
        <v>203</v>
      </c>
      <c r="B211" s="123" t="s">
        <v>165</v>
      </c>
      <c r="C211" s="124" t="s">
        <v>1055</v>
      </c>
      <c r="D211" s="125" t="s">
        <v>961</v>
      </c>
      <c r="E211" s="56">
        <v>4</v>
      </c>
      <c r="F211" s="57" t="s">
        <v>684</v>
      </c>
      <c r="G211" s="78">
        <v>0</v>
      </c>
      <c r="H211" s="58">
        <v>0</v>
      </c>
      <c r="I211" s="58">
        <v>0</v>
      </c>
      <c r="J211" s="58">
        <v>0</v>
      </c>
      <c r="K211" s="78"/>
      <c r="L211" s="58"/>
      <c r="M211" s="58"/>
      <c r="N211" s="58">
        <v>0</v>
      </c>
      <c r="O211" s="78">
        <v>0</v>
      </c>
      <c r="P211" s="58">
        <v>0</v>
      </c>
      <c r="Q211" s="58">
        <v>0</v>
      </c>
      <c r="R211" s="58">
        <v>0</v>
      </c>
      <c r="S211" s="78"/>
      <c r="T211" s="58"/>
      <c r="U211" s="58"/>
      <c r="V211" s="58">
        <v>0</v>
      </c>
      <c r="W211" s="58"/>
      <c r="X211" s="58"/>
      <c r="Y211" s="58"/>
      <c r="Z211" s="58"/>
      <c r="AA211" s="58"/>
      <c r="AB211" s="58">
        <v>0</v>
      </c>
      <c r="AC211" s="60">
        <v>0</v>
      </c>
      <c r="AD211" s="60">
        <v>0</v>
      </c>
      <c r="AE211" s="60">
        <v>0</v>
      </c>
      <c r="AF211" s="60">
        <v>0</v>
      </c>
      <c r="AG211" s="60">
        <v>0</v>
      </c>
      <c r="AH211" s="60">
        <v>0</v>
      </c>
      <c r="AI211" s="58">
        <v>0</v>
      </c>
      <c r="AJ211" s="58">
        <v>0</v>
      </c>
      <c r="AK211" s="59">
        <v>0</v>
      </c>
      <c r="AL211" s="58">
        <v>0</v>
      </c>
      <c r="AM211" s="58">
        <v>0</v>
      </c>
      <c r="AN211" s="78">
        <v>300</v>
      </c>
      <c r="AO211" s="78">
        <v>59.2</v>
      </c>
      <c r="AP211" s="78">
        <v>0</v>
      </c>
      <c r="AQ211" s="93">
        <v>0</v>
      </c>
      <c r="AR211" s="93">
        <v>0</v>
      </c>
      <c r="AS211" s="93">
        <v>9431099.9999999963</v>
      </c>
      <c r="AT211" s="93">
        <v>0</v>
      </c>
      <c r="AU211" s="93">
        <v>0</v>
      </c>
      <c r="AV211" s="93">
        <v>0</v>
      </c>
      <c r="AW211" s="93">
        <v>9431100</v>
      </c>
      <c r="AX211" s="93">
        <v>0</v>
      </c>
      <c r="AY211" s="58"/>
      <c r="AZ211" s="59"/>
      <c r="BA211" s="59"/>
      <c r="BB211" s="59">
        <v>0</v>
      </c>
      <c r="BC211" s="59">
        <v>9431100</v>
      </c>
      <c r="BD211" s="59">
        <v>0</v>
      </c>
      <c r="BE211" s="59">
        <v>0</v>
      </c>
      <c r="BF211" s="59">
        <v>9431100</v>
      </c>
      <c r="BG211" s="136">
        <v>0</v>
      </c>
      <c r="BH211" s="80">
        <v>300</v>
      </c>
      <c r="BI211" s="80">
        <v>59.2</v>
      </c>
      <c r="BJ211" s="80">
        <v>0</v>
      </c>
      <c r="BK211" s="80">
        <v>0</v>
      </c>
      <c r="BL211" s="80">
        <v>59.2</v>
      </c>
      <c r="BM211" s="80">
        <v>0</v>
      </c>
      <c r="BN211" s="80">
        <v>0</v>
      </c>
      <c r="BO211" s="169" t="str">
        <f>VLOOKUP(B211,[1]DS!$B$5:$W$2997,15,0)</f>
        <v>0404</v>
      </c>
      <c r="BP211" s="80" t="str">
        <f t="shared" si="56"/>
        <v/>
      </c>
    </row>
    <row r="212" spans="1:68" ht="27.6" customHeight="1">
      <c r="A212" s="56">
        <f>SUBTOTAL(3,$B$9:B212)</f>
        <v>204</v>
      </c>
      <c r="B212" s="123" t="s">
        <v>166</v>
      </c>
      <c r="C212" s="124" t="s">
        <v>970</v>
      </c>
      <c r="D212" s="125" t="s">
        <v>915</v>
      </c>
      <c r="E212" s="56">
        <v>4</v>
      </c>
      <c r="F212" s="57" t="s">
        <v>684</v>
      </c>
      <c r="G212" s="78">
        <v>0</v>
      </c>
      <c r="H212" s="58">
        <v>0</v>
      </c>
      <c r="I212" s="58">
        <v>0</v>
      </c>
      <c r="J212" s="58">
        <v>0</v>
      </c>
      <c r="K212" s="78"/>
      <c r="L212" s="58"/>
      <c r="M212" s="58"/>
      <c r="N212" s="58">
        <v>0</v>
      </c>
      <c r="O212" s="78">
        <v>0</v>
      </c>
      <c r="P212" s="58">
        <v>0</v>
      </c>
      <c r="Q212" s="58">
        <v>0</v>
      </c>
      <c r="R212" s="58">
        <v>0</v>
      </c>
      <c r="S212" s="78"/>
      <c r="T212" s="58"/>
      <c r="U212" s="58"/>
      <c r="V212" s="58">
        <v>0</v>
      </c>
      <c r="W212" s="58"/>
      <c r="X212" s="58"/>
      <c r="Y212" s="58"/>
      <c r="Z212" s="58"/>
      <c r="AA212" s="58"/>
      <c r="AB212" s="58">
        <v>0</v>
      </c>
      <c r="AC212" s="60">
        <v>0</v>
      </c>
      <c r="AD212" s="60">
        <v>0</v>
      </c>
      <c r="AE212" s="60">
        <v>0</v>
      </c>
      <c r="AF212" s="60">
        <v>0</v>
      </c>
      <c r="AG212" s="60">
        <v>0</v>
      </c>
      <c r="AH212" s="60">
        <v>0</v>
      </c>
      <c r="AI212" s="58">
        <v>0</v>
      </c>
      <c r="AJ212" s="58">
        <v>0</v>
      </c>
      <c r="AK212" s="59">
        <v>0</v>
      </c>
      <c r="AL212" s="58">
        <v>0</v>
      </c>
      <c r="AM212" s="58">
        <v>0</v>
      </c>
      <c r="AN212" s="78">
        <v>75</v>
      </c>
      <c r="AO212" s="78">
        <v>98.7</v>
      </c>
      <c r="AP212" s="78">
        <v>0</v>
      </c>
      <c r="AQ212" s="93">
        <v>3637950</v>
      </c>
      <c r="AR212" s="93">
        <v>0</v>
      </c>
      <c r="AS212" s="93">
        <v>1612750</v>
      </c>
      <c r="AT212" s="93">
        <v>0</v>
      </c>
      <c r="AU212" s="93">
        <v>0</v>
      </c>
      <c r="AV212" s="93">
        <v>2025200</v>
      </c>
      <c r="AW212" s="93">
        <v>0</v>
      </c>
      <c r="AX212" s="93">
        <v>0</v>
      </c>
      <c r="AY212" s="58"/>
      <c r="AZ212" s="59"/>
      <c r="BA212" s="59"/>
      <c r="BB212" s="59">
        <v>2025200</v>
      </c>
      <c r="BC212" s="59">
        <v>0</v>
      </c>
      <c r="BD212" s="59">
        <v>0</v>
      </c>
      <c r="BE212" s="59">
        <v>2025200</v>
      </c>
      <c r="BF212" s="59">
        <v>0</v>
      </c>
      <c r="BG212" s="60">
        <v>0</v>
      </c>
      <c r="BH212" s="80">
        <v>75</v>
      </c>
      <c r="BI212" s="80">
        <v>98.7</v>
      </c>
      <c r="BJ212" s="80">
        <v>23.700000000000003</v>
      </c>
      <c r="BK212" s="80">
        <v>31.600000000000005</v>
      </c>
      <c r="BL212" s="80">
        <v>98.7</v>
      </c>
      <c r="BM212" s="80">
        <v>23.700000000000003</v>
      </c>
      <c r="BN212" s="80">
        <v>31.600000000000005</v>
      </c>
      <c r="BO212" s="169" t="str">
        <f>VLOOKUP(B212,[1]DS!$B$5:$W$2997,15,0)</f>
        <v>0404</v>
      </c>
      <c r="BP212" s="80" t="str">
        <f t="shared" si="56"/>
        <v/>
      </c>
    </row>
    <row r="213" spans="1:68" ht="27.6" customHeight="1">
      <c r="A213" s="56">
        <f>SUBTOTAL(3,$B$9:B213)</f>
        <v>205</v>
      </c>
      <c r="B213" s="123" t="s">
        <v>159</v>
      </c>
      <c r="C213" s="124" t="s">
        <v>1160</v>
      </c>
      <c r="D213" s="125" t="s">
        <v>980</v>
      </c>
      <c r="E213" s="56">
        <v>4</v>
      </c>
      <c r="F213" s="57" t="s">
        <v>685</v>
      </c>
      <c r="G213" s="78">
        <v>0</v>
      </c>
      <c r="H213" s="58">
        <v>0</v>
      </c>
      <c r="I213" s="58">
        <v>0</v>
      </c>
      <c r="J213" s="58">
        <v>0</v>
      </c>
      <c r="K213" s="78"/>
      <c r="L213" s="58"/>
      <c r="M213" s="58"/>
      <c r="N213" s="58">
        <v>0</v>
      </c>
      <c r="O213" s="78">
        <v>150.79999999999995</v>
      </c>
      <c r="P213" s="58">
        <v>15456999.999999994</v>
      </c>
      <c r="Q213" s="58">
        <v>0</v>
      </c>
      <c r="R213" s="58">
        <v>15457000</v>
      </c>
      <c r="S213" s="78"/>
      <c r="T213" s="58"/>
      <c r="U213" s="58"/>
      <c r="V213" s="58">
        <v>0</v>
      </c>
      <c r="W213" s="58"/>
      <c r="X213" s="58"/>
      <c r="Y213" s="58"/>
      <c r="Z213" s="58"/>
      <c r="AA213" s="58"/>
      <c r="AB213" s="58">
        <v>0</v>
      </c>
      <c r="AC213" s="60">
        <v>9</v>
      </c>
      <c r="AD213" s="60">
        <v>180</v>
      </c>
      <c r="AE213" s="60">
        <v>0</v>
      </c>
      <c r="AF213" s="60">
        <v>0</v>
      </c>
      <c r="AG213" s="60">
        <v>9</v>
      </c>
      <c r="AH213" s="60">
        <v>180</v>
      </c>
      <c r="AI213" s="58">
        <v>9450000</v>
      </c>
      <c r="AJ213" s="58">
        <v>0</v>
      </c>
      <c r="AK213" s="59">
        <v>0</v>
      </c>
      <c r="AL213" s="58">
        <v>9450000</v>
      </c>
      <c r="AM213" s="58">
        <v>0</v>
      </c>
      <c r="AN213" s="78">
        <v>240</v>
      </c>
      <c r="AO213" s="78">
        <v>491.5</v>
      </c>
      <c r="AP213" s="78">
        <v>0</v>
      </c>
      <c r="AQ213" s="93">
        <v>38605250</v>
      </c>
      <c r="AR213" s="93">
        <v>0</v>
      </c>
      <c r="AS213" s="93">
        <v>0</v>
      </c>
      <c r="AT213" s="93">
        <v>0</v>
      </c>
      <c r="AU213" s="93">
        <v>0</v>
      </c>
      <c r="AV213" s="93">
        <v>38605250</v>
      </c>
      <c r="AW213" s="93">
        <v>0</v>
      </c>
      <c r="AX213" s="93">
        <v>0</v>
      </c>
      <c r="AY213" s="58"/>
      <c r="AZ213" s="59"/>
      <c r="BA213" s="59"/>
      <c r="BB213" s="59">
        <v>63512250</v>
      </c>
      <c r="BC213" s="59">
        <v>0</v>
      </c>
      <c r="BD213" s="59">
        <v>0</v>
      </c>
      <c r="BE213" s="59">
        <v>63512250</v>
      </c>
      <c r="BF213" s="59">
        <v>0</v>
      </c>
      <c r="BG213" s="60">
        <v>0</v>
      </c>
      <c r="BH213" s="80">
        <v>240</v>
      </c>
      <c r="BI213" s="80">
        <v>822.3</v>
      </c>
      <c r="BJ213" s="80">
        <v>582.29999999999995</v>
      </c>
      <c r="BK213" s="80">
        <v>242.625</v>
      </c>
      <c r="BL213" s="80">
        <v>642.29999999999995</v>
      </c>
      <c r="BM213" s="80">
        <v>402.29999999999995</v>
      </c>
      <c r="BN213" s="80">
        <v>167.62499999999997</v>
      </c>
      <c r="BO213" s="169" t="str">
        <f>VLOOKUP(B213,[1]DS!$B$5:$W$2997,15,0)</f>
        <v>0405</v>
      </c>
      <c r="BP213" s="80" t="str">
        <f t="shared" si="56"/>
        <v/>
      </c>
    </row>
    <row r="214" spans="1:68" ht="27.6" customHeight="1">
      <c r="A214" s="56">
        <f>SUBTOTAL(3,$B$9:B214)</f>
        <v>206</v>
      </c>
      <c r="B214" s="123" t="s">
        <v>162</v>
      </c>
      <c r="C214" s="124" t="s">
        <v>1161</v>
      </c>
      <c r="D214" s="125" t="s">
        <v>1162</v>
      </c>
      <c r="E214" s="56">
        <v>4</v>
      </c>
      <c r="F214" s="57" t="s">
        <v>685</v>
      </c>
      <c r="G214" s="78">
        <v>0</v>
      </c>
      <c r="H214" s="58">
        <v>0</v>
      </c>
      <c r="I214" s="58">
        <v>0</v>
      </c>
      <c r="J214" s="58">
        <v>0</v>
      </c>
      <c r="K214" s="78"/>
      <c r="L214" s="58"/>
      <c r="M214" s="58"/>
      <c r="N214" s="58">
        <v>0</v>
      </c>
      <c r="O214" s="78">
        <v>0</v>
      </c>
      <c r="P214" s="58">
        <v>0</v>
      </c>
      <c r="Q214" s="58">
        <v>0</v>
      </c>
      <c r="R214" s="58">
        <v>0</v>
      </c>
      <c r="S214" s="78"/>
      <c r="T214" s="58"/>
      <c r="U214" s="58"/>
      <c r="V214" s="58">
        <v>0</v>
      </c>
      <c r="W214" s="58"/>
      <c r="X214" s="58"/>
      <c r="Y214" s="58"/>
      <c r="Z214" s="58"/>
      <c r="AA214" s="58"/>
      <c r="AB214" s="58">
        <v>0</v>
      </c>
      <c r="AC214" s="60">
        <v>4</v>
      </c>
      <c r="AD214" s="60">
        <v>80</v>
      </c>
      <c r="AE214" s="60">
        <v>0</v>
      </c>
      <c r="AF214" s="60">
        <v>0</v>
      </c>
      <c r="AG214" s="60">
        <v>4</v>
      </c>
      <c r="AH214" s="60">
        <v>80</v>
      </c>
      <c r="AI214" s="58">
        <v>4200000</v>
      </c>
      <c r="AJ214" s="58">
        <v>0</v>
      </c>
      <c r="AK214" s="59">
        <v>0</v>
      </c>
      <c r="AL214" s="58">
        <v>4200000</v>
      </c>
      <c r="AM214" s="58">
        <v>0</v>
      </c>
      <c r="AN214" s="78">
        <v>105</v>
      </c>
      <c r="AO214" s="78">
        <v>120.30000000000001</v>
      </c>
      <c r="AP214" s="78">
        <v>0</v>
      </c>
      <c r="AQ214" s="93">
        <v>2088450</v>
      </c>
      <c r="AR214" s="93">
        <v>0</v>
      </c>
      <c r="AS214" s="93">
        <v>0</v>
      </c>
      <c r="AT214" s="93">
        <v>0</v>
      </c>
      <c r="AU214" s="93">
        <v>0</v>
      </c>
      <c r="AV214" s="93">
        <v>2088450</v>
      </c>
      <c r="AW214" s="93">
        <v>0</v>
      </c>
      <c r="AX214" s="93">
        <v>0</v>
      </c>
      <c r="AY214" s="58"/>
      <c r="AZ214" s="59"/>
      <c r="BA214" s="59"/>
      <c r="BB214" s="59">
        <v>6288450</v>
      </c>
      <c r="BC214" s="59">
        <v>0</v>
      </c>
      <c r="BD214" s="59">
        <v>0</v>
      </c>
      <c r="BE214" s="59">
        <v>6288450</v>
      </c>
      <c r="BF214" s="59">
        <v>0</v>
      </c>
      <c r="BG214" s="136">
        <v>0</v>
      </c>
      <c r="BH214" s="80">
        <v>105</v>
      </c>
      <c r="BI214" s="80">
        <v>200.3</v>
      </c>
      <c r="BJ214" s="80">
        <v>95.300000000000011</v>
      </c>
      <c r="BK214" s="80">
        <v>90.761904761904773</v>
      </c>
      <c r="BL214" s="80">
        <v>120.30000000000001</v>
      </c>
      <c r="BM214" s="80">
        <v>15.300000000000011</v>
      </c>
      <c r="BN214" s="80">
        <v>14.571428571428582</v>
      </c>
      <c r="BO214" s="169" t="str">
        <f>VLOOKUP(B214,[1]DS!$B$5:$W$2997,15,0)</f>
        <v>0405</v>
      </c>
      <c r="BP214" s="80" t="str">
        <f t="shared" si="56"/>
        <v/>
      </c>
    </row>
    <row r="215" spans="1:68" ht="27.6" customHeight="1">
      <c r="A215" s="56">
        <f>SUBTOTAL(3,$B$9:B215)</f>
        <v>207</v>
      </c>
      <c r="B215" s="123" t="s">
        <v>160</v>
      </c>
      <c r="C215" s="124" t="s">
        <v>1163</v>
      </c>
      <c r="D215" s="125" t="s">
        <v>1112</v>
      </c>
      <c r="E215" s="56">
        <v>4</v>
      </c>
      <c r="F215" s="57" t="s">
        <v>685</v>
      </c>
      <c r="G215" s="78">
        <v>47</v>
      </c>
      <c r="H215" s="58">
        <v>4817500</v>
      </c>
      <c r="I215" s="58">
        <v>0</v>
      </c>
      <c r="J215" s="58">
        <v>4817500</v>
      </c>
      <c r="K215" s="78"/>
      <c r="L215" s="58"/>
      <c r="M215" s="58"/>
      <c r="N215" s="58">
        <v>0</v>
      </c>
      <c r="O215" s="78">
        <v>105.89999999999999</v>
      </c>
      <c r="P215" s="58">
        <v>10854750</v>
      </c>
      <c r="Q215" s="58">
        <v>0</v>
      </c>
      <c r="R215" s="58">
        <v>10854750</v>
      </c>
      <c r="S215" s="78"/>
      <c r="T215" s="58"/>
      <c r="U215" s="58"/>
      <c r="V215" s="58">
        <v>0</v>
      </c>
      <c r="W215" s="58"/>
      <c r="X215" s="58"/>
      <c r="Y215" s="58"/>
      <c r="Z215" s="58"/>
      <c r="AA215" s="58"/>
      <c r="AB215" s="58">
        <v>0</v>
      </c>
      <c r="AC215" s="60">
        <v>5</v>
      </c>
      <c r="AD215" s="60">
        <v>100</v>
      </c>
      <c r="AE215" s="60">
        <v>0</v>
      </c>
      <c r="AF215" s="60">
        <v>0</v>
      </c>
      <c r="AG215" s="60">
        <v>5</v>
      </c>
      <c r="AH215" s="60">
        <v>100</v>
      </c>
      <c r="AI215" s="58">
        <v>5250000</v>
      </c>
      <c r="AJ215" s="58">
        <v>0</v>
      </c>
      <c r="AK215" s="59">
        <v>0</v>
      </c>
      <c r="AL215" s="58">
        <v>5250000</v>
      </c>
      <c r="AM215" s="58">
        <v>0</v>
      </c>
      <c r="AN215" s="78">
        <v>300</v>
      </c>
      <c r="AO215" s="78">
        <v>936.1</v>
      </c>
      <c r="AP215" s="78">
        <v>0</v>
      </c>
      <c r="AQ215" s="93">
        <v>78761250</v>
      </c>
      <c r="AR215" s="93">
        <v>0</v>
      </c>
      <c r="AS215" s="93">
        <v>0</v>
      </c>
      <c r="AT215" s="93">
        <v>0</v>
      </c>
      <c r="AU215" s="93">
        <v>0</v>
      </c>
      <c r="AV215" s="93">
        <v>78761250</v>
      </c>
      <c r="AW215" s="93">
        <v>0</v>
      </c>
      <c r="AX215" s="93">
        <v>0</v>
      </c>
      <c r="AY215" s="58"/>
      <c r="AZ215" s="59"/>
      <c r="BA215" s="59"/>
      <c r="BB215" s="59">
        <v>99683500</v>
      </c>
      <c r="BC215" s="59">
        <v>0</v>
      </c>
      <c r="BD215" s="59">
        <v>0</v>
      </c>
      <c r="BE215" s="59">
        <v>99683500</v>
      </c>
      <c r="BF215" s="59">
        <v>0</v>
      </c>
      <c r="BG215" s="136">
        <v>0</v>
      </c>
      <c r="BH215" s="80">
        <v>300</v>
      </c>
      <c r="BI215" s="80">
        <v>1189</v>
      </c>
      <c r="BJ215" s="80">
        <v>889</v>
      </c>
      <c r="BK215" s="80">
        <v>296.33333333333331</v>
      </c>
      <c r="BL215" s="80">
        <v>1089</v>
      </c>
      <c r="BM215" s="80">
        <v>789</v>
      </c>
      <c r="BN215" s="80">
        <v>263</v>
      </c>
      <c r="BO215" s="169" t="str">
        <f>VLOOKUP(B215,[1]DS!$B$5:$W$2997,15,0)</f>
        <v>0405</v>
      </c>
      <c r="BP215" s="80" t="str">
        <f t="shared" si="56"/>
        <v>Vượt trên 300 giờ</v>
      </c>
    </row>
    <row r="216" spans="1:68" ht="27.6" customHeight="1">
      <c r="A216" s="56">
        <f>SUBTOTAL(3,$B$9:B216)</f>
        <v>208</v>
      </c>
      <c r="B216" s="123" t="s">
        <v>161</v>
      </c>
      <c r="C216" s="124" t="s">
        <v>1164</v>
      </c>
      <c r="D216" s="125" t="s">
        <v>1165</v>
      </c>
      <c r="E216" s="56">
        <v>4</v>
      </c>
      <c r="F216" s="57" t="s">
        <v>685</v>
      </c>
      <c r="G216" s="78">
        <v>0</v>
      </c>
      <c r="H216" s="58">
        <v>0</v>
      </c>
      <c r="I216" s="58">
        <v>0</v>
      </c>
      <c r="J216" s="58">
        <v>0</v>
      </c>
      <c r="K216" s="78"/>
      <c r="L216" s="58"/>
      <c r="M216" s="58"/>
      <c r="N216" s="58">
        <v>0</v>
      </c>
      <c r="O216" s="78">
        <v>60.300000000000004</v>
      </c>
      <c r="P216" s="58">
        <v>6180750</v>
      </c>
      <c r="Q216" s="58">
        <v>0</v>
      </c>
      <c r="R216" s="58">
        <v>6180750</v>
      </c>
      <c r="S216" s="78"/>
      <c r="T216" s="58"/>
      <c r="U216" s="58"/>
      <c r="V216" s="58">
        <v>0</v>
      </c>
      <c r="W216" s="58"/>
      <c r="X216" s="58"/>
      <c r="Y216" s="58"/>
      <c r="Z216" s="58"/>
      <c r="AA216" s="58"/>
      <c r="AB216" s="58">
        <v>0</v>
      </c>
      <c r="AC216" s="60">
        <v>10</v>
      </c>
      <c r="AD216" s="60">
        <v>188</v>
      </c>
      <c r="AE216" s="60">
        <v>0</v>
      </c>
      <c r="AF216" s="60">
        <v>0</v>
      </c>
      <c r="AG216" s="60">
        <v>10</v>
      </c>
      <c r="AH216" s="60">
        <v>188</v>
      </c>
      <c r="AI216" s="58">
        <v>9650000</v>
      </c>
      <c r="AJ216" s="58">
        <v>0</v>
      </c>
      <c r="AK216" s="59">
        <v>0</v>
      </c>
      <c r="AL216" s="58">
        <v>9650000</v>
      </c>
      <c r="AM216" s="58">
        <v>0</v>
      </c>
      <c r="AN216" s="78">
        <v>255</v>
      </c>
      <c r="AO216" s="78">
        <v>547</v>
      </c>
      <c r="AP216" s="78">
        <v>0</v>
      </c>
      <c r="AQ216" s="93">
        <v>39858000</v>
      </c>
      <c r="AR216" s="93">
        <v>0</v>
      </c>
      <c r="AS216" s="93">
        <v>0</v>
      </c>
      <c r="AT216" s="93">
        <v>0</v>
      </c>
      <c r="AU216" s="93">
        <v>0</v>
      </c>
      <c r="AV216" s="93">
        <v>39858000</v>
      </c>
      <c r="AW216" s="93">
        <v>0</v>
      </c>
      <c r="AX216" s="93">
        <v>0</v>
      </c>
      <c r="AY216" s="58"/>
      <c r="AZ216" s="59"/>
      <c r="BA216" s="59"/>
      <c r="BB216" s="59">
        <v>55688750</v>
      </c>
      <c r="BC216" s="59">
        <v>0</v>
      </c>
      <c r="BD216" s="59">
        <v>0</v>
      </c>
      <c r="BE216" s="59">
        <v>55688750</v>
      </c>
      <c r="BF216" s="59">
        <v>0</v>
      </c>
      <c r="BG216" s="136">
        <v>0</v>
      </c>
      <c r="BH216" s="80">
        <v>255</v>
      </c>
      <c r="BI216" s="80">
        <v>795.3</v>
      </c>
      <c r="BJ216" s="80">
        <v>540.29999999999995</v>
      </c>
      <c r="BK216" s="80">
        <v>211.88235294117646</v>
      </c>
      <c r="BL216" s="80">
        <v>607.29999999999995</v>
      </c>
      <c r="BM216" s="80">
        <v>352.29999999999995</v>
      </c>
      <c r="BN216" s="80">
        <v>138.15686274509801</v>
      </c>
      <c r="BO216" s="169" t="str">
        <f>VLOOKUP(B216,[1]DS!$B$5:$W$2997,15,0)</f>
        <v>0405</v>
      </c>
      <c r="BP216" s="80" t="str">
        <f t="shared" si="56"/>
        <v/>
      </c>
    </row>
    <row r="217" spans="1:68" ht="27.6" customHeight="1">
      <c r="A217" s="56">
        <f>SUBTOTAL(3,$B$9:B217)</f>
        <v>209</v>
      </c>
      <c r="B217" s="123" t="s">
        <v>632</v>
      </c>
      <c r="C217" s="124" t="s">
        <v>1166</v>
      </c>
      <c r="D217" s="125" t="s">
        <v>1167</v>
      </c>
      <c r="E217" s="56">
        <v>4</v>
      </c>
      <c r="F217" s="57" t="s">
        <v>685</v>
      </c>
      <c r="G217" s="78">
        <v>0</v>
      </c>
      <c r="H217" s="58">
        <v>0</v>
      </c>
      <c r="I217" s="58">
        <v>0</v>
      </c>
      <c r="J217" s="58">
        <v>0</v>
      </c>
      <c r="K217" s="78"/>
      <c r="L217" s="58"/>
      <c r="M217" s="58"/>
      <c r="N217" s="58">
        <v>0</v>
      </c>
      <c r="O217" s="78">
        <v>30.1</v>
      </c>
      <c r="P217" s="58">
        <v>3085250</v>
      </c>
      <c r="Q217" s="58">
        <v>0</v>
      </c>
      <c r="R217" s="58">
        <v>3085250</v>
      </c>
      <c r="S217" s="78"/>
      <c r="T217" s="58"/>
      <c r="U217" s="58"/>
      <c r="V217" s="58">
        <v>0</v>
      </c>
      <c r="W217" s="58"/>
      <c r="X217" s="58"/>
      <c r="Y217" s="58"/>
      <c r="Z217" s="58"/>
      <c r="AA217" s="58"/>
      <c r="AB217" s="58">
        <v>0</v>
      </c>
      <c r="AC217" s="60">
        <v>4</v>
      </c>
      <c r="AD217" s="60">
        <v>80</v>
      </c>
      <c r="AE217" s="60">
        <v>0</v>
      </c>
      <c r="AF217" s="60">
        <v>0</v>
      </c>
      <c r="AG217" s="60">
        <v>4</v>
      </c>
      <c r="AH217" s="60">
        <v>80</v>
      </c>
      <c r="AI217" s="58">
        <v>4200000</v>
      </c>
      <c r="AJ217" s="58">
        <v>0</v>
      </c>
      <c r="AK217" s="59">
        <v>0</v>
      </c>
      <c r="AL217" s="58">
        <v>4200000</v>
      </c>
      <c r="AM217" s="58">
        <v>0</v>
      </c>
      <c r="AN217" s="78">
        <v>300</v>
      </c>
      <c r="AO217" s="78">
        <v>460</v>
      </c>
      <c r="AP217" s="78">
        <v>0</v>
      </c>
      <c r="AQ217" s="93">
        <v>21840000</v>
      </c>
      <c r="AR217" s="93">
        <v>0</v>
      </c>
      <c r="AS217" s="93">
        <v>0</v>
      </c>
      <c r="AT217" s="93">
        <v>0</v>
      </c>
      <c r="AU217" s="93">
        <v>0</v>
      </c>
      <c r="AV217" s="93">
        <v>21840000</v>
      </c>
      <c r="AW217" s="93">
        <v>0</v>
      </c>
      <c r="AX217" s="93">
        <v>0</v>
      </c>
      <c r="AY217" s="58"/>
      <c r="AZ217" s="59"/>
      <c r="BA217" s="59"/>
      <c r="BB217" s="59">
        <v>29125250</v>
      </c>
      <c r="BC217" s="59">
        <v>0</v>
      </c>
      <c r="BD217" s="59">
        <v>0</v>
      </c>
      <c r="BE217" s="59">
        <v>29125250</v>
      </c>
      <c r="BF217" s="59">
        <v>0</v>
      </c>
      <c r="BG217" s="60">
        <v>0</v>
      </c>
      <c r="BH217" s="80">
        <v>300</v>
      </c>
      <c r="BI217" s="80">
        <v>570.1</v>
      </c>
      <c r="BJ217" s="80">
        <v>270.10000000000002</v>
      </c>
      <c r="BK217" s="80">
        <v>90.033333333333346</v>
      </c>
      <c r="BL217" s="80">
        <v>490.1</v>
      </c>
      <c r="BM217" s="80">
        <v>190.10000000000002</v>
      </c>
      <c r="BN217" s="80">
        <v>63.366666666666674</v>
      </c>
      <c r="BO217" s="169" t="str">
        <f>VLOOKUP(B217,[1]DS!$B$5:$W$2997,15,0)</f>
        <v>0405</v>
      </c>
      <c r="BP217" s="80" t="str">
        <f t="shared" si="56"/>
        <v/>
      </c>
    </row>
    <row r="218" spans="1:68" ht="27.6" customHeight="1">
      <c r="A218" s="56">
        <f>SUBTOTAL(3,$B$9:B218)</f>
        <v>210</v>
      </c>
      <c r="B218" s="123" t="s">
        <v>633</v>
      </c>
      <c r="C218" s="124" t="s">
        <v>1168</v>
      </c>
      <c r="D218" s="125" t="s">
        <v>1077</v>
      </c>
      <c r="E218" s="56">
        <v>4</v>
      </c>
      <c r="F218" s="57" t="s">
        <v>685</v>
      </c>
      <c r="G218" s="78">
        <v>0</v>
      </c>
      <c r="H218" s="58">
        <v>0</v>
      </c>
      <c r="I218" s="58">
        <v>0</v>
      </c>
      <c r="J218" s="58">
        <v>0</v>
      </c>
      <c r="K218" s="78"/>
      <c r="L218" s="58"/>
      <c r="M218" s="58"/>
      <c r="N218" s="58">
        <v>0</v>
      </c>
      <c r="O218" s="78">
        <v>0</v>
      </c>
      <c r="P218" s="58">
        <v>0</v>
      </c>
      <c r="Q218" s="58">
        <v>0</v>
      </c>
      <c r="R218" s="58">
        <v>0</v>
      </c>
      <c r="S218" s="78"/>
      <c r="T218" s="58"/>
      <c r="U218" s="58"/>
      <c r="V218" s="58">
        <v>0</v>
      </c>
      <c r="W218" s="58"/>
      <c r="X218" s="58"/>
      <c r="Y218" s="58"/>
      <c r="Z218" s="58"/>
      <c r="AA218" s="58"/>
      <c r="AB218" s="58">
        <v>0</v>
      </c>
      <c r="AC218" s="60">
        <v>0</v>
      </c>
      <c r="AD218" s="60">
        <v>0</v>
      </c>
      <c r="AE218" s="60">
        <v>0</v>
      </c>
      <c r="AF218" s="60">
        <v>0</v>
      </c>
      <c r="AG218" s="60">
        <v>0</v>
      </c>
      <c r="AH218" s="60">
        <v>0</v>
      </c>
      <c r="AI218" s="58">
        <v>0</v>
      </c>
      <c r="AJ218" s="58">
        <v>0</v>
      </c>
      <c r="AK218" s="59">
        <v>0</v>
      </c>
      <c r="AL218" s="58">
        <v>0</v>
      </c>
      <c r="AM218" s="58">
        <v>0</v>
      </c>
      <c r="AN218" s="78">
        <v>300</v>
      </c>
      <c r="AO218" s="78">
        <v>419.3</v>
      </c>
      <c r="AP218" s="78">
        <v>0</v>
      </c>
      <c r="AQ218" s="93">
        <v>12526500</v>
      </c>
      <c r="AR218" s="93">
        <v>0</v>
      </c>
      <c r="AS218" s="93">
        <v>0</v>
      </c>
      <c r="AT218" s="93">
        <v>0</v>
      </c>
      <c r="AU218" s="93">
        <v>0</v>
      </c>
      <c r="AV218" s="93">
        <v>12526500</v>
      </c>
      <c r="AW218" s="93">
        <v>0</v>
      </c>
      <c r="AX218" s="93">
        <v>0</v>
      </c>
      <c r="AY218" s="58"/>
      <c r="AZ218" s="59"/>
      <c r="BA218" s="59"/>
      <c r="BB218" s="59">
        <v>12526500</v>
      </c>
      <c r="BC218" s="59">
        <v>0</v>
      </c>
      <c r="BD218" s="59">
        <v>0</v>
      </c>
      <c r="BE218" s="59">
        <v>12526500</v>
      </c>
      <c r="BF218" s="59">
        <v>0</v>
      </c>
      <c r="BG218" s="60">
        <v>0</v>
      </c>
      <c r="BH218" s="80">
        <v>300</v>
      </c>
      <c r="BI218" s="80">
        <v>419.3</v>
      </c>
      <c r="BJ218" s="80">
        <v>119.30000000000001</v>
      </c>
      <c r="BK218" s="80">
        <v>39.766666666666673</v>
      </c>
      <c r="BL218" s="80">
        <v>419.3</v>
      </c>
      <c r="BM218" s="80">
        <v>119.30000000000001</v>
      </c>
      <c r="BN218" s="80">
        <v>39.766666666666673</v>
      </c>
      <c r="BO218" s="169" t="str">
        <f>VLOOKUP(B218,[1]DS!$B$5:$W$2997,15,0)</f>
        <v>0405</v>
      </c>
      <c r="BP218" s="80" t="str">
        <f t="shared" si="56"/>
        <v/>
      </c>
    </row>
    <row r="219" spans="1:68" ht="27.6" customHeight="1">
      <c r="A219" s="56">
        <f>SUBTOTAL(3,$B$9:B219)</f>
        <v>211</v>
      </c>
      <c r="B219" s="123" t="s">
        <v>167</v>
      </c>
      <c r="C219" s="124" t="s">
        <v>1169</v>
      </c>
      <c r="D219" s="125" t="s">
        <v>1170</v>
      </c>
      <c r="E219" s="56">
        <v>4</v>
      </c>
      <c r="F219" s="57" t="s">
        <v>687</v>
      </c>
      <c r="G219" s="78">
        <v>0</v>
      </c>
      <c r="H219" s="58">
        <v>0</v>
      </c>
      <c r="I219" s="58">
        <v>0</v>
      </c>
      <c r="J219" s="58">
        <v>0</v>
      </c>
      <c r="K219" s="78"/>
      <c r="L219" s="58"/>
      <c r="M219" s="58"/>
      <c r="N219" s="58">
        <v>0</v>
      </c>
      <c r="O219" s="78">
        <v>30.1</v>
      </c>
      <c r="P219" s="58">
        <v>3085250</v>
      </c>
      <c r="Q219" s="58">
        <v>0</v>
      </c>
      <c r="R219" s="58">
        <v>3085250</v>
      </c>
      <c r="S219" s="78"/>
      <c r="T219" s="58"/>
      <c r="U219" s="58"/>
      <c r="V219" s="58">
        <v>0</v>
      </c>
      <c r="W219" s="58"/>
      <c r="X219" s="58"/>
      <c r="Y219" s="58"/>
      <c r="Z219" s="58"/>
      <c r="AA219" s="58"/>
      <c r="AB219" s="58">
        <v>0</v>
      </c>
      <c r="AC219" s="60">
        <v>0</v>
      </c>
      <c r="AD219" s="60">
        <v>0</v>
      </c>
      <c r="AE219" s="60">
        <v>0</v>
      </c>
      <c r="AF219" s="60">
        <v>0</v>
      </c>
      <c r="AG219" s="60">
        <v>0</v>
      </c>
      <c r="AH219" s="60">
        <v>0</v>
      </c>
      <c r="AI219" s="58">
        <v>0</v>
      </c>
      <c r="AJ219" s="58">
        <v>0</v>
      </c>
      <c r="AK219" s="59">
        <v>0</v>
      </c>
      <c r="AL219" s="58">
        <v>0</v>
      </c>
      <c r="AM219" s="58">
        <v>0</v>
      </c>
      <c r="AN219" s="78">
        <v>105</v>
      </c>
      <c r="AO219" s="78">
        <v>169.2</v>
      </c>
      <c r="AP219" s="78">
        <v>0</v>
      </c>
      <c r="AQ219" s="93">
        <v>8763300</v>
      </c>
      <c r="AR219" s="93">
        <v>0</v>
      </c>
      <c r="AS219" s="93">
        <v>0</v>
      </c>
      <c r="AT219" s="93">
        <v>0</v>
      </c>
      <c r="AU219" s="93">
        <v>0</v>
      </c>
      <c r="AV219" s="93">
        <v>8763300</v>
      </c>
      <c r="AW219" s="93">
        <v>0</v>
      </c>
      <c r="AX219" s="93">
        <v>0</v>
      </c>
      <c r="AY219" s="58"/>
      <c r="AZ219" s="59"/>
      <c r="BA219" s="59"/>
      <c r="BB219" s="59">
        <v>11848550</v>
      </c>
      <c r="BC219" s="59">
        <v>0</v>
      </c>
      <c r="BD219" s="59">
        <v>0</v>
      </c>
      <c r="BE219" s="59">
        <v>11848550</v>
      </c>
      <c r="BF219" s="59">
        <v>0</v>
      </c>
      <c r="BG219" s="136">
        <v>0</v>
      </c>
      <c r="BH219" s="80">
        <v>105</v>
      </c>
      <c r="BI219" s="80">
        <v>199.29999999999998</v>
      </c>
      <c r="BJ219" s="80">
        <v>94.299999999999983</v>
      </c>
      <c r="BK219" s="80">
        <v>89.809523809523796</v>
      </c>
      <c r="BL219" s="80">
        <v>199.29999999999998</v>
      </c>
      <c r="BM219" s="80">
        <v>94.299999999999983</v>
      </c>
      <c r="BN219" s="80">
        <v>89.809523809523796</v>
      </c>
      <c r="BO219" s="169" t="str">
        <f>VLOOKUP(B219,[1]DS!$B$5:$W$2997,15,0)</f>
        <v>0409</v>
      </c>
      <c r="BP219" s="80" t="str">
        <f t="shared" si="56"/>
        <v/>
      </c>
    </row>
    <row r="220" spans="1:68" ht="27.6" customHeight="1">
      <c r="A220" s="56">
        <f>SUBTOTAL(3,$B$9:B220)</f>
        <v>212</v>
      </c>
      <c r="B220" s="123" t="s">
        <v>168</v>
      </c>
      <c r="C220" s="124" t="s">
        <v>1171</v>
      </c>
      <c r="D220" s="125" t="s">
        <v>1172</v>
      </c>
      <c r="E220" s="56">
        <v>4</v>
      </c>
      <c r="F220" s="57" t="s">
        <v>687</v>
      </c>
      <c r="G220" s="78">
        <v>0</v>
      </c>
      <c r="H220" s="58">
        <v>0</v>
      </c>
      <c r="I220" s="58">
        <v>0</v>
      </c>
      <c r="J220" s="58">
        <v>0</v>
      </c>
      <c r="K220" s="78"/>
      <c r="L220" s="58"/>
      <c r="M220" s="58"/>
      <c r="N220" s="58">
        <v>0</v>
      </c>
      <c r="O220" s="78">
        <v>30.1</v>
      </c>
      <c r="P220" s="58">
        <v>3085250</v>
      </c>
      <c r="Q220" s="58">
        <v>0</v>
      </c>
      <c r="R220" s="58">
        <v>3085250</v>
      </c>
      <c r="S220" s="78"/>
      <c r="T220" s="58"/>
      <c r="U220" s="58"/>
      <c r="V220" s="58">
        <v>0</v>
      </c>
      <c r="W220" s="58"/>
      <c r="X220" s="58"/>
      <c r="Y220" s="58"/>
      <c r="Z220" s="58"/>
      <c r="AA220" s="58"/>
      <c r="AB220" s="58">
        <v>0</v>
      </c>
      <c r="AC220" s="60">
        <v>1</v>
      </c>
      <c r="AD220" s="60">
        <v>20</v>
      </c>
      <c r="AE220" s="60">
        <v>0</v>
      </c>
      <c r="AF220" s="60">
        <v>0</v>
      </c>
      <c r="AG220" s="60">
        <v>1</v>
      </c>
      <c r="AH220" s="60">
        <v>20</v>
      </c>
      <c r="AI220" s="58">
        <v>1050000</v>
      </c>
      <c r="AJ220" s="58">
        <v>0</v>
      </c>
      <c r="AK220" s="59">
        <v>0</v>
      </c>
      <c r="AL220" s="58">
        <v>1050000</v>
      </c>
      <c r="AM220" s="58">
        <v>0</v>
      </c>
      <c r="AN220" s="78">
        <v>255</v>
      </c>
      <c r="AO220" s="78">
        <v>237</v>
      </c>
      <c r="AP220" s="78">
        <v>0</v>
      </c>
      <c r="AQ220" s="93">
        <v>0</v>
      </c>
      <c r="AR220" s="93">
        <v>0</v>
      </c>
      <c r="AS220" s="93">
        <v>0</v>
      </c>
      <c r="AT220" s="93">
        <v>0</v>
      </c>
      <c r="AU220" s="93">
        <v>0</v>
      </c>
      <c r="AV220" s="93">
        <v>0</v>
      </c>
      <c r="AW220" s="93">
        <v>0</v>
      </c>
      <c r="AX220" s="93">
        <v>0</v>
      </c>
      <c r="AY220" s="58"/>
      <c r="AZ220" s="59"/>
      <c r="BA220" s="59"/>
      <c r="BB220" s="59">
        <v>4135250</v>
      </c>
      <c r="BC220" s="59">
        <v>0</v>
      </c>
      <c r="BD220" s="59">
        <v>0</v>
      </c>
      <c r="BE220" s="59">
        <v>4135250</v>
      </c>
      <c r="BF220" s="59">
        <v>0</v>
      </c>
      <c r="BG220" s="60">
        <v>0</v>
      </c>
      <c r="BH220" s="80">
        <v>255</v>
      </c>
      <c r="BI220" s="80">
        <v>287.10000000000002</v>
      </c>
      <c r="BJ220" s="80">
        <v>32.100000000000023</v>
      </c>
      <c r="BK220" s="80">
        <v>12.588235294117656</v>
      </c>
      <c r="BL220" s="80">
        <v>267.10000000000002</v>
      </c>
      <c r="BM220" s="80">
        <v>12.100000000000023</v>
      </c>
      <c r="BN220" s="80">
        <v>4.7450980392156952</v>
      </c>
      <c r="BO220" s="169" t="str">
        <f>VLOOKUP(B220,[1]DS!$B$5:$W$2997,15,0)</f>
        <v>0409</v>
      </c>
      <c r="BP220" s="80" t="str">
        <f t="shared" si="56"/>
        <v/>
      </c>
    </row>
    <row r="221" spans="1:68" ht="27.6" customHeight="1">
      <c r="A221" s="56">
        <f>SUBTOTAL(3,$B$9:B221)</f>
        <v>213</v>
      </c>
      <c r="B221" s="123" t="s">
        <v>169</v>
      </c>
      <c r="C221" s="124" t="s">
        <v>904</v>
      </c>
      <c r="D221" s="125" t="s">
        <v>1106</v>
      </c>
      <c r="E221" s="56">
        <v>4</v>
      </c>
      <c r="F221" s="57" t="s">
        <v>687</v>
      </c>
      <c r="G221" s="78">
        <v>0</v>
      </c>
      <c r="H221" s="58">
        <v>0</v>
      </c>
      <c r="I221" s="58">
        <v>0</v>
      </c>
      <c r="J221" s="58">
        <v>0</v>
      </c>
      <c r="K221" s="78"/>
      <c r="L221" s="58"/>
      <c r="M221" s="58"/>
      <c r="N221" s="58">
        <v>0</v>
      </c>
      <c r="O221" s="78">
        <v>0</v>
      </c>
      <c r="P221" s="58">
        <v>0</v>
      </c>
      <c r="Q221" s="58">
        <v>0</v>
      </c>
      <c r="R221" s="58">
        <v>0</v>
      </c>
      <c r="S221" s="78"/>
      <c r="T221" s="58"/>
      <c r="U221" s="58"/>
      <c r="V221" s="58">
        <v>0</v>
      </c>
      <c r="W221" s="58"/>
      <c r="X221" s="58"/>
      <c r="Y221" s="58"/>
      <c r="Z221" s="58"/>
      <c r="AA221" s="58"/>
      <c r="AB221" s="58">
        <v>0</v>
      </c>
      <c r="AC221" s="60">
        <v>1</v>
      </c>
      <c r="AD221" s="60">
        <v>20</v>
      </c>
      <c r="AE221" s="60">
        <v>0</v>
      </c>
      <c r="AF221" s="60">
        <v>0</v>
      </c>
      <c r="AG221" s="60">
        <v>1</v>
      </c>
      <c r="AH221" s="60">
        <v>20</v>
      </c>
      <c r="AI221" s="58">
        <v>1050000</v>
      </c>
      <c r="AJ221" s="58">
        <v>0</v>
      </c>
      <c r="AK221" s="59">
        <v>0</v>
      </c>
      <c r="AL221" s="58">
        <v>1050000</v>
      </c>
      <c r="AM221" s="58">
        <v>0</v>
      </c>
      <c r="AN221" s="78">
        <v>105</v>
      </c>
      <c r="AO221" s="78">
        <v>112.9</v>
      </c>
      <c r="AP221" s="78">
        <v>0</v>
      </c>
      <c r="AQ221" s="93">
        <v>1078350</v>
      </c>
      <c r="AR221" s="93">
        <v>0</v>
      </c>
      <c r="AS221" s="93">
        <v>0</v>
      </c>
      <c r="AT221" s="93">
        <v>0</v>
      </c>
      <c r="AU221" s="93">
        <v>0</v>
      </c>
      <c r="AV221" s="93">
        <v>1078350</v>
      </c>
      <c r="AW221" s="93">
        <v>0</v>
      </c>
      <c r="AX221" s="93">
        <v>0</v>
      </c>
      <c r="AY221" s="58"/>
      <c r="AZ221" s="59"/>
      <c r="BA221" s="59"/>
      <c r="BB221" s="59">
        <v>2128350</v>
      </c>
      <c r="BC221" s="59">
        <v>0</v>
      </c>
      <c r="BD221" s="59">
        <v>0</v>
      </c>
      <c r="BE221" s="59">
        <v>2128350</v>
      </c>
      <c r="BF221" s="59">
        <v>0</v>
      </c>
      <c r="BG221" s="60">
        <v>0</v>
      </c>
      <c r="BH221" s="80">
        <v>105</v>
      </c>
      <c r="BI221" s="80">
        <v>132.9</v>
      </c>
      <c r="BJ221" s="80">
        <v>27.900000000000006</v>
      </c>
      <c r="BK221" s="80">
        <v>26.57142857142858</v>
      </c>
      <c r="BL221" s="80">
        <v>112.9</v>
      </c>
      <c r="BM221" s="80">
        <v>7.9000000000000057</v>
      </c>
      <c r="BN221" s="80">
        <v>7.5238095238095299</v>
      </c>
      <c r="BO221" s="169" t="str">
        <f>VLOOKUP(B221,[1]DS!$B$5:$W$2997,15,0)</f>
        <v>0409</v>
      </c>
      <c r="BP221" s="80" t="str">
        <f t="shared" si="56"/>
        <v/>
      </c>
    </row>
    <row r="222" spans="1:68" ht="27.6" customHeight="1">
      <c r="A222" s="56">
        <f>SUBTOTAL(3,$B$9:B222)</f>
        <v>214</v>
      </c>
      <c r="B222" s="123" t="s">
        <v>170</v>
      </c>
      <c r="C222" s="124" t="s">
        <v>1173</v>
      </c>
      <c r="D222" s="125" t="s">
        <v>1101</v>
      </c>
      <c r="E222" s="56">
        <v>4</v>
      </c>
      <c r="F222" s="57" t="s">
        <v>687</v>
      </c>
      <c r="G222" s="78">
        <v>0</v>
      </c>
      <c r="H222" s="58">
        <v>0</v>
      </c>
      <c r="I222" s="58">
        <v>0</v>
      </c>
      <c r="J222" s="58">
        <v>0</v>
      </c>
      <c r="K222" s="78"/>
      <c r="L222" s="58"/>
      <c r="M222" s="58"/>
      <c r="N222" s="58">
        <v>0</v>
      </c>
      <c r="O222" s="78">
        <v>30.200000000000003</v>
      </c>
      <c r="P222" s="58">
        <v>3095500.0000000005</v>
      </c>
      <c r="Q222" s="58">
        <v>0</v>
      </c>
      <c r="R222" s="58">
        <v>3095500</v>
      </c>
      <c r="S222" s="78"/>
      <c r="T222" s="58"/>
      <c r="U222" s="58"/>
      <c r="V222" s="58">
        <v>0</v>
      </c>
      <c r="W222" s="58"/>
      <c r="X222" s="58"/>
      <c r="Y222" s="58"/>
      <c r="Z222" s="58"/>
      <c r="AA222" s="58"/>
      <c r="AB222" s="58">
        <v>0</v>
      </c>
      <c r="AC222" s="60">
        <v>1</v>
      </c>
      <c r="AD222" s="60">
        <v>20</v>
      </c>
      <c r="AE222" s="60">
        <v>0</v>
      </c>
      <c r="AF222" s="60">
        <v>0</v>
      </c>
      <c r="AG222" s="60">
        <v>1</v>
      </c>
      <c r="AH222" s="60">
        <v>20</v>
      </c>
      <c r="AI222" s="58">
        <v>1050000</v>
      </c>
      <c r="AJ222" s="58">
        <v>0</v>
      </c>
      <c r="AK222" s="59">
        <v>0</v>
      </c>
      <c r="AL222" s="58">
        <v>1050000</v>
      </c>
      <c r="AM222" s="58">
        <v>0</v>
      </c>
      <c r="AN222" s="78">
        <v>300</v>
      </c>
      <c r="AO222" s="78">
        <v>320.3</v>
      </c>
      <c r="AP222" s="78">
        <v>0</v>
      </c>
      <c r="AQ222" s="93">
        <v>2770950</v>
      </c>
      <c r="AR222" s="93">
        <v>0</v>
      </c>
      <c r="AS222" s="93">
        <v>0</v>
      </c>
      <c r="AT222" s="93">
        <v>0</v>
      </c>
      <c r="AU222" s="93">
        <v>0</v>
      </c>
      <c r="AV222" s="93">
        <v>2770950</v>
      </c>
      <c r="AW222" s="93">
        <v>0</v>
      </c>
      <c r="AX222" s="93">
        <v>0</v>
      </c>
      <c r="AY222" s="58"/>
      <c r="AZ222" s="59"/>
      <c r="BA222" s="59"/>
      <c r="BB222" s="59">
        <v>6916450</v>
      </c>
      <c r="BC222" s="59">
        <v>0</v>
      </c>
      <c r="BD222" s="59">
        <v>0</v>
      </c>
      <c r="BE222" s="59">
        <v>6916450</v>
      </c>
      <c r="BF222" s="59">
        <v>0</v>
      </c>
      <c r="BG222" s="60">
        <v>0</v>
      </c>
      <c r="BH222" s="80">
        <v>300</v>
      </c>
      <c r="BI222" s="80">
        <v>370.5</v>
      </c>
      <c r="BJ222" s="80">
        <v>70.5</v>
      </c>
      <c r="BK222" s="80">
        <v>23.5</v>
      </c>
      <c r="BL222" s="80">
        <v>350.5</v>
      </c>
      <c r="BM222" s="80">
        <v>50.5</v>
      </c>
      <c r="BN222" s="80">
        <v>16.833333333333332</v>
      </c>
      <c r="BO222" s="169" t="str">
        <f>VLOOKUP(B222,[1]DS!$B$5:$W$2997,15,0)</f>
        <v>0409</v>
      </c>
      <c r="BP222" s="80" t="str">
        <f t="shared" si="56"/>
        <v/>
      </c>
    </row>
    <row r="223" spans="1:68" ht="27.6" customHeight="1">
      <c r="A223" s="56">
        <f>SUBTOTAL(3,$B$9:B223)</f>
        <v>215</v>
      </c>
      <c r="B223" s="123" t="s">
        <v>171</v>
      </c>
      <c r="C223" s="124" t="s">
        <v>1174</v>
      </c>
      <c r="D223" s="125" t="s">
        <v>1027</v>
      </c>
      <c r="E223" s="56">
        <v>4</v>
      </c>
      <c r="F223" s="57" t="s">
        <v>687</v>
      </c>
      <c r="G223" s="78">
        <v>0</v>
      </c>
      <c r="H223" s="58">
        <v>0</v>
      </c>
      <c r="I223" s="58">
        <v>0</v>
      </c>
      <c r="J223" s="58">
        <v>0</v>
      </c>
      <c r="K223" s="78"/>
      <c r="L223" s="58"/>
      <c r="M223" s="58"/>
      <c r="N223" s="58">
        <v>0</v>
      </c>
      <c r="O223" s="78">
        <v>30.1</v>
      </c>
      <c r="P223" s="58">
        <v>3085250</v>
      </c>
      <c r="Q223" s="58">
        <v>0</v>
      </c>
      <c r="R223" s="58">
        <v>3085250</v>
      </c>
      <c r="S223" s="78"/>
      <c r="T223" s="58"/>
      <c r="U223" s="58"/>
      <c r="V223" s="58">
        <v>0</v>
      </c>
      <c r="W223" s="58"/>
      <c r="X223" s="58"/>
      <c r="Y223" s="58"/>
      <c r="Z223" s="58"/>
      <c r="AA223" s="58"/>
      <c r="AB223" s="58">
        <v>0</v>
      </c>
      <c r="AC223" s="60">
        <v>1</v>
      </c>
      <c r="AD223" s="60">
        <v>20</v>
      </c>
      <c r="AE223" s="60">
        <v>0</v>
      </c>
      <c r="AF223" s="60">
        <v>0</v>
      </c>
      <c r="AG223" s="60">
        <v>1</v>
      </c>
      <c r="AH223" s="60">
        <v>20</v>
      </c>
      <c r="AI223" s="58">
        <v>1050000</v>
      </c>
      <c r="AJ223" s="58">
        <v>0</v>
      </c>
      <c r="AK223" s="59">
        <v>0</v>
      </c>
      <c r="AL223" s="58">
        <v>1050000</v>
      </c>
      <c r="AM223" s="58">
        <v>0</v>
      </c>
      <c r="AN223" s="78">
        <v>105</v>
      </c>
      <c r="AO223" s="78">
        <v>84.1</v>
      </c>
      <c r="AP223" s="78">
        <v>0</v>
      </c>
      <c r="AQ223" s="93">
        <v>0</v>
      </c>
      <c r="AR223" s="93">
        <v>0</v>
      </c>
      <c r="AS223" s="93">
        <v>0</v>
      </c>
      <c r="AT223" s="93">
        <v>0</v>
      </c>
      <c r="AU223" s="93">
        <v>0</v>
      </c>
      <c r="AV223" s="93">
        <v>0</v>
      </c>
      <c r="AW223" s="93">
        <v>0</v>
      </c>
      <c r="AX223" s="93">
        <v>0</v>
      </c>
      <c r="AY223" s="58"/>
      <c r="AZ223" s="59"/>
      <c r="BA223" s="59"/>
      <c r="BB223" s="59">
        <v>4135250</v>
      </c>
      <c r="BC223" s="59">
        <v>0</v>
      </c>
      <c r="BD223" s="59">
        <v>0</v>
      </c>
      <c r="BE223" s="59">
        <v>4135250</v>
      </c>
      <c r="BF223" s="59">
        <v>0</v>
      </c>
      <c r="BG223" s="60">
        <v>0</v>
      </c>
      <c r="BH223" s="80">
        <v>105</v>
      </c>
      <c r="BI223" s="80">
        <v>134.19999999999999</v>
      </c>
      <c r="BJ223" s="80">
        <v>29.199999999999989</v>
      </c>
      <c r="BK223" s="80">
        <v>27.8095238095238</v>
      </c>
      <c r="BL223" s="80">
        <v>114.19999999999999</v>
      </c>
      <c r="BM223" s="80">
        <v>9.1999999999999886</v>
      </c>
      <c r="BN223" s="80">
        <v>8.7619047619047521</v>
      </c>
      <c r="BO223" s="169" t="str">
        <f>VLOOKUP(B223,[1]DS!$B$5:$W$2997,15,0)</f>
        <v>0409</v>
      </c>
      <c r="BP223" s="80" t="str">
        <f t="shared" si="56"/>
        <v/>
      </c>
    </row>
    <row r="224" spans="1:68" ht="27.6" customHeight="1">
      <c r="A224" s="56">
        <f>SUBTOTAL(3,$B$9:B224)</f>
        <v>216</v>
      </c>
      <c r="B224" s="123" t="s">
        <v>172</v>
      </c>
      <c r="C224" s="124" t="s">
        <v>1002</v>
      </c>
      <c r="D224" s="125" t="s">
        <v>1167</v>
      </c>
      <c r="E224" s="56">
        <v>4</v>
      </c>
      <c r="F224" s="57" t="s">
        <v>687</v>
      </c>
      <c r="G224" s="78">
        <v>0</v>
      </c>
      <c r="H224" s="58">
        <v>0</v>
      </c>
      <c r="I224" s="58">
        <v>0</v>
      </c>
      <c r="J224" s="58">
        <v>0</v>
      </c>
      <c r="K224" s="78"/>
      <c r="L224" s="58"/>
      <c r="M224" s="58"/>
      <c r="N224" s="58">
        <v>0</v>
      </c>
      <c r="O224" s="78">
        <v>0</v>
      </c>
      <c r="P224" s="58">
        <v>0</v>
      </c>
      <c r="Q224" s="58">
        <v>0</v>
      </c>
      <c r="R224" s="58">
        <v>0</v>
      </c>
      <c r="S224" s="78"/>
      <c r="T224" s="58"/>
      <c r="U224" s="58"/>
      <c r="V224" s="58">
        <v>0</v>
      </c>
      <c r="W224" s="58"/>
      <c r="X224" s="58"/>
      <c r="Y224" s="58"/>
      <c r="Z224" s="58"/>
      <c r="AA224" s="58"/>
      <c r="AB224" s="58">
        <v>0</v>
      </c>
      <c r="AC224" s="60">
        <v>1</v>
      </c>
      <c r="AD224" s="60">
        <v>20</v>
      </c>
      <c r="AE224" s="60">
        <v>0</v>
      </c>
      <c r="AF224" s="60">
        <v>0</v>
      </c>
      <c r="AG224" s="60">
        <v>1</v>
      </c>
      <c r="AH224" s="60">
        <v>20</v>
      </c>
      <c r="AI224" s="58">
        <v>1050000</v>
      </c>
      <c r="AJ224" s="58">
        <v>0</v>
      </c>
      <c r="AK224" s="59">
        <v>0</v>
      </c>
      <c r="AL224" s="58">
        <v>1050000</v>
      </c>
      <c r="AM224" s="58">
        <v>0</v>
      </c>
      <c r="AN224" s="78">
        <v>180</v>
      </c>
      <c r="AO224" s="78">
        <v>196.4</v>
      </c>
      <c r="AP224" s="78">
        <v>0</v>
      </c>
      <c r="AQ224" s="93">
        <v>2517400</v>
      </c>
      <c r="AR224" s="93">
        <v>0</v>
      </c>
      <c r="AS224" s="93">
        <v>0</v>
      </c>
      <c r="AT224" s="93">
        <v>0</v>
      </c>
      <c r="AU224" s="93">
        <v>0</v>
      </c>
      <c r="AV224" s="93">
        <v>2517400</v>
      </c>
      <c r="AW224" s="93">
        <v>0</v>
      </c>
      <c r="AX224" s="93">
        <v>0</v>
      </c>
      <c r="AY224" s="58"/>
      <c r="AZ224" s="59"/>
      <c r="BA224" s="59"/>
      <c r="BB224" s="59">
        <v>3567400</v>
      </c>
      <c r="BC224" s="59">
        <v>0</v>
      </c>
      <c r="BD224" s="59">
        <v>0</v>
      </c>
      <c r="BE224" s="59">
        <v>3567400</v>
      </c>
      <c r="BF224" s="59">
        <v>0</v>
      </c>
      <c r="BG224" s="60">
        <v>0</v>
      </c>
      <c r="BH224" s="80">
        <v>180</v>
      </c>
      <c r="BI224" s="80">
        <v>216.4</v>
      </c>
      <c r="BJ224" s="80">
        <v>36.400000000000006</v>
      </c>
      <c r="BK224" s="80">
        <v>20.222222222222225</v>
      </c>
      <c r="BL224" s="80">
        <v>196.4</v>
      </c>
      <c r="BM224" s="80">
        <v>16.400000000000006</v>
      </c>
      <c r="BN224" s="80">
        <v>9.1111111111111143</v>
      </c>
      <c r="BO224" s="169" t="str">
        <f>VLOOKUP(B224,[1]DS!$B$5:$W$2997,15,0)</f>
        <v>0409</v>
      </c>
      <c r="BP224" s="80" t="str">
        <f t="shared" si="56"/>
        <v/>
      </c>
    </row>
    <row r="225" spans="1:68" ht="27.6" customHeight="1">
      <c r="A225" s="56">
        <f>SUBTOTAL(3,$B$9:B225)</f>
        <v>217</v>
      </c>
      <c r="B225" s="123" t="s">
        <v>173</v>
      </c>
      <c r="C225" s="124" t="s">
        <v>1070</v>
      </c>
      <c r="D225" s="125" t="s">
        <v>1175</v>
      </c>
      <c r="E225" s="56">
        <v>5</v>
      </c>
      <c r="F225" s="57" t="s">
        <v>688</v>
      </c>
      <c r="G225" s="78">
        <v>0</v>
      </c>
      <c r="H225" s="58">
        <v>0</v>
      </c>
      <c r="I225" s="58">
        <v>0</v>
      </c>
      <c r="J225" s="58">
        <v>0</v>
      </c>
      <c r="K225" s="78"/>
      <c r="L225" s="58"/>
      <c r="M225" s="58"/>
      <c r="N225" s="58">
        <v>0</v>
      </c>
      <c r="O225" s="78">
        <v>60.2</v>
      </c>
      <c r="P225" s="58">
        <v>6170500</v>
      </c>
      <c r="Q225" s="58">
        <v>0</v>
      </c>
      <c r="R225" s="58">
        <v>6170500</v>
      </c>
      <c r="S225" s="78"/>
      <c r="T225" s="58"/>
      <c r="U225" s="58"/>
      <c r="V225" s="58">
        <v>0</v>
      </c>
      <c r="W225" s="58"/>
      <c r="X225" s="58"/>
      <c r="Y225" s="58"/>
      <c r="Z225" s="58"/>
      <c r="AA225" s="58"/>
      <c r="AB225" s="58">
        <v>0</v>
      </c>
      <c r="AC225" s="60">
        <v>4</v>
      </c>
      <c r="AD225" s="60">
        <v>140</v>
      </c>
      <c r="AE225" s="60">
        <v>0</v>
      </c>
      <c r="AF225" s="60">
        <v>0</v>
      </c>
      <c r="AG225" s="60">
        <v>4</v>
      </c>
      <c r="AH225" s="60">
        <v>140</v>
      </c>
      <c r="AI225" s="58">
        <v>7150000</v>
      </c>
      <c r="AJ225" s="58">
        <v>0</v>
      </c>
      <c r="AK225" s="59">
        <v>0</v>
      </c>
      <c r="AL225" s="58">
        <v>7150000</v>
      </c>
      <c r="AM225" s="58">
        <v>0</v>
      </c>
      <c r="AN225" s="78">
        <v>300</v>
      </c>
      <c r="AO225" s="78">
        <v>383.5</v>
      </c>
      <c r="AP225" s="78">
        <v>53</v>
      </c>
      <c r="AQ225" s="93">
        <v>19792500</v>
      </c>
      <c r="AR225" s="93">
        <v>0</v>
      </c>
      <c r="AS225" s="93">
        <v>0</v>
      </c>
      <c r="AT225" s="93">
        <v>0</v>
      </c>
      <c r="AU225" s="93">
        <v>0</v>
      </c>
      <c r="AV225" s="93">
        <v>19792500</v>
      </c>
      <c r="AW225" s="93">
        <v>0</v>
      </c>
      <c r="AX225" s="93">
        <v>0</v>
      </c>
      <c r="AY225" s="58"/>
      <c r="AZ225" s="59"/>
      <c r="BA225" s="59"/>
      <c r="BB225" s="59">
        <v>33113000</v>
      </c>
      <c r="BC225" s="59">
        <v>0</v>
      </c>
      <c r="BD225" s="59">
        <v>0</v>
      </c>
      <c r="BE225" s="59">
        <v>33113000</v>
      </c>
      <c r="BF225" s="59">
        <v>0</v>
      </c>
      <c r="BG225" s="60">
        <v>0</v>
      </c>
      <c r="BH225" s="80">
        <v>300</v>
      </c>
      <c r="BI225" s="80">
        <v>636.70000000000005</v>
      </c>
      <c r="BJ225" s="80">
        <v>336.70000000000005</v>
      </c>
      <c r="BK225" s="80">
        <v>112.23333333333333</v>
      </c>
      <c r="BL225" s="80">
        <v>496.7</v>
      </c>
      <c r="BM225" s="80">
        <v>196.7</v>
      </c>
      <c r="BN225" s="80">
        <v>65.566666666666663</v>
      </c>
      <c r="BO225" s="169" t="str">
        <f>VLOOKUP(B225,[1]DS!$B$5:$W$2997,15,0)</f>
        <v>0501</v>
      </c>
      <c r="BP225" s="80" t="str">
        <f t="shared" si="56"/>
        <v/>
      </c>
    </row>
    <row r="226" spans="1:68" ht="27.6" customHeight="1">
      <c r="A226" s="56">
        <f>SUBTOTAL(3,$B$9:B226)</f>
        <v>218</v>
      </c>
      <c r="B226" s="123" t="s">
        <v>175</v>
      </c>
      <c r="C226" s="124" t="s">
        <v>1176</v>
      </c>
      <c r="D226" s="125" t="s">
        <v>917</v>
      </c>
      <c r="E226" s="56">
        <v>5</v>
      </c>
      <c r="F226" s="57" t="s">
        <v>688</v>
      </c>
      <c r="G226" s="78">
        <v>69.2</v>
      </c>
      <c r="H226" s="58">
        <v>7093000</v>
      </c>
      <c r="I226" s="58">
        <v>0</v>
      </c>
      <c r="J226" s="58">
        <v>7093000</v>
      </c>
      <c r="K226" s="78"/>
      <c r="L226" s="58"/>
      <c r="M226" s="58"/>
      <c r="N226" s="58">
        <v>0</v>
      </c>
      <c r="O226" s="78">
        <v>30.1</v>
      </c>
      <c r="P226" s="58">
        <v>3085250</v>
      </c>
      <c r="Q226" s="58">
        <v>0</v>
      </c>
      <c r="R226" s="58">
        <v>3085250</v>
      </c>
      <c r="S226" s="78"/>
      <c r="T226" s="58"/>
      <c r="U226" s="58"/>
      <c r="V226" s="58">
        <v>0</v>
      </c>
      <c r="W226" s="58"/>
      <c r="X226" s="58"/>
      <c r="Y226" s="58"/>
      <c r="Z226" s="58"/>
      <c r="AA226" s="58"/>
      <c r="AB226" s="58">
        <v>0</v>
      </c>
      <c r="AC226" s="60">
        <v>1</v>
      </c>
      <c r="AD226" s="60">
        <v>20</v>
      </c>
      <c r="AE226" s="60">
        <v>0</v>
      </c>
      <c r="AF226" s="60">
        <v>0</v>
      </c>
      <c r="AG226" s="60">
        <v>1</v>
      </c>
      <c r="AH226" s="60">
        <v>20</v>
      </c>
      <c r="AI226" s="58">
        <v>1050000</v>
      </c>
      <c r="AJ226" s="58">
        <v>0</v>
      </c>
      <c r="AK226" s="59">
        <v>0</v>
      </c>
      <c r="AL226" s="58">
        <v>1050000</v>
      </c>
      <c r="AM226" s="58">
        <v>0</v>
      </c>
      <c r="AN226" s="78">
        <v>300</v>
      </c>
      <c r="AO226" s="78">
        <v>37.1</v>
      </c>
      <c r="AP226" s="78">
        <v>0</v>
      </c>
      <c r="AQ226" s="93">
        <v>0</v>
      </c>
      <c r="AR226" s="93">
        <v>0</v>
      </c>
      <c r="AS226" s="93">
        <v>0</v>
      </c>
      <c r="AT226" s="93">
        <v>0</v>
      </c>
      <c r="AU226" s="93">
        <v>0</v>
      </c>
      <c r="AV226" s="93">
        <v>0</v>
      </c>
      <c r="AW226" s="93">
        <v>0</v>
      </c>
      <c r="AX226" s="93">
        <v>0</v>
      </c>
      <c r="AY226" s="58"/>
      <c r="AZ226" s="59"/>
      <c r="BA226" s="59"/>
      <c r="BB226" s="59">
        <v>11228250</v>
      </c>
      <c r="BC226" s="59">
        <v>0</v>
      </c>
      <c r="BD226" s="59">
        <v>0</v>
      </c>
      <c r="BE226" s="59">
        <v>11228250</v>
      </c>
      <c r="BF226" s="59">
        <v>0</v>
      </c>
      <c r="BG226" s="60">
        <v>0</v>
      </c>
      <c r="BH226" s="80">
        <v>300</v>
      </c>
      <c r="BI226" s="80">
        <v>156.4</v>
      </c>
      <c r="BJ226" s="80">
        <v>0</v>
      </c>
      <c r="BK226" s="80">
        <v>0</v>
      </c>
      <c r="BL226" s="80">
        <v>136.4</v>
      </c>
      <c r="BM226" s="80">
        <v>0</v>
      </c>
      <c r="BN226" s="80">
        <v>0</v>
      </c>
      <c r="BO226" s="169" t="str">
        <f>VLOOKUP(B226,[1]DS!$B$5:$W$2997,15,0)</f>
        <v>0501</v>
      </c>
      <c r="BP226" s="80" t="str">
        <f t="shared" si="56"/>
        <v/>
      </c>
    </row>
    <row r="227" spans="1:68" ht="27.6" customHeight="1">
      <c r="A227" s="56">
        <f>SUBTOTAL(3,$B$9:B227)</f>
        <v>219</v>
      </c>
      <c r="B227" s="123" t="s">
        <v>174</v>
      </c>
      <c r="C227" s="124" t="s">
        <v>1177</v>
      </c>
      <c r="D227" s="125" t="s">
        <v>1178</v>
      </c>
      <c r="E227" s="56">
        <v>5</v>
      </c>
      <c r="F227" s="57" t="s">
        <v>688</v>
      </c>
      <c r="G227" s="78">
        <v>0</v>
      </c>
      <c r="H227" s="58">
        <v>0</v>
      </c>
      <c r="I227" s="58">
        <v>0</v>
      </c>
      <c r="J227" s="58">
        <v>0</v>
      </c>
      <c r="K227" s="78"/>
      <c r="L227" s="58"/>
      <c r="M227" s="58"/>
      <c r="N227" s="58">
        <v>0</v>
      </c>
      <c r="O227" s="78">
        <v>30.1</v>
      </c>
      <c r="P227" s="58">
        <v>3085250</v>
      </c>
      <c r="Q227" s="58">
        <v>0</v>
      </c>
      <c r="R227" s="58">
        <v>3085250</v>
      </c>
      <c r="S227" s="78"/>
      <c r="T227" s="58"/>
      <c r="U227" s="58"/>
      <c r="V227" s="58">
        <v>0</v>
      </c>
      <c r="W227" s="58"/>
      <c r="X227" s="58"/>
      <c r="Y227" s="58"/>
      <c r="Z227" s="58"/>
      <c r="AA227" s="58"/>
      <c r="AB227" s="58">
        <v>0</v>
      </c>
      <c r="AC227" s="60">
        <v>4</v>
      </c>
      <c r="AD227" s="60">
        <v>140</v>
      </c>
      <c r="AE227" s="60">
        <v>0</v>
      </c>
      <c r="AF227" s="60">
        <v>0</v>
      </c>
      <c r="AG227" s="60">
        <v>4</v>
      </c>
      <c r="AH227" s="60">
        <v>140</v>
      </c>
      <c r="AI227" s="58">
        <v>7150000</v>
      </c>
      <c r="AJ227" s="58">
        <v>0</v>
      </c>
      <c r="AK227" s="59">
        <v>0</v>
      </c>
      <c r="AL227" s="58">
        <v>7150000</v>
      </c>
      <c r="AM227" s="58">
        <v>0</v>
      </c>
      <c r="AN227" s="78">
        <v>280</v>
      </c>
      <c r="AO227" s="78">
        <v>213.6</v>
      </c>
      <c r="AP227" s="78">
        <v>100.80000000000001</v>
      </c>
      <c r="AQ227" s="93">
        <v>4695600</v>
      </c>
      <c r="AR227" s="93">
        <v>0</v>
      </c>
      <c r="AS227" s="93">
        <v>0</v>
      </c>
      <c r="AT227" s="93">
        <v>0</v>
      </c>
      <c r="AU227" s="93">
        <v>0</v>
      </c>
      <c r="AV227" s="93">
        <v>4695600</v>
      </c>
      <c r="AW227" s="93">
        <v>0</v>
      </c>
      <c r="AX227" s="93">
        <v>0</v>
      </c>
      <c r="AY227" s="58"/>
      <c r="AZ227" s="59"/>
      <c r="BA227" s="59"/>
      <c r="BB227" s="59">
        <v>14930850</v>
      </c>
      <c r="BC227" s="59">
        <v>0</v>
      </c>
      <c r="BD227" s="59">
        <v>0</v>
      </c>
      <c r="BE227" s="59">
        <v>14930850</v>
      </c>
      <c r="BF227" s="59">
        <v>0</v>
      </c>
      <c r="BG227" s="60">
        <v>0</v>
      </c>
      <c r="BH227" s="80">
        <v>280</v>
      </c>
      <c r="BI227" s="80">
        <v>484.5</v>
      </c>
      <c r="BJ227" s="80">
        <v>204.5</v>
      </c>
      <c r="BK227" s="80">
        <v>73.035714285714278</v>
      </c>
      <c r="BL227" s="80">
        <v>344.5</v>
      </c>
      <c r="BM227" s="80">
        <v>64.5</v>
      </c>
      <c r="BN227" s="80">
        <v>23.035714285714285</v>
      </c>
      <c r="BO227" s="169" t="str">
        <f>VLOOKUP(B227,[1]DS!$B$5:$W$2997,15,0)</f>
        <v>0501</v>
      </c>
      <c r="BP227" s="80" t="str">
        <f t="shared" si="56"/>
        <v/>
      </c>
    </row>
    <row r="228" spans="1:68" ht="27.6" customHeight="1">
      <c r="A228" s="56">
        <f>SUBTOTAL(3,$B$9:B228)</f>
        <v>220</v>
      </c>
      <c r="B228" s="123" t="s">
        <v>176</v>
      </c>
      <c r="C228" s="124" t="s">
        <v>1179</v>
      </c>
      <c r="D228" s="125" t="s">
        <v>915</v>
      </c>
      <c r="E228" s="56">
        <v>5</v>
      </c>
      <c r="F228" s="57" t="s">
        <v>688</v>
      </c>
      <c r="G228" s="78">
        <v>0</v>
      </c>
      <c r="H228" s="58">
        <v>0</v>
      </c>
      <c r="I228" s="58">
        <v>0</v>
      </c>
      <c r="J228" s="58">
        <v>0</v>
      </c>
      <c r="K228" s="78"/>
      <c r="L228" s="58"/>
      <c r="M228" s="58"/>
      <c r="N228" s="58">
        <v>0</v>
      </c>
      <c r="O228" s="78">
        <v>76.400000000000006</v>
      </c>
      <c r="P228" s="58">
        <v>7831000.0000000009</v>
      </c>
      <c r="Q228" s="58">
        <v>0</v>
      </c>
      <c r="R228" s="58">
        <v>7831000</v>
      </c>
      <c r="S228" s="78"/>
      <c r="T228" s="58"/>
      <c r="U228" s="58"/>
      <c r="V228" s="58">
        <v>0</v>
      </c>
      <c r="W228" s="58"/>
      <c r="X228" s="58"/>
      <c r="Y228" s="58"/>
      <c r="Z228" s="58"/>
      <c r="AA228" s="58"/>
      <c r="AB228" s="58">
        <v>0</v>
      </c>
      <c r="AC228" s="60">
        <v>4</v>
      </c>
      <c r="AD228" s="60">
        <v>120</v>
      </c>
      <c r="AE228" s="60">
        <v>0</v>
      </c>
      <c r="AF228" s="60">
        <v>0</v>
      </c>
      <c r="AG228" s="60">
        <v>4</v>
      </c>
      <c r="AH228" s="60">
        <v>120</v>
      </c>
      <c r="AI228" s="58">
        <v>6100000</v>
      </c>
      <c r="AJ228" s="58">
        <v>0</v>
      </c>
      <c r="AK228" s="59">
        <v>0</v>
      </c>
      <c r="AL228" s="58">
        <v>6100000</v>
      </c>
      <c r="AM228" s="58">
        <v>0</v>
      </c>
      <c r="AN228" s="78">
        <v>240</v>
      </c>
      <c r="AO228" s="78">
        <v>325.7</v>
      </c>
      <c r="AP228" s="78">
        <v>129.4</v>
      </c>
      <c r="AQ228" s="93">
        <v>29361150</v>
      </c>
      <c r="AR228" s="93">
        <v>0</v>
      </c>
      <c r="AS228" s="93">
        <v>0</v>
      </c>
      <c r="AT228" s="93">
        <v>0</v>
      </c>
      <c r="AU228" s="93">
        <v>0</v>
      </c>
      <c r="AV228" s="93">
        <v>29361150</v>
      </c>
      <c r="AW228" s="93">
        <v>0</v>
      </c>
      <c r="AX228" s="93">
        <v>0</v>
      </c>
      <c r="AY228" s="58"/>
      <c r="AZ228" s="59"/>
      <c r="BA228" s="59"/>
      <c r="BB228" s="59">
        <v>43292150</v>
      </c>
      <c r="BC228" s="59">
        <v>0</v>
      </c>
      <c r="BD228" s="59">
        <v>0</v>
      </c>
      <c r="BE228" s="59">
        <v>43292150</v>
      </c>
      <c r="BF228" s="59">
        <v>0</v>
      </c>
      <c r="BG228" s="136">
        <v>0</v>
      </c>
      <c r="BH228" s="80">
        <v>240</v>
      </c>
      <c r="BI228" s="80">
        <v>651.5</v>
      </c>
      <c r="BJ228" s="80">
        <v>411.5</v>
      </c>
      <c r="BK228" s="80">
        <v>171.45833333333334</v>
      </c>
      <c r="BL228" s="80">
        <v>531.5</v>
      </c>
      <c r="BM228" s="80">
        <v>291.5</v>
      </c>
      <c r="BN228" s="80">
        <v>121.45833333333333</v>
      </c>
      <c r="BO228" s="169" t="str">
        <f>VLOOKUP(B228,[1]DS!$B$5:$W$2997,15,0)</f>
        <v>0501</v>
      </c>
      <c r="BP228" s="80" t="str">
        <f t="shared" si="56"/>
        <v/>
      </c>
    </row>
    <row r="229" spans="1:68" ht="27.6" customHeight="1">
      <c r="A229" s="56">
        <f>SUBTOTAL(3,$B$9:B229)</f>
        <v>221</v>
      </c>
      <c r="B229" s="123" t="s">
        <v>177</v>
      </c>
      <c r="C229" s="124" t="s">
        <v>1180</v>
      </c>
      <c r="D229" s="125" t="s">
        <v>936</v>
      </c>
      <c r="E229" s="56">
        <v>5</v>
      </c>
      <c r="F229" s="57" t="s">
        <v>688</v>
      </c>
      <c r="G229" s="78">
        <v>71.7</v>
      </c>
      <c r="H229" s="58">
        <v>7349250</v>
      </c>
      <c r="I229" s="58">
        <v>0</v>
      </c>
      <c r="J229" s="58">
        <v>7349250</v>
      </c>
      <c r="K229" s="78"/>
      <c r="L229" s="58"/>
      <c r="M229" s="58"/>
      <c r="N229" s="58">
        <v>0</v>
      </c>
      <c r="O229" s="78">
        <v>60.900000000000006</v>
      </c>
      <c r="P229" s="58">
        <v>6242250.0000000009</v>
      </c>
      <c r="Q229" s="58">
        <v>0</v>
      </c>
      <c r="R229" s="58">
        <v>6242250</v>
      </c>
      <c r="S229" s="78"/>
      <c r="T229" s="58"/>
      <c r="U229" s="58"/>
      <c r="V229" s="58">
        <v>0</v>
      </c>
      <c r="W229" s="58"/>
      <c r="X229" s="58"/>
      <c r="Y229" s="58"/>
      <c r="Z229" s="58"/>
      <c r="AA229" s="58"/>
      <c r="AB229" s="58">
        <v>0</v>
      </c>
      <c r="AC229" s="60">
        <v>2</v>
      </c>
      <c r="AD229" s="60">
        <v>60</v>
      </c>
      <c r="AE229" s="60">
        <v>0</v>
      </c>
      <c r="AF229" s="60">
        <v>0</v>
      </c>
      <c r="AG229" s="60">
        <v>2</v>
      </c>
      <c r="AH229" s="60">
        <v>60</v>
      </c>
      <c r="AI229" s="58">
        <v>3150000</v>
      </c>
      <c r="AJ229" s="58">
        <v>0</v>
      </c>
      <c r="AK229" s="59">
        <v>0</v>
      </c>
      <c r="AL229" s="58">
        <v>3150000</v>
      </c>
      <c r="AM229" s="58">
        <v>0</v>
      </c>
      <c r="AN229" s="78">
        <v>300</v>
      </c>
      <c r="AO229" s="78">
        <v>267.10000000000002</v>
      </c>
      <c r="AP229" s="78">
        <v>0</v>
      </c>
      <c r="AQ229" s="93">
        <v>0</v>
      </c>
      <c r="AR229" s="93">
        <v>0</v>
      </c>
      <c r="AS229" s="93">
        <v>0</v>
      </c>
      <c r="AT229" s="93">
        <v>0</v>
      </c>
      <c r="AU229" s="93">
        <v>0</v>
      </c>
      <c r="AV229" s="93">
        <v>0</v>
      </c>
      <c r="AW229" s="93">
        <v>0</v>
      </c>
      <c r="AX229" s="93">
        <v>0</v>
      </c>
      <c r="AY229" s="58"/>
      <c r="AZ229" s="59"/>
      <c r="BA229" s="59"/>
      <c r="BB229" s="59">
        <v>16741500</v>
      </c>
      <c r="BC229" s="59">
        <v>0</v>
      </c>
      <c r="BD229" s="59">
        <v>0</v>
      </c>
      <c r="BE229" s="59">
        <v>16741500</v>
      </c>
      <c r="BF229" s="59">
        <v>0</v>
      </c>
      <c r="BG229" s="136">
        <v>0</v>
      </c>
      <c r="BH229" s="80">
        <v>300</v>
      </c>
      <c r="BI229" s="80">
        <v>459.70000000000005</v>
      </c>
      <c r="BJ229" s="80">
        <v>159.70000000000005</v>
      </c>
      <c r="BK229" s="80">
        <v>53.233333333333341</v>
      </c>
      <c r="BL229" s="80">
        <v>399.70000000000005</v>
      </c>
      <c r="BM229" s="80">
        <v>99.700000000000045</v>
      </c>
      <c r="BN229" s="80">
        <v>33.233333333333348</v>
      </c>
      <c r="BO229" s="169" t="str">
        <f>VLOOKUP(B229,[1]DS!$B$5:$W$2997,15,0)</f>
        <v>0501</v>
      </c>
      <c r="BP229" s="80" t="str">
        <f t="shared" si="56"/>
        <v/>
      </c>
    </row>
    <row r="230" spans="1:68" ht="27.6" customHeight="1">
      <c r="A230" s="56">
        <f>SUBTOTAL(3,$B$9:B230)</f>
        <v>222</v>
      </c>
      <c r="B230" s="123" t="s">
        <v>178</v>
      </c>
      <c r="C230" s="124" t="s">
        <v>1173</v>
      </c>
      <c r="D230" s="125" t="s">
        <v>969</v>
      </c>
      <c r="E230" s="56">
        <v>5</v>
      </c>
      <c r="F230" s="57" t="s">
        <v>688</v>
      </c>
      <c r="G230" s="78">
        <v>0</v>
      </c>
      <c r="H230" s="58">
        <v>0</v>
      </c>
      <c r="I230" s="58">
        <v>0</v>
      </c>
      <c r="J230" s="58">
        <v>0</v>
      </c>
      <c r="K230" s="78"/>
      <c r="L230" s="58"/>
      <c r="M230" s="58"/>
      <c r="N230" s="58">
        <v>0</v>
      </c>
      <c r="O230" s="78">
        <v>90.399999999999991</v>
      </c>
      <c r="P230" s="58">
        <v>9266000</v>
      </c>
      <c r="Q230" s="58">
        <v>0</v>
      </c>
      <c r="R230" s="58">
        <v>9266000</v>
      </c>
      <c r="S230" s="78"/>
      <c r="T230" s="58"/>
      <c r="U230" s="58"/>
      <c r="V230" s="58">
        <v>0</v>
      </c>
      <c r="W230" s="58"/>
      <c r="X230" s="58"/>
      <c r="Y230" s="58"/>
      <c r="Z230" s="58"/>
      <c r="AA230" s="58"/>
      <c r="AB230" s="58">
        <v>0</v>
      </c>
      <c r="AC230" s="60">
        <v>3</v>
      </c>
      <c r="AD230" s="60">
        <v>80</v>
      </c>
      <c r="AE230" s="60">
        <v>0</v>
      </c>
      <c r="AF230" s="60">
        <v>0</v>
      </c>
      <c r="AG230" s="60">
        <v>3</v>
      </c>
      <c r="AH230" s="60">
        <v>80</v>
      </c>
      <c r="AI230" s="58">
        <v>4100000</v>
      </c>
      <c r="AJ230" s="58">
        <v>0</v>
      </c>
      <c r="AK230" s="59">
        <v>0</v>
      </c>
      <c r="AL230" s="58">
        <v>4100000</v>
      </c>
      <c r="AM230" s="58">
        <v>0</v>
      </c>
      <c r="AN230" s="78">
        <v>300</v>
      </c>
      <c r="AO230" s="78">
        <v>237.3</v>
      </c>
      <c r="AP230" s="78">
        <v>0</v>
      </c>
      <c r="AQ230" s="93">
        <v>0</v>
      </c>
      <c r="AR230" s="93">
        <v>0</v>
      </c>
      <c r="AS230" s="93">
        <v>0</v>
      </c>
      <c r="AT230" s="93">
        <v>0</v>
      </c>
      <c r="AU230" s="93">
        <v>0</v>
      </c>
      <c r="AV230" s="93">
        <v>0</v>
      </c>
      <c r="AW230" s="93">
        <v>0</v>
      </c>
      <c r="AX230" s="93">
        <v>0</v>
      </c>
      <c r="AY230" s="58"/>
      <c r="AZ230" s="59"/>
      <c r="BA230" s="59"/>
      <c r="BB230" s="59">
        <v>13366000</v>
      </c>
      <c r="BC230" s="59">
        <v>0</v>
      </c>
      <c r="BD230" s="59">
        <v>0</v>
      </c>
      <c r="BE230" s="59">
        <v>13366000</v>
      </c>
      <c r="BF230" s="59">
        <v>0</v>
      </c>
      <c r="BG230" s="136">
        <v>0</v>
      </c>
      <c r="BH230" s="80">
        <v>300</v>
      </c>
      <c r="BI230" s="80">
        <v>407.7</v>
      </c>
      <c r="BJ230" s="80">
        <v>107.69999999999999</v>
      </c>
      <c r="BK230" s="80">
        <v>35.9</v>
      </c>
      <c r="BL230" s="80">
        <v>327.7</v>
      </c>
      <c r="BM230" s="80">
        <v>27.699999999999989</v>
      </c>
      <c r="BN230" s="80">
        <v>9.233333333333329</v>
      </c>
      <c r="BO230" s="169" t="str">
        <f>VLOOKUP(B230,[1]DS!$B$5:$W$2997,15,0)</f>
        <v>0501</v>
      </c>
      <c r="BP230" s="80" t="str">
        <f t="shared" si="56"/>
        <v/>
      </c>
    </row>
    <row r="231" spans="1:68" ht="27.6" customHeight="1">
      <c r="A231" s="56">
        <f>SUBTOTAL(3,$B$9:B231)</f>
        <v>223</v>
      </c>
      <c r="B231" s="123" t="s">
        <v>179</v>
      </c>
      <c r="C231" s="124" t="s">
        <v>1181</v>
      </c>
      <c r="D231" s="125" t="s">
        <v>933</v>
      </c>
      <c r="E231" s="56">
        <v>5</v>
      </c>
      <c r="F231" s="57" t="s">
        <v>688</v>
      </c>
      <c r="G231" s="78">
        <v>0</v>
      </c>
      <c r="H231" s="58">
        <v>0</v>
      </c>
      <c r="I231" s="58">
        <v>0</v>
      </c>
      <c r="J231" s="58">
        <v>0</v>
      </c>
      <c r="K231" s="78"/>
      <c r="L231" s="58"/>
      <c r="M231" s="58"/>
      <c r="N231" s="58">
        <v>0</v>
      </c>
      <c r="O231" s="78">
        <v>75.399999999999991</v>
      </c>
      <c r="P231" s="58">
        <v>7728499.9999999991</v>
      </c>
      <c r="Q231" s="58">
        <v>0</v>
      </c>
      <c r="R231" s="58">
        <v>7728500</v>
      </c>
      <c r="S231" s="78"/>
      <c r="T231" s="58"/>
      <c r="U231" s="58"/>
      <c r="V231" s="58">
        <v>0</v>
      </c>
      <c r="W231" s="58"/>
      <c r="X231" s="58"/>
      <c r="Y231" s="58"/>
      <c r="Z231" s="58"/>
      <c r="AA231" s="58"/>
      <c r="AB231" s="58">
        <v>0</v>
      </c>
      <c r="AC231" s="60">
        <v>2</v>
      </c>
      <c r="AD231" s="60">
        <v>40</v>
      </c>
      <c r="AE231" s="60">
        <v>0</v>
      </c>
      <c r="AF231" s="60">
        <v>0</v>
      </c>
      <c r="AG231" s="60">
        <v>2</v>
      </c>
      <c r="AH231" s="60">
        <v>40</v>
      </c>
      <c r="AI231" s="58">
        <v>2100000</v>
      </c>
      <c r="AJ231" s="58">
        <v>0</v>
      </c>
      <c r="AK231" s="59">
        <v>0</v>
      </c>
      <c r="AL231" s="58">
        <v>2100000</v>
      </c>
      <c r="AM231" s="58">
        <v>0</v>
      </c>
      <c r="AN231" s="78">
        <v>300</v>
      </c>
      <c r="AO231" s="78">
        <v>183.4</v>
      </c>
      <c r="AP231" s="78">
        <v>0</v>
      </c>
      <c r="AQ231" s="93">
        <v>0</v>
      </c>
      <c r="AR231" s="93">
        <v>0</v>
      </c>
      <c r="AS231" s="93">
        <v>0</v>
      </c>
      <c r="AT231" s="93">
        <v>0</v>
      </c>
      <c r="AU231" s="93">
        <v>0</v>
      </c>
      <c r="AV231" s="93">
        <v>0</v>
      </c>
      <c r="AW231" s="93">
        <v>0</v>
      </c>
      <c r="AX231" s="93">
        <v>0</v>
      </c>
      <c r="AY231" s="58"/>
      <c r="AZ231" s="59"/>
      <c r="BA231" s="59"/>
      <c r="BB231" s="59">
        <v>9828500</v>
      </c>
      <c r="BC231" s="59">
        <v>0</v>
      </c>
      <c r="BD231" s="59">
        <v>0</v>
      </c>
      <c r="BE231" s="59">
        <v>9828500</v>
      </c>
      <c r="BF231" s="59">
        <v>0</v>
      </c>
      <c r="BG231" s="60">
        <v>0</v>
      </c>
      <c r="BH231" s="80">
        <v>300</v>
      </c>
      <c r="BI231" s="80">
        <v>298.8</v>
      </c>
      <c r="BJ231" s="80">
        <v>0</v>
      </c>
      <c r="BK231" s="80">
        <v>0</v>
      </c>
      <c r="BL231" s="80">
        <v>258.8</v>
      </c>
      <c r="BM231" s="80">
        <v>0</v>
      </c>
      <c r="BN231" s="80">
        <v>0</v>
      </c>
      <c r="BO231" s="169" t="str">
        <f>VLOOKUP(B231,[1]DS!$B$5:$W$2997,15,0)</f>
        <v>0501</v>
      </c>
      <c r="BP231" s="80" t="str">
        <f t="shared" si="56"/>
        <v/>
      </c>
    </row>
    <row r="232" spans="1:68" ht="27.6" customHeight="1">
      <c r="A232" s="56">
        <f>SUBTOTAL(3,$B$9:B232)</f>
        <v>224</v>
      </c>
      <c r="B232" s="123" t="s">
        <v>180</v>
      </c>
      <c r="C232" s="124" t="s">
        <v>1182</v>
      </c>
      <c r="D232" s="125" t="s">
        <v>923</v>
      </c>
      <c r="E232" s="56">
        <v>5</v>
      </c>
      <c r="F232" s="57" t="s">
        <v>688</v>
      </c>
      <c r="G232" s="78">
        <v>47.1</v>
      </c>
      <c r="H232" s="58">
        <v>4827750</v>
      </c>
      <c r="I232" s="58">
        <v>0</v>
      </c>
      <c r="J232" s="58">
        <v>4827750</v>
      </c>
      <c r="K232" s="78"/>
      <c r="L232" s="58"/>
      <c r="M232" s="58"/>
      <c r="N232" s="58">
        <v>0</v>
      </c>
      <c r="O232" s="78">
        <v>76.400000000000006</v>
      </c>
      <c r="P232" s="58">
        <v>7831000.0000000009</v>
      </c>
      <c r="Q232" s="58">
        <v>0</v>
      </c>
      <c r="R232" s="58">
        <v>7831000</v>
      </c>
      <c r="S232" s="78"/>
      <c r="T232" s="58"/>
      <c r="U232" s="58"/>
      <c r="V232" s="58">
        <v>0</v>
      </c>
      <c r="W232" s="58"/>
      <c r="X232" s="58"/>
      <c r="Y232" s="58"/>
      <c r="Z232" s="58"/>
      <c r="AA232" s="58"/>
      <c r="AB232" s="58">
        <v>0</v>
      </c>
      <c r="AC232" s="60">
        <v>3</v>
      </c>
      <c r="AD232" s="60">
        <v>80</v>
      </c>
      <c r="AE232" s="60">
        <v>0</v>
      </c>
      <c r="AF232" s="60">
        <v>0</v>
      </c>
      <c r="AG232" s="60">
        <v>3</v>
      </c>
      <c r="AH232" s="60">
        <v>80</v>
      </c>
      <c r="AI232" s="58">
        <v>4100000</v>
      </c>
      <c r="AJ232" s="58">
        <v>0</v>
      </c>
      <c r="AK232" s="59">
        <v>0</v>
      </c>
      <c r="AL232" s="58">
        <v>4100000</v>
      </c>
      <c r="AM232" s="58">
        <v>0</v>
      </c>
      <c r="AN232" s="78">
        <v>300</v>
      </c>
      <c r="AO232" s="78">
        <v>178.7</v>
      </c>
      <c r="AP232" s="78">
        <v>0</v>
      </c>
      <c r="AQ232" s="93">
        <v>0</v>
      </c>
      <c r="AR232" s="93">
        <v>0</v>
      </c>
      <c r="AS232" s="93">
        <v>0</v>
      </c>
      <c r="AT232" s="93">
        <v>0</v>
      </c>
      <c r="AU232" s="93">
        <v>0</v>
      </c>
      <c r="AV232" s="93">
        <v>0</v>
      </c>
      <c r="AW232" s="93">
        <v>0</v>
      </c>
      <c r="AX232" s="93">
        <v>0</v>
      </c>
      <c r="AY232" s="58"/>
      <c r="AZ232" s="59"/>
      <c r="BA232" s="59"/>
      <c r="BB232" s="59">
        <v>16758750</v>
      </c>
      <c r="BC232" s="59">
        <v>0</v>
      </c>
      <c r="BD232" s="59">
        <v>0</v>
      </c>
      <c r="BE232" s="59">
        <v>16758750</v>
      </c>
      <c r="BF232" s="59">
        <v>0</v>
      </c>
      <c r="BG232" s="136">
        <v>0</v>
      </c>
      <c r="BH232" s="80">
        <v>300</v>
      </c>
      <c r="BI232" s="80">
        <v>382.2</v>
      </c>
      <c r="BJ232" s="80">
        <v>82.199999999999989</v>
      </c>
      <c r="BK232" s="80">
        <v>27.399999999999995</v>
      </c>
      <c r="BL232" s="80">
        <v>302.2</v>
      </c>
      <c r="BM232" s="80">
        <v>2.1999999999999886</v>
      </c>
      <c r="BN232" s="80">
        <v>0.73333333333332951</v>
      </c>
      <c r="BO232" s="169" t="str">
        <f>VLOOKUP(B232,[1]DS!$B$5:$W$2997,15,0)</f>
        <v>0501</v>
      </c>
      <c r="BP232" s="80" t="str">
        <f t="shared" si="56"/>
        <v/>
      </c>
    </row>
    <row r="233" spans="1:68" ht="27.6" customHeight="1">
      <c r="A233" s="56">
        <f>SUBTOTAL(3,$B$9:B233)</f>
        <v>225</v>
      </c>
      <c r="B233" s="123" t="s">
        <v>181</v>
      </c>
      <c r="C233" s="124" t="s">
        <v>1183</v>
      </c>
      <c r="D233" s="125" t="s">
        <v>1110</v>
      </c>
      <c r="E233" s="56">
        <v>5</v>
      </c>
      <c r="F233" s="57" t="s">
        <v>688</v>
      </c>
      <c r="G233" s="78">
        <v>46.5</v>
      </c>
      <c r="H233" s="58">
        <v>4766250</v>
      </c>
      <c r="I233" s="58">
        <v>0</v>
      </c>
      <c r="J233" s="58">
        <v>4766250</v>
      </c>
      <c r="K233" s="78"/>
      <c r="L233" s="58"/>
      <c r="M233" s="58"/>
      <c r="N233" s="58">
        <v>0</v>
      </c>
      <c r="O233" s="78">
        <v>75.900000000000006</v>
      </c>
      <c r="P233" s="58">
        <v>7779750.0000000009</v>
      </c>
      <c r="Q233" s="58">
        <v>0</v>
      </c>
      <c r="R233" s="58">
        <v>7779750</v>
      </c>
      <c r="S233" s="78"/>
      <c r="T233" s="58"/>
      <c r="U233" s="58"/>
      <c r="V233" s="58">
        <v>0</v>
      </c>
      <c r="W233" s="58"/>
      <c r="X233" s="58"/>
      <c r="Y233" s="58"/>
      <c r="Z233" s="58"/>
      <c r="AA233" s="58"/>
      <c r="AB233" s="58">
        <v>0</v>
      </c>
      <c r="AC233" s="60">
        <v>2</v>
      </c>
      <c r="AD233" s="60">
        <v>60</v>
      </c>
      <c r="AE233" s="60">
        <v>0</v>
      </c>
      <c r="AF233" s="60">
        <v>0</v>
      </c>
      <c r="AG233" s="60">
        <v>2</v>
      </c>
      <c r="AH233" s="60">
        <v>60</v>
      </c>
      <c r="AI233" s="58">
        <v>3150000</v>
      </c>
      <c r="AJ233" s="58">
        <v>0</v>
      </c>
      <c r="AK233" s="59">
        <v>0</v>
      </c>
      <c r="AL233" s="58">
        <v>3150000</v>
      </c>
      <c r="AM233" s="58">
        <v>0</v>
      </c>
      <c r="AN233" s="78">
        <v>105</v>
      </c>
      <c r="AO233" s="78">
        <v>106.4</v>
      </c>
      <c r="AP233" s="78">
        <v>0</v>
      </c>
      <c r="AQ233" s="93">
        <v>191100</v>
      </c>
      <c r="AR233" s="93">
        <v>0</v>
      </c>
      <c r="AS233" s="93">
        <v>0</v>
      </c>
      <c r="AT233" s="93">
        <v>0</v>
      </c>
      <c r="AU233" s="93">
        <v>0</v>
      </c>
      <c r="AV233" s="93">
        <v>191100</v>
      </c>
      <c r="AW233" s="93">
        <v>0</v>
      </c>
      <c r="AX233" s="93">
        <v>0</v>
      </c>
      <c r="AY233" s="58"/>
      <c r="AZ233" s="59"/>
      <c r="BA233" s="59"/>
      <c r="BB233" s="59">
        <v>15887100</v>
      </c>
      <c r="BC233" s="59">
        <v>0</v>
      </c>
      <c r="BD233" s="59">
        <v>0</v>
      </c>
      <c r="BE233" s="59">
        <v>15887100</v>
      </c>
      <c r="BF233" s="59">
        <v>0</v>
      </c>
      <c r="BG233" s="136">
        <v>0</v>
      </c>
      <c r="BH233" s="80">
        <v>105</v>
      </c>
      <c r="BI233" s="80">
        <v>288.8</v>
      </c>
      <c r="BJ233" s="80">
        <v>183.8</v>
      </c>
      <c r="BK233" s="80">
        <v>175.04761904761907</v>
      </c>
      <c r="BL233" s="80">
        <v>228.8</v>
      </c>
      <c r="BM233" s="80">
        <v>123.80000000000001</v>
      </c>
      <c r="BN233" s="80">
        <v>117.90476190476191</v>
      </c>
      <c r="BO233" s="169" t="str">
        <f>VLOOKUP(B233,[1]DS!$B$5:$W$2997,15,0)</f>
        <v>0501</v>
      </c>
      <c r="BP233" s="80" t="str">
        <f t="shared" si="56"/>
        <v/>
      </c>
    </row>
    <row r="234" spans="1:68" ht="27.6" customHeight="1">
      <c r="A234" s="56">
        <f>SUBTOTAL(3,$B$9:B234)</f>
        <v>226</v>
      </c>
      <c r="B234" s="123" t="s">
        <v>182</v>
      </c>
      <c r="C234" s="124" t="s">
        <v>1013</v>
      </c>
      <c r="D234" s="125" t="s">
        <v>1184</v>
      </c>
      <c r="E234" s="56">
        <v>5</v>
      </c>
      <c r="F234" s="57" t="s">
        <v>688</v>
      </c>
      <c r="G234" s="78">
        <v>0</v>
      </c>
      <c r="H234" s="58">
        <v>0</v>
      </c>
      <c r="I234" s="58">
        <v>0</v>
      </c>
      <c r="J234" s="58">
        <v>0</v>
      </c>
      <c r="K234" s="78"/>
      <c r="L234" s="58"/>
      <c r="M234" s="58"/>
      <c r="N234" s="58">
        <v>0</v>
      </c>
      <c r="O234" s="78">
        <v>45.6</v>
      </c>
      <c r="P234" s="58">
        <v>4674000</v>
      </c>
      <c r="Q234" s="58">
        <v>0</v>
      </c>
      <c r="R234" s="58">
        <v>4674000</v>
      </c>
      <c r="S234" s="78"/>
      <c r="T234" s="58"/>
      <c r="U234" s="58"/>
      <c r="V234" s="58">
        <v>0</v>
      </c>
      <c r="W234" s="58"/>
      <c r="X234" s="58"/>
      <c r="Y234" s="58"/>
      <c r="Z234" s="58"/>
      <c r="AA234" s="58"/>
      <c r="AB234" s="58">
        <v>0</v>
      </c>
      <c r="AC234" s="60">
        <v>1</v>
      </c>
      <c r="AD234" s="60">
        <v>20</v>
      </c>
      <c r="AE234" s="60">
        <v>0</v>
      </c>
      <c r="AF234" s="60">
        <v>0</v>
      </c>
      <c r="AG234" s="60">
        <v>1</v>
      </c>
      <c r="AH234" s="60">
        <v>20</v>
      </c>
      <c r="AI234" s="58">
        <v>1050000</v>
      </c>
      <c r="AJ234" s="58">
        <v>0</v>
      </c>
      <c r="AK234" s="59">
        <v>0</v>
      </c>
      <c r="AL234" s="58">
        <v>1050000</v>
      </c>
      <c r="AM234" s="58">
        <v>0</v>
      </c>
      <c r="AN234" s="78">
        <v>180</v>
      </c>
      <c r="AO234" s="78">
        <v>163.1</v>
      </c>
      <c r="AP234" s="78">
        <v>0</v>
      </c>
      <c r="AQ234" s="93">
        <v>0</v>
      </c>
      <c r="AR234" s="93">
        <v>0</v>
      </c>
      <c r="AS234" s="93">
        <v>0</v>
      </c>
      <c r="AT234" s="93">
        <v>0</v>
      </c>
      <c r="AU234" s="93">
        <v>0</v>
      </c>
      <c r="AV234" s="93">
        <v>0</v>
      </c>
      <c r="AW234" s="93">
        <v>0</v>
      </c>
      <c r="AX234" s="93">
        <v>0</v>
      </c>
      <c r="AY234" s="58"/>
      <c r="AZ234" s="59"/>
      <c r="BA234" s="59"/>
      <c r="BB234" s="59">
        <v>5724000</v>
      </c>
      <c r="BC234" s="59">
        <v>0</v>
      </c>
      <c r="BD234" s="59">
        <v>0</v>
      </c>
      <c r="BE234" s="59">
        <v>5724000</v>
      </c>
      <c r="BF234" s="59">
        <v>0</v>
      </c>
      <c r="BG234" s="60">
        <v>0</v>
      </c>
      <c r="BH234" s="80">
        <v>180</v>
      </c>
      <c r="BI234" s="80">
        <v>228.7</v>
      </c>
      <c r="BJ234" s="80">
        <v>48.699999999999989</v>
      </c>
      <c r="BK234" s="80">
        <v>27.05555555555555</v>
      </c>
      <c r="BL234" s="80">
        <v>208.7</v>
      </c>
      <c r="BM234" s="80">
        <v>28.699999999999989</v>
      </c>
      <c r="BN234" s="80">
        <v>15.944444444444439</v>
      </c>
      <c r="BO234" s="169" t="str">
        <f>VLOOKUP(B234,[1]DS!$B$5:$W$2997,15,0)</f>
        <v>0501</v>
      </c>
      <c r="BP234" s="80" t="str">
        <f t="shared" si="56"/>
        <v/>
      </c>
    </row>
    <row r="235" spans="1:68" ht="27.6" customHeight="1">
      <c r="A235" s="56">
        <f>SUBTOTAL(3,$B$9:B235)</f>
        <v>227</v>
      </c>
      <c r="B235" s="123" t="s">
        <v>599</v>
      </c>
      <c r="C235" s="124" t="s">
        <v>976</v>
      </c>
      <c r="D235" s="125" t="s">
        <v>1110</v>
      </c>
      <c r="E235" s="56">
        <v>5</v>
      </c>
      <c r="F235" s="57" t="s">
        <v>688</v>
      </c>
      <c r="G235" s="78">
        <v>0</v>
      </c>
      <c r="H235" s="58">
        <v>0</v>
      </c>
      <c r="I235" s="58">
        <v>0</v>
      </c>
      <c r="J235" s="58">
        <v>0</v>
      </c>
      <c r="K235" s="78"/>
      <c r="L235" s="58"/>
      <c r="M235" s="58"/>
      <c r="N235" s="58">
        <v>0</v>
      </c>
      <c r="O235" s="78">
        <v>45.6</v>
      </c>
      <c r="P235" s="58">
        <v>4674000</v>
      </c>
      <c r="Q235" s="58">
        <v>0</v>
      </c>
      <c r="R235" s="58">
        <v>4674000</v>
      </c>
      <c r="S235" s="78"/>
      <c r="T235" s="58"/>
      <c r="U235" s="58"/>
      <c r="V235" s="58">
        <v>0</v>
      </c>
      <c r="W235" s="58"/>
      <c r="X235" s="58"/>
      <c r="Y235" s="58"/>
      <c r="Z235" s="58"/>
      <c r="AA235" s="58"/>
      <c r="AB235" s="58">
        <v>0</v>
      </c>
      <c r="AC235" s="60">
        <v>3</v>
      </c>
      <c r="AD235" s="60">
        <v>60</v>
      </c>
      <c r="AE235" s="60">
        <v>0</v>
      </c>
      <c r="AF235" s="60">
        <v>0</v>
      </c>
      <c r="AG235" s="60">
        <v>3</v>
      </c>
      <c r="AH235" s="60">
        <v>60</v>
      </c>
      <c r="AI235" s="58">
        <v>3150000</v>
      </c>
      <c r="AJ235" s="58">
        <v>0</v>
      </c>
      <c r="AK235" s="59">
        <v>0</v>
      </c>
      <c r="AL235" s="58">
        <v>3150000</v>
      </c>
      <c r="AM235" s="58">
        <v>0</v>
      </c>
      <c r="AN235" s="78">
        <v>240</v>
      </c>
      <c r="AO235" s="78">
        <v>156.30000000000001</v>
      </c>
      <c r="AP235" s="78">
        <v>0</v>
      </c>
      <c r="AQ235" s="93">
        <v>0</v>
      </c>
      <c r="AR235" s="93">
        <v>0</v>
      </c>
      <c r="AS235" s="93">
        <v>0</v>
      </c>
      <c r="AT235" s="93">
        <v>0</v>
      </c>
      <c r="AU235" s="93">
        <v>0</v>
      </c>
      <c r="AV235" s="93">
        <v>0</v>
      </c>
      <c r="AW235" s="93">
        <v>0</v>
      </c>
      <c r="AX235" s="93">
        <v>0</v>
      </c>
      <c r="AY235" s="58"/>
      <c r="AZ235" s="59"/>
      <c r="BA235" s="59"/>
      <c r="BB235" s="59">
        <v>7824000</v>
      </c>
      <c r="BC235" s="59">
        <v>0</v>
      </c>
      <c r="BD235" s="59">
        <v>0</v>
      </c>
      <c r="BE235" s="59">
        <v>7824000</v>
      </c>
      <c r="BF235" s="59">
        <v>0</v>
      </c>
      <c r="BG235" s="60">
        <v>0</v>
      </c>
      <c r="BH235" s="80">
        <v>240</v>
      </c>
      <c r="BI235" s="80">
        <v>261.89999999999998</v>
      </c>
      <c r="BJ235" s="80">
        <v>21.899999999999977</v>
      </c>
      <c r="BK235" s="80">
        <v>9.1249999999999893</v>
      </c>
      <c r="BL235" s="80">
        <v>201.9</v>
      </c>
      <c r="BM235" s="80">
        <v>0</v>
      </c>
      <c r="BN235" s="80">
        <v>0</v>
      </c>
      <c r="BO235" s="169" t="str">
        <f>VLOOKUP(B235,[1]DS!$B$5:$W$2997,15,0)</f>
        <v>0501</v>
      </c>
      <c r="BP235" s="80" t="str">
        <f t="shared" si="56"/>
        <v/>
      </c>
    </row>
    <row r="236" spans="1:68" ht="27.6" customHeight="1">
      <c r="A236" s="56">
        <f>SUBTOTAL(3,$B$9:B236)</f>
        <v>228</v>
      </c>
      <c r="B236" s="123" t="s">
        <v>183</v>
      </c>
      <c r="C236" s="124" t="s">
        <v>926</v>
      </c>
      <c r="D236" s="125" t="s">
        <v>1185</v>
      </c>
      <c r="E236" s="56">
        <v>5</v>
      </c>
      <c r="F236" s="57" t="s">
        <v>690</v>
      </c>
      <c r="G236" s="78">
        <v>0</v>
      </c>
      <c r="H236" s="58">
        <v>0</v>
      </c>
      <c r="I236" s="58">
        <v>0</v>
      </c>
      <c r="J236" s="58">
        <v>0</v>
      </c>
      <c r="K236" s="78"/>
      <c r="L236" s="58"/>
      <c r="M236" s="58"/>
      <c r="N236" s="58">
        <v>0</v>
      </c>
      <c r="O236" s="78">
        <v>0</v>
      </c>
      <c r="P236" s="58">
        <v>0</v>
      </c>
      <c r="Q236" s="58">
        <v>0</v>
      </c>
      <c r="R236" s="58">
        <v>0</v>
      </c>
      <c r="S236" s="78"/>
      <c r="T236" s="58"/>
      <c r="U236" s="58"/>
      <c r="V236" s="58">
        <v>0</v>
      </c>
      <c r="W236" s="58"/>
      <c r="X236" s="58"/>
      <c r="Y236" s="58"/>
      <c r="Z236" s="58"/>
      <c r="AA236" s="58"/>
      <c r="AB236" s="58">
        <v>0</v>
      </c>
      <c r="AC236" s="60">
        <v>3</v>
      </c>
      <c r="AD236" s="60">
        <v>80</v>
      </c>
      <c r="AE236" s="60">
        <v>0</v>
      </c>
      <c r="AF236" s="60">
        <v>0</v>
      </c>
      <c r="AG236" s="60">
        <v>3</v>
      </c>
      <c r="AH236" s="60">
        <v>80</v>
      </c>
      <c r="AI236" s="58">
        <v>4050000</v>
      </c>
      <c r="AJ236" s="58">
        <v>0</v>
      </c>
      <c r="AK236" s="59">
        <v>0</v>
      </c>
      <c r="AL236" s="58">
        <v>4050000</v>
      </c>
      <c r="AM236" s="58">
        <v>0</v>
      </c>
      <c r="AN236" s="78">
        <v>300</v>
      </c>
      <c r="AO236" s="78">
        <v>62.6</v>
      </c>
      <c r="AP236" s="78">
        <v>0</v>
      </c>
      <c r="AQ236" s="93">
        <v>0</v>
      </c>
      <c r="AR236" s="93">
        <v>0</v>
      </c>
      <c r="AS236" s="93">
        <v>0</v>
      </c>
      <c r="AT236" s="93">
        <v>0</v>
      </c>
      <c r="AU236" s="93">
        <v>0</v>
      </c>
      <c r="AV236" s="93">
        <v>0</v>
      </c>
      <c r="AW236" s="93">
        <v>0</v>
      </c>
      <c r="AX236" s="93">
        <v>0</v>
      </c>
      <c r="AY236" s="58"/>
      <c r="AZ236" s="59"/>
      <c r="BA236" s="59"/>
      <c r="BB236" s="59">
        <v>4050000</v>
      </c>
      <c r="BC236" s="59">
        <v>0</v>
      </c>
      <c r="BD236" s="59">
        <v>0</v>
      </c>
      <c r="BE236" s="59">
        <v>4050000</v>
      </c>
      <c r="BF236" s="59">
        <v>0</v>
      </c>
      <c r="BG236" s="60">
        <v>0</v>
      </c>
      <c r="BH236" s="80">
        <v>300</v>
      </c>
      <c r="BI236" s="80">
        <v>142.6</v>
      </c>
      <c r="BJ236" s="80">
        <v>0</v>
      </c>
      <c r="BK236" s="80">
        <v>0</v>
      </c>
      <c r="BL236" s="80">
        <v>62.6</v>
      </c>
      <c r="BM236" s="80">
        <v>0</v>
      </c>
      <c r="BN236" s="80">
        <v>0</v>
      </c>
      <c r="BO236" s="169" t="str">
        <f>VLOOKUP(B236,[1]DS!$B$5:$W$2997,15,0)</f>
        <v>0503</v>
      </c>
      <c r="BP236" s="80" t="str">
        <f t="shared" si="56"/>
        <v/>
      </c>
    </row>
    <row r="237" spans="1:68" ht="27.6" customHeight="1">
      <c r="A237" s="56">
        <f>SUBTOTAL(3,$B$9:B237)</f>
        <v>229</v>
      </c>
      <c r="B237" s="123" t="s">
        <v>184</v>
      </c>
      <c r="C237" s="124" t="s">
        <v>947</v>
      </c>
      <c r="D237" s="125" t="s">
        <v>985</v>
      </c>
      <c r="E237" s="56">
        <v>5</v>
      </c>
      <c r="F237" s="57" t="s">
        <v>690</v>
      </c>
      <c r="G237" s="78">
        <v>0</v>
      </c>
      <c r="H237" s="58">
        <v>0</v>
      </c>
      <c r="I237" s="58">
        <v>0</v>
      </c>
      <c r="J237" s="58">
        <v>0</v>
      </c>
      <c r="K237" s="78"/>
      <c r="L237" s="58"/>
      <c r="M237" s="58"/>
      <c r="N237" s="58">
        <v>0</v>
      </c>
      <c r="O237" s="78">
        <v>30.1</v>
      </c>
      <c r="P237" s="58">
        <v>3085250</v>
      </c>
      <c r="Q237" s="58">
        <v>0</v>
      </c>
      <c r="R237" s="58">
        <v>3085250</v>
      </c>
      <c r="S237" s="78"/>
      <c r="T237" s="58"/>
      <c r="U237" s="58"/>
      <c r="V237" s="58">
        <v>0</v>
      </c>
      <c r="W237" s="58"/>
      <c r="X237" s="58"/>
      <c r="Y237" s="58"/>
      <c r="Z237" s="58"/>
      <c r="AA237" s="58"/>
      <c r="AB237" s="58">
        <v>0</v>
      </c>
      <c r="AC237" s="60">
        <v>3</v>
      </c>
      <c r="AD237" s="60">
        <v>100</v>
      </c>
      <c r="AE237" s="60">
        <v>0</v>
      </c>
      <c r="AF237" s="60">
        <v>0</v>
      </c>
      <c r="AG237" s="60">
        <v>3</v>
      </c>
      <c r="AH237" s="60">
        <v>100</v>
      </c>
      <c r="AI237" s="58">
        <v>5050000</v>
      </c>
      <c r="AJ237" s="58">
        <v>0</v>
      </c>
      <c r="AK237" s="59">
        <v>0</v>
      </c>
      <c r="AL237" s="58">
        <v>5050000</v>
      </c>
      <c r="AM237" s="58">
        <v>0</v>
      </c>
      <c r="AN237" s="78">
        <v>300</v>
      </c>
      <c r="AO237" s="78">
        <v>127.69999999999999</v>
      </c>
      <c r="AP237" s="78">
        <v>49.8</v>
      </c>
      <c r="AQ237" s="93">
        <v>0</v>
      </c>
      <c r="AR237" s="93">
        <v>0</v>
      </c>
      <c r="AS237" s="93">
        <v>0</v>
      </c>
      <c r="AT237" s="93">
        <v>0</v>
      </c>
      <c r="AU237" s="93">
        <v>0</v>
      </c>
      <c r="AV237" s="93">
        <v>0</v>
      </c>
      <c r="AW237" s="93">
        <v>0</v>
      </c>
      <c r="AX237" s="93">
        <v>0</v>
      </c>
      <c r="AY237" s="58"/>
      <c r="AZ237" s="59"/>
      <c r="BA237" s="59"/>
      <c r="BB237" s="59">
        <v>8135250</v>
      </c>
      <c r="BC237" s="59">
        <v>0</v>
      </c>
      <c r="BD237" s="59">
        <v>0</v>
      </c>
      <c r="BE237" s="59">
        <v>8135250</v>
      </c>
      <c r="BF237" s="59">
        <v>0</v>
      </c>
      <c r="BG237" s="60">
        <v>0</v>
      </c>
      <c r="BH237" s="80">
        <v>300</v>
      </c>
      <c r="BI237" s="80">
        <v>307.59999999999997</v>
      </c>
      <c r="BJ237" s="80">
        <v>7.5999999999999659</v>
      </c>
      <c r="BK237" s="80">
        <v>2.5333333333333217</v>
      </c>
      <c r="BL237" s="80">
        <v>207.59999999999997</v>
      </c>
      <c r="BM237" s="80">
        <v>0</v>
      </c>
      <c r="BN237" s="80">
        <v>0</v>
      </c>
      <c r="BO237" s="169" t="str">
        <f>VLOOKUP(B237,[1]DS!$B$5:$W$2997,15,0)</f>
        <v>0503</v>
      </c>
      <c r="BP237" s="80" t="str">
        <f t="shared" si="56"/>
        <v/>
      </c>
    </row>
    <row r="238" spans="1:68" ht="27.6" customHeight="1">
      <c r="A238" s="56">
        <f>SUBTOTAL(3,$B$9:B238)</f>
        <v>230</v>
      </c>
      <c r="B238" s="123" t="s">
        <v>185</v>
      </c>
      <c r="C238" s="124" t="s">
        <v>955</v>
      </c>
      <c r="D238" s="125" t="s">
        <v>1186</v>
      </c>
      <c r="E238" s="56">
        <v>5</v>
      </c>
      <c r="F238" s="57" t="s">
        <v>690</v>
      </c>
      <c r="G238" s="78">
        <v>0</v>
      </c>
      <c r="H238" s="58">
        <v>0</v>
      </c>
      <c r="I238" s="58">
        <v>0</v>
      </c>
      <c r="J238" s="58">
        <v>0</v>
      </c>
      <c r="K238" s="78"/>
      <c r="L238" s="58"/>
      <c r="M238" s="58"/>
      <c r="N238" s="58">
        <v>0</v>
      </c>
      <c r="O238" s="78">
        <v>30.3</v>
      </c>
      <c r="P238" s="58">
        <v>3105750</v>
      </c>
      <c r="Q238" s="58">
        <v>0</v>
      </c>
      <c r="R238" s="58">
        <v>3105750</v>
      </c>
      <c r="S238" s="78"/>
      <c r="T238" s="58"/>
      <c r="U238" s="58"/>
      <c r="V238" s="58">
        <v>0</v>
      </c>
      <c r="W238" s="58"/>
      <c r="X238" s="58"/>
      <c r="Y238" s="58"/>
      <c r="Z238" s="58"/>
      <c r="AA238" s="58"/>
      <c r="AB238" s="58">
        <v>0</v>
      </c>
      <c r="AC238" s="60">
        <v>6</v>
      </c>
      <c r="AD238" s="60">
        <v>150</v>
      </c>
      <c r="AE238" s="60">
        <v>0</v>
      </c>
      <c r="AF238" s="60">
        <v>0</v>
      </c>
      <c r="AG238" s="60">
        <v>6</v>
      </c>
      <c r="AH238" s="60">
        <v>150</v>
      </c>
      <c r="AI238" s="58">
        <v>7650000</v>
      </c>
      <c r="AJ238" s="58">
        <v>0</v>
      </c>
      <c r="AK238" s="59">
        <v>0</v>
      </c>
      <c r="AL238" s="58">
        <v>7650000</v>
      </c>
      <c r="AM238" s="58">
        <v>0</v>
      </c>
      <c r="AN238" s="78">
        <v>300</v>
      </c>
      <c r="AO238" s="78">
        <v>306.10000000000002</v>
      </c>
      <c r="AP238" s="78">
        <v>50.699999999999996</v>
      </c>
      <c r="AQ238" s="93">
        <v>8236000</v>
      </c>
      <c r="AR238" s="93">
        <v>0</v>
      </c>
      <c r="AS238" s="93">
        <v>0</v>
      </c>
      <c r="AT238" s="93">
        <v>0</v>
      </c>
      <c r="AU238" s="93">
        <v>0</v>
      </c>
      <c r="AV238" s="93">
        <v>8236000</v>
      </c>
      <c r="AW238" s="93">
        <v>0</v>
      </c>
      <c r="AX238" s="93">
        <v>0</v>
      </c>
      <c r="AY238" s="58"/>
      <c r="AZ238" s="59"/>
      <c r="BA238" s="59"/>
      <c r="BB238" s="59">
        <v>18991750</v>
      </c>
      <c r="BC238" s="59">
        <v>0</v>
      </c>
      <c r="BD238" s="59">
        <v>0</v>
      </c>
      <c r="BE238" s="59">
        <v>18991750</v>
      </c>
      <c r="BF238" s="59">
        <v>0</v>
      </c>
      <c r="BG238" s="60">
        <v>0</v>
      </c>
      <c r="BH238" s="80">
        <v>300</v>
      </c>
      <c r="BI238" s="80">
        <v>537.1</v>
      </c>
      <c r="BJ238" s="80">
        <v>237.10000000000002</v>
      </c>
      <c r="BK238" s="80">
        <v>79.033333333333346</v>
      </c>
      <c r="BL238" s="80">
        <v>387.1</v>
      </c>
      <c r="BM238" s="80">
        <v>87.100000000000023</v>
      </c>
      <c r="BN238" s="80">
        <v>29.033333333333339</v>
      </c>
      <c r="BO238" s="169" t="str">
        <f>VLOOKUP(B238,[1]DS!$B$5:$W$2997,15,0)</f>
        <v>0503</v>
      </c>
      <c r="BP238" s="80" t="str">
        <f t="shared" si="56"/>
        <v/>
      </c>
    </row>
    <row r="239" spans="1:68" ht="27.6" customHeight="1">
      <c r="A239" s="56">
        <f>SUBTOTAL(3,$B$9:B239)</f>
        <v>231</v>
      </c>
      <c r="B239" s="123" t="s">
        <v>186</v>
      </c>
      <c r="C239" s="124" t="s">
        <v>1187</v>
      </c>
      <c r="D239" s="125" t="s">
        <v>992</v>
      </c>
      <c r="E239" s="56">
        <v>5</v>
      </c>
      <c r="F239" s="57" t="s">
        <v>690</v>
      </c>
      <c r="G239" s="78">
        <v>0</v>
      </c>
      <c r="H239" s="58">
        <v>0</v>
      </c>
      <c r="I239" s="58">
        <v>0</v>
      </c>
      <c r="J239" s="58">
        <v>0</v>
      </c>
      <c r="K239" s="78"/>
      <c r="L239" s="58"/>
      <c r="M239" s="58"/>
      <c r="N239" s="58">
        <v>0</v>
      </c>
      <c r="O239" s="78">
        <v>30.3</v>
      </c>
      <c r="P239" s="58">
        <v>3105750</v>
      </c>
      <c r="Q239" s="58">
        <v>0</v>
      </c>
      <c r="R239" s="58">
        <v>3105750</v>
      </c>
      <c r="S239" s="78"/>
      <c r="T239" s="58"/>
      <c r="U239" s="58"/>
      <c r="V239" s="58">
        <v>0</v>
      </c>
      <c r="W239" s="58"/>
      <c r="X239" s="58"/>
      <c r="Y239" s="58"/>
      <c r="Z239" s="58"/>
      <c r="AA239" s="58"/>
      <c r="AB239" s="58">
        <v>0</v>
      </c>
      <c r="AC239" s="60">
        <v>4</v>
      </c>
      <c r="AD239" s="60">
        <v>130</v>
      </c>
      <c r="AE239" s="60">
        <v>0</v>
      </c>
      <c r="AF239" s="60">
        <v>0</v>
      </c>
      <c r="AG239" s="60">
        <v>4</v>
      </c>
      <c r="AH239" s="60">
        <v>130</v>
      </c>
      <c r="AI239" s="58">
        <v>6600000</v>
      </c>
      <c r="AJ239" s="58">
        <v>0</v>
      </c>
      <c r="AK239" s="59">
        <v>0</v>
      </c>
      <c r="AL239" s="58">
        <v>6600000</v>
      </c>
      <c r="AM239" s="58">
        <v>0</v>
      </c>
      <c r="AN239" s="78">
        <v>240</v>
      </c>
      <c r="AO239" s="78">
        <v>160.69999999999999</v>
      </c>
      <c r="AP239" s="78">
        <v>55.800000000000004</v>
      </c>
      <c r="AQ239" s="93">
        <v>0</v>
      </c>
      <c r="AR239" s="93">
        <v>0</v>
      </c>
      <c r="AS239" s="93">
        <v>0</v>
      </c>
      <c r="AT239" s="93">
        <v>0</v>
      </c>
      <c r="AU239" s="93">
        <v>0</v>
      </c>
      <c r="AV239" s="93">
        <v>0</v>
      </c>
      <c r="AW239" s="93">
        <v>0</v>
      </c>
      <c r="AX239" s="93">
        <v>0</v>
      </c>
      <c r="AY239" s="58"/>
      <c r="AZ239" s="59"/>
      <c r="BA239" s="59"/>
      <c r="BB239" s="59">
        <v>9705750</v>
      </c>
      <c r="BC239" s="59">
        <v>0</v>
      </c>
      <c r="BD239" s="59">
        <v>0</v>
      </c>
      <c r="BE239" s="59">
        <v>9705750</v>
      </c>
      <c r="BF239" s="59">
        <v>0</v>
      </c>
      <c r="BG239" s="136">
        <v>0</v>
      </c>
      <c r="BH239" s="80">
        <v>240</v>
      </c>
      <c r="BI239" s="80">
        <v>376.8</v>
      </c>
      <c r="BJ239" s="80">
        <v>136.80000000000001</v>
      </c>
      <c r="BK239" s="80">
        <v>57.000000000000007</v>
      </c>
      <c r="BL239" s="80">
        <v>246.8</v>
      </c>
      <c r="BM239" s="80">
        <v>6.8000000000000114</v>
      </c>
      <c r="BN239" s="80">
        <v>2.8333333333333379</v>
      </c>
      <c r="BO239" s="169" t="str">
        <f>VLOOKUP(B239,[1]DS!$B$5:$W$2997,15,0)</f>
        <v>0503</v>
      </c>
      <c r="BP239" s="80" t="str">
        <f t="shared" si="56"/>
        <v/>
      </c>
    </row>
    <row r="240" spans="1:68" ht="27.6" customHeight="1">
      <c r="A240" s="56">
        <f>SUBTOTAL(3,$B$9:B240)</f>
        <v>232</v>
      </c>
      <c r="B240" s="123" t="s">
        <v>187</v>
      </c>
      <c r="C240" s="124" t="s">
        <v>1188</v>
      </c>
      <c r="D240" s="125" t="s">
        <v>1189</v>
      </c>
      <c r="E240" s="56">
        <v>5</v>
      </c>
      <c r="F240" s="57" t="s">
        <v>690</v>
      </c>
      <c r="G240" s="78">
        <v>0</v>
      </c>
      <c r="H240" s="58">
        <v>0</v>
      </c>
      <c r="I240" s="58">
        <v>0</v>
      </c>
      <c r="J240" s="58">
        <v>0</v>
      </c>
      <c r="K240" s="78"/>
      <c r="L240" s="58"/>
      <c r="M240" s="58"/>
      <c r="N240" s="58">
        <v>0</v>
      </c>
      <c r="O240" s="78">
        <v>0</v>
      </c>
      <c r="P240" s="58">
        <v>0</v>
      </c>
      <c r="Q240" s="58">
        <v>0</v>
      </c>
      <c r="R240" s="58">
        <v>0</v>
      </c>
      <c r="S240" s="78"/>
      <c r="T240" s="58"/>
      <c r="U240" s="58"/>
      <c r="V240" s="58">
        <v>0</v>
      </c>
      <c r="W240" s="58"/>
      <c r="X240" s="58"/>
      <c r="Y240" s="58"/>
      <c r="Z240" s="58"/>
      <c r="AA240" s="58"/>
      <c r="AB240" s="58">
        <v>0</v>
      </c>
      <c r="AC240" s="60">
        <v>9</v>
      </c>
      <c r="AD240" s="60">
        <v>250</v>
      </c>
      <c r="AE240" s="60">
        <v>0</v>
      </c>
      <c r="AF240" s="60">
        <v>0</v>
      </c>
      <c r="AG240" s="60">
        <v>9</v>
      </c>
      <c r="AH240" s="60">
        <v>250</v>
      </c>
      <c r="AI240" s="58">
        <v>12550000</v>
      </c>
      <c r="AJ240" s="58">
        <v>0</v>
      </c>
      <c r="AK240" s="59">
        <v>0</v>
      </c>
      <c r="AL240" s="58">
        <v>12550000</v>
      </c>
      <c r="AM240" s="58">
        <v>0</v>
      </c>
      <c r="AN240" s="78">
        <v>210</v>
      </c>
      <c r="AO240" s="78">
        <v>91.7</v>
      </c>
      <c r="AP240" s="78">
        <v>127.8</v>
      </c>
      <c r="AQ240" s="93">
        <v>1619750</v>
      </c>
      <c r="AR240" s="93">
        <v>0</v>
      </c>
      <c r="AS240" s="93">
        <v>0</v>
      </c>
      <c r="AT240" s="93">
        <v>0</v>
      </c>
      <c r="AU240" s="93">
        <v>0</v>
      </c>
      <c r="AV240" s="93">
        <v>1619750</v>
      </c>
      <c r="AW240" s="93">
        <v>0</v>
      </c>
      <c r="AX240" s="93">
        <v>0</v>
      </c>
      <c r="AY240" s="58"/>
      <c r="AZ240" s="59"/>
      <c r="BA240" s="59"/>
      <c r="BB240" s="59">
        <v>14169750</v>
      </c>
      <c r="BC240" s="59">
        <v>0</v>
      </c>
      <c r="BD240" s="59">
        <v>0</v>
      </c>
      <c r="BE240" s="59">
        <v>14169750</v>
      </c>
      <c r="BF240" s="59">
        <v>0</v>
      </c>
      <c r="BG240" s="136">
        <v>0</v>
      </c>
      <c r="BH240" s="80">
        <v>210</v>
      </c>
      <c r="BI240" s="80">
        <v>469.5</v>
      </c>
      <c r="BJ240" s="80">
        <v>259.5</v>
      </c>
      <c r="BK240" s="80">
        <v>123.57142857142858</v>
      </c>
      <c r="BL240" s="80">
        <v>219.5</v>
      </c>
      <c r="BM240" s="80">
        <v>9.5</v>
      </c>
      <c r="BN240" s="80">
        <v>4.5238095238095237</v>
      </c>
      <c r="BO240" s="169" t="str">
        <f>VLOOKUP(B240,[1]DS!$B$5:$W$2997,15,0)</f>
        <v>0503</v>
      </c>
      <c r="BP240" s="80" t="str">
        <f t="shared" si="56"/>
        <v/>
      </c>
    </row>
    <row r="241" spans="1:68" ht="27.6" customHeight="1">
      <c r="A241" s="56">
        <f>SUBTOTAL(3,$B$9:B241)</f>
        <v>233</v>
      </c>
      <c r="B241" s="123" t="s">
        <v>189</v>
      </c>
      <c r="C241" s="124" t="s">
        <v>993</v>
      </c>
      <c r="D241" s="125" t="s">
        <v>1190</v>
      </c>
      <c r="E241" s="56">
        <v>5</v>
      </c>
      <c r="F241" s="57" t="s">
        <v>690</v>
      </c>
      <c r="G241" s="78">
        <v>0</v>
      </c>
      <c r="H241" s="58">
        <v>0</v>
      </c>
      <c r="I241" s="58">
        <v>0</v>
      </c>
      <c r="J241" s="58">
        <v>0</v>
      </c>
      <c r="K241" s="78"/>
      <c r="L241" s="58"/>
      <c r="M241" s="58"/>
      <c r="N241" s="58">
        <v>0</v>
      </c>
      <c r="O241" s="78">
        <v>30.3</v>
      </c>
      <c r="P241" s="58">
        <v>3105750</v>
      </c>
      <c r="Q241" s="58">
        <v>0</v>
      </c>
      <c r="R241" s="58">
        <v>3105750</v>
      </c>
      <c r="S241" s="78"/>
      <c r="T241" s="58"/>
      <c r="U241" s="58"/>
      <c r="V241" s="58">
        <v>0</v>
      </c>
      <c r="W241" s="58"/>
      <c r="X241" s="58"/>
      <c r="Y241" s="58"/>
      <c r="Z241" s="58"/>
      <c r="AA241" s="58"/>
      <c r="AB241" s="58">
        <v>0</v>
      </c>
      <c r="AC241" s="60">
        <v>3</v>
      </c>
      <c r="AD241" s="60">
        <v>80</v>
      </c>
      <c r="AE241" s="60">
        <v>0</v>
      </c>
      <c r="AF241" s="60">
        <v>0</v>
      </c>
      <c r="AG241" s="60">
        <v>3</v>
      </c>
      <c r="AH241" s="60">
        <v>80</v>
      </c>
      <c r="AI241" s="58">
        <v>4100000</v>
      </c>
      <c r="AJ241" s="58">
        <v>0</v>
      </c>
      <c r="AK241" s="59">
        <v>0</v>
      </c>
      <c r="AL241" s="58">
        <v>4100000</v>
      </c>
      <c r="AM241" s="58">
        <v>0</v>
      </c>
      <c r="AN241" s="78">
        <v>300</v>
      </c>
      <c r="AO241" s="78">
        <v>300.10000000000002</v>
      </c>
      <c r="AP241" s="78">
        <v>0</v>
      </c>
      <c r="AQ241" s="93">
        <v>13650</v>
      </c>
      <c r="AR241" s="93">
        <v>0</v>
      </c>
      <c r="AS241" s="93">
        <v>0</v>
      </c>
      <c r="AT241" s="93">
        <v>0</v>
      </c>
      <c r="AU241" s="93">
        <v>0</v>
      </c>
      <c r="AV241" s="93">
        <v>13650</v>
      </c>
      <c r="AW241" s="93">
        <v>0</v>
      </c>
      <c r="AX241" s="93">
        <v>0</v>
      </c>
      <c r="AY241" s="58"/>
      <c r="AZ241" s="59"/>
      <c r="BA241" s="59"/>
      <c r="BB241" s="59">
        <v>7219400</v>
      </c>
      <c r="BC241" s="59">
        <v>0</v>
      </c>
      <c r="BD241" s="59">
        <v>0</v>
      </c>
      <c r="BE241" s="59">
        <v>7219400</v>
      </c>
      <c r="BF241" s="59">
        <v>0</v>
      </c>
      <c r="BG241" s="60">
        <v>0</v>
      </c>
      <c r="BH241" s="80">
        <v>300</v>
      </c>
      <c r="BI241" s="80">
        <v>410.40000000000003</v>
      </c>
      <c r="BJ241" s="80">
        <v>110.40000000000003</v>
      </c>
      <c r="BK241" s="80">
        <v>36.800000000000011</v>
      </c>
      <c r="BL241" s="80">
        <v>330.40000000000003</v>
      </c>
      <c r="BM241" s="80">
        <v>30.400000000000034</v>
      </c>
      <c r="BN241" s="80">
        <v>10.133333333333344</v>
      </c>
      <c r="BO241" s="169" t="str">
        <f>VLOOKUP(B241,[1]DS!$B$5:$W$2997,15,0)</f>
        <v>0503</v>
      </c>
      <c r="BP241" s="80" t="str">
        <f t="shared" si="56"/>
        <v/>
      </c>
    </row>
    <row r="242" spans="1:68" ht="27.6" customHeight="1">
      <c r="A242" s="56">
        <f>SUBTOTAL(3,$B$9:B242)</f>
        <v>234</v>
      </c>
      <c r="B242" s="123" t="s">
        <v>193</v>
      </c>
      <c r="C242" s="124" t="s">
        <v>1166</v>
      </c>
      <c r="D242" s="125" t="s">
        <v>940</v>
      </c>
      <c r="E242" s="56">
        <v>5</v>
      </c>
      <c r="F242" s="57" t="s">
        <v>690</v>
      </c>
      <c r="G242" s="78">
        <v>0</v>
      </c>
      <c r="H242" s="58">
        <v>0</v>
      </c>
      <c r="I242" s="58">
        <v>0</v>
      </c>
      <c r="J242" s="58">
        <v>0</v>
      </c>
      <c r="K242" s="78"/>
      <c r="L242" s="58"/>
      <c r="M242" s="58"/>
      <c r="N242" s="58">
        <v>0</v>
      </c>
      <c r="O242" s="78">
        <v>30.3</v>
      </c>
      <c r="P242" s="58">
        <v>3105750</v>
      </c>
      <c r="Q242" s="58">
        <v>0</v>
      </c>
      <c r="R242" s="58">
        <v>3105750</v>
      </c>
      <c r="S242" s="78"/>
      <c r="T242" s="58"/>
      <c r="U242" s="58"/>
      <c r="V242" s="58">
        <v>0</v>
      </c>
      <c r="W242" s="58"/>
      <c r="X242" s="58"/>
      <c r="Y242" s="58"/>
      <c r="Z242" s="58"/>
      <c r="AA242" s="58"/>
      <c r="AB242" s="58">
        <v>0</v>
      </c>
      <c r="AC242" s="60">
        <v>3</v>
      </c>
      <c r="AD242" s="60">
        <v>60</v>
      </c>
      <c r="AE242" s="60">
        <v>0</v>
      </c>
      <c r="AF242" s="60">
        <v>0</v>
      </c>
      <c r="AG242" s="60">
        <v>3</v>
      </c>
      <c r="AH242" s="60">
        <v>60</v>
      </c>
      <c r="AI242" s="58">
        <v>3150000</v>
      </c>
      <c r="AJ242" s="58">
        <v>0</v>
      </c>
      <c r="AK242" s="59">
        <v>0</v>
      </c>
      <c r="AL242" s="58">
        <v>3150000</v>
      </c>
      <c r="AM242" s="58">
        <v>0</v>
      </c>
      <c r="AN242" s="78">
        <v>300</v>
      </c>
      <c r="AO242" s="78">
        <v>488.1</v>
      </c>
      <c r="AP242" s="78">
        <v>0</v>
      </c>
      <c r="AQ242" s="93">
        <v>25675650</v>
      </c>
      <c r="AR242" s="93">
        <v>0</v>
      </c>
      <c r="AS242" s="93">
        <v>0</v>
      </c>
      <c r="AT242" s="93">
        <v>0</v>
      </c>
      <c r="AU242" s="93">
        <v>0</v>
      </c>
      <c r="AV242" s="93">
        <v>25675650</v>
      </c>
      <c r="AW242" s="93">
        <v>0</v>
      </c>
      <c r="AX242" s="93">
        <v>0</v>
      </c>
      <c r="AY242" s="58"/>
      <c r="AZ242" s="59"/>
      <c r="BA242" s="59"/>
      <c r="BB242" s="59">
        <v>31931400</v>
      </c>
      <c r="BC242" s="59">
        <v>0</v>
      </c>
      <c r="BD242" s="59">
        <v>0</v>
      </c>
      <c r="BE242" s="59">
        <v>31931400</v>
      </c>
      <c r="BF242" s="59">
        <v>0</v>
      </c>
      <c r="BG242" s="136">
        <v>0</v>
      </c>
      <c r="BH242" s="80">
        <v>300</v>
      </c>
      <c r="BI242" s="80">
        <v>578.4</v>
      </c>
      <c r="BJ242" s="80">
        <v>278.39999999999998</v>
      </c>
      <c r="BK242" s="80">
        <v>92.8</v>
      </c>
      <c r="BL242" s="80">
        <v>518.4</v>
      </c>
      <c r="BM242" s="80">
        <v>218.39999999999998</v>
      </c>
      <c r="BN242" s="80">
        <v>72.799999999999983</v>
      </c>
      <c r="BO242" s="169" t="str">
        <f>VLOOKUP(B242,[1]DS!$B$5:$W$2997,15,0)</f>
        <v>0503</v>
      </c>
      <c r="BP242" s="80" t="str">
        <f t="shared" si="56"/>
        <v/>
      </c>
    </row>
    <row r="243" spans="1:68" ht="27.6" customHeight="1">
      <c r="A243" s="56">
        <f>SUBTOTAL(3,$B$9:B243)</f>
        <v>235</v>
      </c>
      <c r="B243" s="123" t="s">
        <v>191</v>
      </c>
      <c r="C243" s="124" t="s">
        <v>1191</v>
      </c>
      <c r="D243" s="125" t="s">
        <v>913</v>
      </c>
      <c r="E243" s="56">
        <v>5</v>
      </c>
      <c r="F243" s="57" t="s">
        <v>690</v>
      </c>
      <c r="G243" s="78">
        <v>0</v>
      </c>
      <c r="H243" s="58">
        <v>0</v>
      </c>
      <c r="I243" s="58">
        <v>0</v>
      </c>
      <c r="J243" s="58">
        <v>0</v>
      </c>
      <c r="K243" s="78"/>
      <c r="L243" s="58"/>
      <c r="M243" s="58"/>
      <c r="N243" s="58">
        <v>0</v>
      </c>
      <c r="O243" s="78">
        <v>0</v>
      </c>
      <c r="P243" s="58">
        <v>0</v>
      </c>
      <c r="Q243" s="58">
        <v>0</v>
      </c>
      <c r="R243" s="58">
        <v>0</v>
      </c>
      <c r="S243" s="78"/>
      <c r="T243" s="58"/>
      <c r="U243" s="58"/>
      <c r="V243" s="58">
        <v>0</v>
      </c>
      <c r="W243" s="58"/>
      <c r="X243" s="58"/>
      <c r="Y243" s="58"/>
      <c r="Z243" s="58"/>
      <c r="AA243" s="58"/>
      <c r="AB243" s="58">
        <v>0</v>
      </c>
      <c r="AC243" s="60">
        <v>4</v>
      </c>
      <c r="AD243" s="60">
        <v>120</v>
      </c>
      <c r="AE243" s="60">
        <v>0</v>
      </c>
      <c r="AF243" s="60">
        <v>0</v>
      </c>
      <c r="AG243" s="60">
        <v>4</v>
      </c>
      <c r="AH243" s="60">
        <v>120</v>
      </c>
      <c r="AI243" s="58">
        <v>6100000</v>
      </c>
      <c r="AJ243" s="58">
        <v>0</v>
      </c>
      <c r="AK243" s="59">
        <v>0</v>
      </c>
      <c r="AL243" s="58">
        <v>6100000</v>
      </c>
      <c r="AM243" s="58">
        <v>0</v>
      </c>
      <c r="AN243" s="78">
        <v>255</v>
      </c>
      <c r="AO243" s="78">
        <v>161</v>
      </c>
      <c r="AP243" s="78">
        <v>0</v>
      </c>
      <c r="AQ243" s="93">
        <v>0</v>
      </c>
      <c r="AR243" s="93">
        <v>0</v>
      </c>
      <c r="AS243" s="93">
        <v>0</v>
      </c>
      <c r="AT243" s="93">
        <v>0</v>
      </c>
      <c r="AU243" s="93">
        <v>0</v>
      </c>
      <c r="AV243" s="93">
        <v>0</v>
      </c>
      <c r="AW243" s="93">
        <v>0</v>
      </c>
      <c r="AX243" s="93">
        <v>0</v>
      </c>
      <c r="AY243" s="58"/>
      <c r="AZ243" s="59"/>
      <c r="BA243" s="59"/>
      <c r="BB243" s="59">
        <v>6100000</v>
      </c>
      <c r="BC243" s="59">
        <v>0</v>
      </c>
      <c r="BD243" s="59">
        <v>0</v>
      </c>
      <c r="BE243" s="59">
        <v>6100000</v>
      </c>
      <c r="BF243" s="59">
        <v>0</v>
      </c>
      <c r="BG243" s="60">
        <v>0</v>
      </c>
      <c r="BH243" s="80">
        <v>255</v>
      </c>
      <c r="BI243" s="80">
        <v>281</v>
      </c>
      <c r="BJ243" s="80">
        <v>26</v>
      </c>
      <c r="BK243" s="80">
        <v>10.196078431372548</v>
      </c>
      <c r="BL243" s="80">
        <v>161</v>
      </c>
      <c r="BM243" s="80">
        <v>0</v>
      </c>
      <c r="BN243" s="80">
        <v>0</v>
      </c>
      <c r="BO243" s="169" t="str">
        <f>VLOOKUP(B243,[1]DS!$B$5:$W$2997,15,0)</f>
        <v>0503</v>
      </c>
      <c r="BP243" s="80" t="str">
        <f t="shared" si="56"/>
        <v/>
      </c>
    </row>
    <row r="244" spans="1:68" ht="27.6" customHeight="1">
      <c r="A244" s="56">
        <f>SUBTOTAL(3,$B$9:B244)</f>
        <v>236</v>
      </c>
      <c r="B244" s="123" t="s">
        <v>192</v>
      </c>
      <c r="C244" s="124" t="s">
        <v>1192</v>
      </c>
      <c r="D244" s="125" t="s">
        <v>1193</v>
      </c>
      <c r="E244" s="56">
        <v>5</v>
      </c>
      <c r="F244" s="57" t="s">
        <v>690</v>
      </c>
      <c r="G244" s="78">
        <v>0</v>
      </c>
      <c r="H244" s="58">
        <v>0</v>
      </c>
      <c r="I244" s="58">
        <v>0</v>
      </c>
      <c r="J244" s="58">
        <v>0</v>
      </c>
      <c r="K244" s="78"/>
      <c r="L244" s="58"/>
      <c r="M244" s="58"/>
      <c r="N244" s="58">
        <v>0</v>
      </c>
      <c r="O244" s="78">
        <v>30.1</v>
      </c>
      <c r="P244" s="58">
        <v>3085250</v>
      </c>
      <c r="Q244" s="58">
        <v>0</v>
      </c>
      <c r="R244" s="58">
        <v>3085250</v>
      </c>
      <c r="S244" s="78"/>
      <c r="T244" s="58"/>
      <c r="U244" s="58"/>
      <c r="V244" s="58">
        <v>0</v>
      </c>
      <c r="W244" s="58"/>
      <c r="X244" s="58"/>
      <c r="Y244" s="58"/>
      <c r="Z244" s="58"/>
      <c r="AA244" s="58"/>
      <c r="AB244" s="58">
        <v>0</v>
      </c>
      <c r="AC244" s="60">
        <v>6</v>
      </c>
      <c r="AD244" s="60">
        <v>160</v>
      </c>
      <c r="AE244" s="60">
        <v>0</v>
      </c>
      <c r="AF244" s="60">
        <v>0</v>
      </c>
      <c r="AG244" s="60">
        <v>6</v>
      </c>
      <c r="AH244" s="60">
        <v>160</v>
      </c>
      <c r="AI244" s="58">
        <v>8150000</v>
      </c>
      <c r="AJ244" s="58">
        <v>0</v>
      </c>
      <c r="AK244" s="59">
        <v>0</v>
      </c>
      <c r="AL244" s="58">
        <v>8150000</v>
      </c>
      <c r="AM244" s="58">
        <v>0</v>
      </c>
      <c r="AN244" s="78">
        <v>270</v>
      </c>
      <c r="AO244" s="78">
        <v>199.8</v>
      </c>
      <c r="AP244" s="78">
        <v>0</v>
      </c>
      <c r="AQ244" s="93">
        <v>0</v>
      </c>
      <c r="AR244" s="93">
        <v>0</v>
      </c>
      <c r="AS244" s="93">
        <v>0</v>
      </c>
      <c r="AT244" s="93">
        <v>0</v>
      </c>
      <c r="AU244" s="93">
        <v>0</v>
      </c>
      <c r="AV244" s="93">
        <v>0</v>
      </c>
      <c r="AW244" s="93">
        <v>0</v>
      </c>
      <c r="AX244" s="93">
        <v>0</v>
      </c>
      <c r="AY244" s="58"/>
      <c r="AZ244" s="59"/>
      <c r="BA244" s="59"/>
      <c r="BB244" s="59">
        <v>11235250</v>
      </c>
      <c r="BC244" s="59">
        <v>0</v>
      </c>
      <c r="BD244" s="59">
        <v>0</v>
      </c>
      <c r="BE244" s="59">
        <v>11235250</v>
      </c>
      <c r="BF244" s="59">
        <v>0</v>
      </c>
      <c r="BG244" s="136">
        <v>0</v>
      </c>
      <c r="BH244" s="80">
        <v>270</v>
      </c>
      <c r="BI244" s="80">
        <v>389.9</v>
      </c>
      <c r="BJ244" s="80">
        <v>119.89999999999998</v>
      </c>
      <c r="BK244" s="80">
        <v>44.407407407407398</v>
      </c>
      <c r="BL244" s="80">
        <v>229.9</v>
      </c>
      <c r="BM244" s="80">
        <v>0</v>
      </c>
      <c r="BN244" s="80">
        <v>0</v>
      </c>
      <c r="BO244" s="169" t="str">
        <f>VLOOKUP(B244,[1]DS!$B$5:$W$2997,15,0)</f>
        <v>0503</v>
      </c>
      <c r="BP244" s="80" t="str">
        <f t="shared" si="56"/>
        <v/>
      </c>
    </row>
    <row r="245" spans="1:68" ht="27.6" customHeight="1">
      <c r="A245" s="56">
        <f>SUBTOTAL(3,$B$9:B245)</f>
        <v>237</v>
      </c>
      <c r="B245" s="123" t="s">
        <v>190</v>
      </c>
      <c r="C245" s="124" t="s">
        <v>951</v>
      </c>
      <c r="D245" s="125" t="s">
        <v>1099</v>
      </c>
      <c r="E245" s="56">
        <v>5</v>
      </c>
      <c r="F245" s="57" t="s">
        <v>690</v>
      </c>
      <c r="G245" s="78">
        <v>0</v>
      </c>
      <c r="H245" s="58">
        <v>0</v>
      </c>
      <c r="I245" s="58">
        <v>0</v>
      </c>
      <c r="J245" s="58">
        <v>0</v>
      </c>
      <c r="K245" s="78"/>
      <c r="L245" s="58"/>
      <c r="M245" s="58"/>
      <c r="N245" s="58">
        <v>0</v>
      </c>
      <c r="O245" s="78">
        <v>30.599999999999998</v>
      </c>
      <c r="P245" s="58">
        <v>3136500</v>
      </c>
      <c r="Q245" s="58">
        <v>0</v>
      </c>
      <c r="R245" s="58">
        <v>3136500</v>
      </c>
      <c r="S245" s="78"/>
      <c r="T245" s="58"/>
      <c r="U245" s="58"/>
      <c r="V245" s="58">
        <v>0</v>
      </c>
      <c r="W245" s="58"/>
      <c r="X245" s="58"/>
      <c r="Y245" s="58"/>
      <c r="Z245" s="58"/>
      <c r="AA245" s="58"/>
      <c r="AB245" s="58">
        <v>0</v>
      </c>
      <c r="AC245" s="60">
        <v>4</v>
      </c>
      <c r="AD245" s="60">
        <v>140</v>
      </c>
      <c r="AE245" s="60">
        <v>0</v>
      </c>
      <c r="AF245" s="60">
        <v>0</v>
      </c>
      <c r="AG245" s="60">
        <v>4</v>
      </c>
      <c r="AH245" s="60">
        <v>140</v>
      </c>
      <c r="AI245" s="58">
        <v>7150000</v>
      </c>
      <c r="AJ245" s="58">
        <v>0</v>
      </c>
      <c r="AK245" s="59">
        <v>0</v>
      </c>
      <c r="AL245" s="58">
        <v>7150000</v>
      </c>
      <c r="AM245" s="58">
        <v>0</v>
      </c>
      <c r="AN245" s="78">
        <v>300</v>
      </c>
      <c r="AO245" s="78">
        <v>422.9</v>
      </c>
      <c r="AP245" s="78">
        <v>0</v>
      </c>
      <c r="AQ245" s="93">
        <v>16775850</v>
      </c>
      <c r="AR245" s="93">
        <v>0</v>
      </c>
      <c r="AS245" s="93">
        <v>0</v>
      </c>
      <c r="AT245" s="93">
        <v>0</v>
      </c>
      <c r="AU245" s="93">
        <v>0</v>
      </c>
      <c r="AV245" s="93">
        <v>16775850</v>
      </c>
      <c r="AW245" s="93">
        <v>0</v>
      </c>
      <c r="AX245" s="93">
        <v>0</v>
      </c>
      <c r="AY245" s="58"/>
      <c r="AZ245" s="59"/>
      <c r="BA245" s="59"/>
      <c r="BB245" s="59">
        <v>27062350</v>
      </c>
      <c r="BC245" s="59">
        <v>0</v>
      </c>
      <c r="BD245" s="59">
        <v>0</v>
      </c>
      <c r="BE245" s="59">
        <v>27062350</v>
      </c>
      <c r="BF245" s="59">
        <v>0</v>
      </c>
      <c r="BG245" s="136">
        <v>0</v>
      </c>
      <c r="BH245" s="80">
        <v>300</v>
      </c>
      <c r="BI245" s="80">
        <v>593.5</v>
      </c>
      <c r="BJ245" s="80">
        <v>293.5</v>
      </c>
      <c r="BK245" s="80">
        <v>97.833333333333343</v>
      </c>
      <c r="BL245" s="80">
        <v>453.5</v>
      </c>
      <c r="BM245" s="80">
        <v>153.5</v>
      </c>
      <c r="BN245" s="80">
        <v>51.166666666666671</v>
      </c>
      <c r="BO245" s="169" t="str">
        <f>VLOOKUP(B245,[1]DS!$B$5:$W$2997,15,0)</f>
        <v>0503</v>
      </c>
      <c r="BP245" s="80" t="str">
        <f t="shared" si="56"/>
        <v/>
      </c>
    </row>
    <row r="246" spans="1:68" ht="27.6" customHeight="1">
      <c r="A246" s="56">
        <f>SUBTOTAL(3,$B$9:B246)</f>
        <v>238</v>
      </c>
      <c r="B246" s="123" t="s">
        <v>188</v>
      </c>
      <c r="C246" s="124" t="s">
        <v>1194</v>
      </c>
      <c r="D246" s="125" t="s">
        <v>1077</v>
      </c>
      <c r="E246" s="56">
        <v>5</v>
      </c>
      <c r="F246" s="57" t="s">
        <v>690</v>
      </c>
      <c r="G246" s="78">
        <v>0</v>
      </c>
      <c r="H246" s="58">
        <v>0</v>
      </c>
      <c r="I246" s="58">
        <v>0</v>
      </c>
      <c r="J246" s="58">
        <v>0</v>
      </c>
      <c r="K246" s="78"/>
      <c r="L246" s="58"/>
      <c r="M246" s="58"/>
      <c r="N246" s="58">
        <v>0</v>
      </c>
      <c r="O246" s="78">
        <v>45.1</v>
      </c>
      <c r="P246" s="58">
        <v>4622750</v>
      </c>
      <c r="Q246" s="58">
        <v>0</v>
      </c>
      <c r="R246" s="58">
        <v>4622750</v>
      </c>
      <c r="S246" s="78"/>
      <c r="T246" s="58"/>
      <c r="U246" s="58"/>
      <c r="V246" s="58">
        <v>0</v>
      </c>
      <c r="W246" s="58"/>
      <c r="X246" s="58"/>
      <c r="Y246" s="58"/>
      <c r="Z246" s="58"/>
      <c r="AA246" s="58"/>
      <c r="AB246" s="58">
        <v>0</v>
      </c>
      <c r="AC246" s="60">
        <v>4</v>
      </c>
      <c r="AD246" s="60">
        <v>140</v>
      </c>
      <c r="AE246" s="60">
        <v>0</v>
      </c>
      <c r="AF246" s="60">
        <v>0</v>
      </c>
      <c r="AG246" s="60">
        <v>4</v>
      </c>
      <c r="AH246" s="60">
        <v>140</v>
      </c>
      <c r="AI246" s="58">
        <v>7150000</v>
      </c>
      <c r="AJ246" s="58">
        <v>0</v>
      </c>
      <c r="AK246" s="59">
        <v>0</v>
      </c>
      <c r="AL246" s="58">
        <v>7150000</v>
      </c>
      <c r="AM246" s="58">
        <v>0</v>
      </c>
      <c r="AN246" s="78">
        <v>300</v>
      </c>
      <c r="AO246" s="78">
        <v>319.5</v>
      </c>
      <c r="AP246" s="78">
        <v>52.5</v>
      </c>
      <c r="AQ246" s="93">
        <v>9828000</v>
      </c>
      <c r="AR246" s="93">
        <v>0</v>
      </c>
      <c r="AS246" s="93">
        <v>0</v>
      </c>
      <c r="AT246" s="93">
        <v>0</v>
      </c>
      <c r="AU246" s="93">
        <v>0</v>
      </c>
      <c r="AV246" s="93">
        <v>9828000</v>
      </c>
      <c r="AW246" s="93">
        <v>0</v>
      </c>
      <c r="AX246" s="93">
        <v>0</v>
      </c>
      <c r="AY246" s="58"/>
      <c r="AZ246" s="59"/>
      <c r="BA246" s="59"/>
      <c r="BB246" s="59">
        <v>21600750</v>
      </c>
      <c r="BC246" s="59">
        <v>0</v>
      </c>
      <c r="BD246" s="59">
        <v>0</v>
      </c>
      <c r="BE246" s="59">
        <v>21600750</v>
      </c>
      <c r="BF246" s="59">
        <v>0</v>
      </c>
      <c r="BG246" s="60">
        <v>0</v>
      </c>
      <c r="BH246" s="80">
        <v>300</v>
      </c>
      <c r="BI246" s="80">
        <v>557.1</v>
      </c>
      <c r="BJ246" s="80">
        <v>257.10000000000002</v>
      </c>
      <c r="BK246" s="80">
        <v>85.7</v>
      </c>
      <c r="BL246" s="80">
        <v>417.1</v>
      </c>
      <c r="BM246" s="80">
        <v>117.10000000000002</v>
      </c>
      <c r="BN246" s="80">
        <v>39.033333333333346</v>
      </c>
      <c r="BO246" s="169" t="str">
        <f>VLOOKUP(B246,[1]DS!$B$5:$W$2997,15,0)</f>
        <v>0503</v>
      </c>
      <c r="BP246" s="80" t="str">
        <f t="shared" si="56"/>
        <v/>
      </c>
    </row>
    <row r="247" spans="1:68" ht="27.6" customHeight="1">
      <c r="A247" s="56">
        <f>SUBTOTAL(3,$B$9:B247)</f>
        <v>239</v>
      </c>
      <c r="B247" s="123" t="s">
        <v>194</v>
      </c>
      <c r="C247" s="124" t="s">
        <v>1195</v>
      </c>
      <c r="D247" s="125" t="s">
        <v>1196</v>
      </c>
      <c r="E247" s="56">
        <v>5</v>
      </c>
      <c r="F247" s="57" t="s">
        <v>689</v>
      </c>
      <c r="G247" s="78">
        <v>0</v>
      </c>
      <c r="H247" s="58">
        <v>0</v>
      </c>
      <c r="I247" s="58">
        <v>0</v>
      </c>
      <c r="J247" s="58">
        <v>0</v>
      </c>
      <c r="K247" s="78"/>
      <c r="L247" s="58"/>
      <c r="M247" s="58"/>
      <c r="N247" s="58">
        <v>0</v>
      </c>
      <c r="O247" s="78">
        <v>0</v>
      </c>
      <c r="P247" s="58">
        <v>0</v>
      </c>
      <c r="Q247" s="58">
        <v>0</v>
      </c>
      <c r="R247" s="58">
        <v>0</v>
      </c>
      <c r="S247" s="78"/>
      <c r="T247" s="58"/>
      <c r="U247" s="58"/>
      <c r="V247" s="58">
        <v>0</v>
      </c>
      <c r="W247" s="58"/>
      <c r="X247" s="58"/>
      <c r="Y247" s="58"/>
      <c r="Z247" s="58"/>
      <c r="AA247" s="58"/>
      <c r="AB247" s="58">
        <v>0</v>
      </c>
      <c r="AC247" s="60">
        <v>3</v>
      </c>
      <c r="AD247" s="60">
        <v>110</v>
      </c>
      <c r="AE247" s="60">
        <v>0</v>
      </c>
      <c r="AF247" s="60">
        <v>0</v>
      </c>
      <c r="AG247" s="60">
        <v>3</v>
      </c>
      <c r="AH247" s="60">
        <v>110</v>
      </c>
      <c r="AI247" s="58">
        <v>5500000</v>
      </c>
      <c r="AJ247" s="58">
        <v>0</v>
      </c>
      <c r="AK247" s="59">
        <v>0</v>
      </c>
      <c r="AL247" s="58">
        <v>5500000</v>
      </c>
      <c r="AM247" s="58">
        <v>0</v>
      </c>
      <c r="AN247" s="78">
        <v>75</v>
      </c>
      <c r="AO247" s="78">
        <v>168.1</v>
      </c>
      <c r="AP247" s="78">
        <v>0</v>
      </c>
      <c r="AQ247" s="93">
        <v>15873550</v>
      </c>
      <c r="AR247" s="93">
        <v>0</v>
      </c>
      <c r="AS247" s="93">
        <v>0</v>
      </c>
      <c r="AT247" s="93">
        <v>0</v>
      </c>
      <c r="AU247" s="93">
        <v>0</v>
      </c>
      <c r="AV247" s="93">
        <v>15873550</v>
      </c>
      <c r="AW247" s="93">
        <v>0</v>
      </c>
      <c r="AX247" s="93">
        <v>0</v>
      </c>
      <c r="AY247" s="58"/>
      <c r="AZ247" s="59"/>
      <c r="BA247" s="59"/>
      <c r="BB247" s="59">
        <v>21373550</v>
      </c>
      <c r="BC247" s="59">
        <v>0</v>
      </c>
      <c r="BD247" s="59">
        <v>0</v>
      </c>
      <c r="BE247" s="59">
        <v>21373550</v>
      </c>
      <c r="BF247" s="59">
        <v>0</v>
      </c>
      <c r="BG247" s="136">
        <v>0</v>
      </c>
      <c r="BH247" s="80">
        <v>75</v>
      </c>
      <c r="BI247" s="80">
        <v>278.10000000000002</v>
      </c>
      <c r="BJ247" s="80">
        <v>203.10000000000002</v>
      </c>
      <c r="BK247" s="80">
        <v>270.8</v>
      </c>
      <c r="BL247" s="80">
        <v>168.1</v>
      </c>
      <c r="BM247" s="80">
        <v>93.1</v>
      </c>
      <c r="BN247" s="80">
        <v>124.13333333333331</v>
      </c>
      <c r="BO247" s="169" t="str">
        <f>VLOOKUP(B247,[1]DS!$B$5:$W$2997,15,0)</f>
        <v>0502</v>
      </c>
      <c r="BP247" s="80" t="str">
        <f t="shared" si="56"/>
        <v/>
      </c>
    </row>
    <row r="248" spans="1:68" ht="27.6" customHeight="1">
      <c r="A248" s="56">
        <f>SUBTOTAL(3,$B$9:B248)</f>
        <v>240</v>
      </c>
      <c r="B248" s="123" t="s">
        <v>195</v>
      </c>
      <c r="C248" s="124" t="s">
        <v>1197</v>
      </c>
      <c r="D248" s="125" t="s">
        <v>911</v>
      </c>
      <c r="E248" s="56">
        <v>5</v>
      </c>
      <c r="F248" s="57" t="s">
        <v>689</v>
      </c>
      <c r="G248" s="78">
        <v>0</v>
      </c>
      <c r="H248" s="58">
        <v>0</v>
      </c>
      <c r="I248" s="58">
        <v>0</v>
      </c>
      <c r="J248" s="58">
        <v>0</v>
      </c>
      <c r="K248" s="78"/>
      <c r="L248" s="58"/>
      <c r="M248" s="58"/>
      <c r="N248" s="58">
        <v>0</v>
      </c>
      <c r="O248" s="78">
        <v>90.899999999999991</v>
      </c>
      <c r="P248" s="58">
        <v>9317250</v>
      </c>
      <c r="Q248" s="58">
        <v>0</v>
      </c>
      <c r="R248" s="58">
        <v>9317250</v>
      </c>
      <c r="S248" s="78"/>
      <c r="T248" s="58"/>
      <c r="U248" s="58"/>
      <c r="V248" s="58">
        <v>0</v>
      </c>
      <c r="W248" s="58"/>
      <c r="X248" s="58"/>
      <c r="Y248" s="58"/>
      <c r="Z248" s="58"/>
      <c r="AA248" s="58"/>
      <c r="AB248" s="58">
        <v>0</v>
      </c>
      <c r="AC248" s="60">
        <v>3</v>
      </c>
      <c r="AD248" s="60">
        <v>120</v>
      </c>
      <c r="AE248" s="60">
        <v>0</v>
      </c>
      <c r="AF248" s="60">
        <v>0</v>
      </c>
      <c r="AG248" s="60">
        <v>3</v>
      </c>
      <c r="AH248" s="60">
        <v>120</v>
      </c>
      <c r="AI248" s="58">
        <v>6100000</v>
      </c>
      <c r="AJ248" s="58">
        <v>0</v>
      </c>
      <c r="AK248" s="59">
        <v>0</v>
      </c>
      <c r="AL248" s="58">
        <v>6100000</v>
      </c>
      <c r="AM248" s="58">
        <v>0</v>
      </c>
      <c r="AN248" s="78">
        <v>240</v>
      </c>
      <c r="AO248" s="78">
        <v>315.60000000000002</v>
      </c>
      <c r="AP248" s="78">
        <v>50.699999999999996</v>
      </c>
      <c r="AQ248" s="93">
        <v>18313500</v>
      </c>
      <c r="AR248" s="93">
        <v>0</v>
      </c>
      <c r="AS248" s="93">
        <v>0</v>
      </c>
      <c r="AT248" s="93">
        <v>0</v>
      </c>
      <c r="AU248" s="93">
        <v>0</v>
      </c>
      <c r="AV248" s="93">
        <v>18313500</v>
      </c>
      <c r="AW248" s="93">
        <v>0</v>
      </c>
      <c r="AX248" s="93">
        <v>0</v>
      </c>
      <c r="AY248" s="58"/>
      <c r="AZ248" s="59"/>
      <c r="BA248" s="59"/>
      <c r="BB248" s="59">
        <v>33730750</v>
      </c>
      <c r="BC248" s="59">
        <v>0</v>
      </c>
      <c r="BD248" s="59">
        <v>0</v>
      </c>
      <c r="BE248" s="59">
        <v>33730750</v>
      </c>
      <c r="BF248" s="59">
        <v>0</v>
      </c>
      <c r="BG248" s="60">
        <v>0</v>
      </c>
      <c r="BH248" s="80">
        <v>240</v>
      </c>
      <c r="BI248" s="80">
        <v>577.20000000000005</v>
      </c>
      <c r="BJ248" s="80">
        <v>337.20000000000005</v>
      </c>
      <c r="BK248" s="80">
        <v>140.50000000000003</v>
      </c>
      <c r="BL248" s="80">
        <v>457.2</v>
      </c>
      <c r="BM248" s="80">
        <v>217.2</v>
      </c>
      <c r="BN248" s="80">
        <v>90.499999999999986</v>
      </c>
      <c r="BO248" s="169" t="str">
        <f>VLOOKUP(B248,[1]DS!$B$5:$W$2997,15,0)</f>
        <v>0502</v>
      </c>
      <c r="BP248" s="80" t="str">
        <f t="shared" si="56"/>
        <v/>
      </c>
    </row>
    <row r="249" spans="1:68" ht="27.6" customHeight="1">
      <c r="A249" s="56">
        <f>SUBTOTAL(3,$B$9:B249)</f>
        <v>241</v>
      </c>
      <c r="B249" s="123" t="s">
        <v>196</v>
      </c>
      <c r="C249" s="124" t="s">
        <v>1198</v>
      </c>
      <c r="D249" s="125" t="s">
        <v>948</v>
      </c>
      <c r="E249" s="56">
        <v>5</v>
      </c>
      <c r="F249" s="57" t="s">
        <v>689</v>
      </c>
      <c r="G249" s="78">
        <v>0</v>
      </c>
      <c r="H249" s="58">
        <v>0</v>
      </c>
      <c r="I249" s="58">
        <v>0</v>
      </c>
      <c r="J249" s="58">
        <v>0</v>
      </c>
      <c r="K249" s="78"/>
      <c r="L249" s="58"/>
      <c r="M249" s="58"/>
      <c r="N249" s="58">
        <v>0</v>
      </c>
      <c r="O249" s="78">
        <v>121</v>
      </c>
      <c r="P249" s="58">
        <v>12402500</v>
      </c>
      <c r="Q249" s="58">
        <v>0</v>
      </c>
      <c r="R249" s="58">
        <v>12402500</v>
      </c>
      <c r="S249" s="78"/>
      <c r="T249" s="58"/>
      <c r="U249" s="58"/>
      <c r="V249" s="58">
        <v>0</v>
      </c>
      <c r="W249" s="58"/>
      <c r="X249" s="58"/>
      <c r="Y249" s="58"/>
      <c r="Z249" s="58"/>
      <c r="AA249" s="58"/>
      <c r="AB249" s="58">
        <v>0</v>
      </c>
      <c r="AC249" s="60">
        <v>3</v>
      </c>
      <c r="AD249" s="60">
        <v>100</v>
      </c>
      <c r="AE249" s="60">
        <v>0</v>
      </c>
      <c r="AF249" s="60">
        <v>0</v>
      </c>
      <c r="AG249" s="60">
        <v>3</v>
      </c>
      <c r="AH249" s="60">
        <v>100</v>
      </c>
      <c r="AI249" s="58">
        <v>5050000</v>
      </c>
      <c r="AJ249" s="58">
        <v>0</v>
      </c>
      <c r="AK249" s="59">
        <v>0</v>
      </c>
      <c r="AL249" s="58">
        <v>5050000</v>
      </c>
      <c r="AM249" s="58">
        <v>0</v>
      </c>
      <c r="AN249" s="78">
        <v>255</v>
      </c>
      <c r="AO249" s="78">
        <v>169</v>
      </c>
      <c r="AP249" s="78">
        <v>49.8</v>
      </c>
      <c r="AQ249" s="93">
        <v>0</v>
      </c>
      <c r="AR249" s="93">
        <v>0</v>
      </c>
      <c r="AS249" s="93">
        <v>0</v>
      </c>
      <c r="AT249" s="93">
        <v>0</v>
      </c>
      <c r="AU249" s="93">
        <v>0</v>
      </c>
      <c r="AV249" s="93">
        <v>0</v>
      </c>
      <c r="AW249" s="93">
        <v>0</v>
      </c>
      <c r="AX249" s="93">
        <v>0</v>
      </c>
      <c r="AY249" s="58"/>
      <c r="AZ249" s="59"/>
      <c r="BA249" s="59"/>
      <c r="BB249" s="59">
        <v>17452500</v>
      </c>
      <c r="BC249" s="59">
        <v>0</v>
      </c>
      <c r="BD249" s="59">
        <v>0</v>
      </c>
      <c r="BE249" s="59">
        <v>17452500</v>
      </c>
      <c r="BF249" s="59">
        <v>0</v>
      </c>
      <c r="BG249" s="60">
        <v>0</v>
      </c>
      <c r="BH249" s="80">
        <v>255</v>
      </c>
      <c r="BI249" s="80">
        <v>439.8</v>
      </c>
      <c r="BJ249" s="80">
        <v>184.8</v>
      </c>
      <c r="BK249" s="80">
        <v>72.470588235294116</v>
      </c>
      <c r="BL249" s="80">
        <v>339.8</v>
      </c>
      <c r="BM249" s="80">
        <v>84.800000000000011</v>
      </c>
      <c r="BN249" s="80">
        <v>33.254901960784316</v>
      </c>
      <c r="BO249" s="169" t="str">
        <f>VLOOKUP(B249,[1]DS!$B$5:$W$2997,15,0)</f>
        <v>0502</v>
      </c>
      <c r="BP249" s="80" t="str">
        <f t="shared" si="56"/>
        <v/>
      </c>
    </row>
    <row r="250" spans="1:68" ht="27.6" customHeight="1">
      <c r="A250" s="56">
        <f>SUBTOTAL(3,$B$9:B250)</f>
        <v>242</v>
      </c>
      <c r="B250" s="123" t="s">
        <v>197</v>
      </c>
      <c r="C250" s="124" t="s">
        <v>1199</v>
      </c>
      <c r="D250" s="125" t="s">
        <v>961</v>
      </c>
      <c r="E250" s="56">
        <v>5</v>
      </c>
      <c r="F250" s="57" t="s">
        <v>689</v>
      </c>
      <c r="G250" s="78">
        <v>0</v>
      </c>
      <c r="H250" s="58">
        <v>0</v>
      </c>
      <c r="I250" s="58">
        <v>0</v>
      </c>
      <c r="J250" s="58">
        <v>0</v>
      </c>
      <c r="K250" s="78"/>
      <c r="L250" s="58"/>
      <c r="M250" s="58"/>
      <c r="N250" s="58">
        <v>0</v>
      </c>
      <c r="O250" s="78">
        <v>0</v>
      </c>
      <c r="P250" s="58">
        <v>0</v>
      </c>
      <c r="Q250" s="58">
        <v>0</v>
      </c>
      <c r="R250" s="58">
        <v>0</v>
      </c>
      <c r="S250" s="78"/>
      <c r="T250" s="58"/>
      <c r="U250" s="58"/>
      <c r="V250" s="58">
        <v>0</v>
      </c>
      <c r="W250" s="58"/>
      <c r="X250" s="58"/>
      <c r="Y250" s="58"/>
      <c r="Z250" s="58"/>
      <c r="AA250" s="58"/>
      <c r="AB250" s="58">
        <v>0</v>
      </c>
      <c r="AC250" s="60">
        <v>7</v>
      </c>
      <c r="AD250" s="60">
        <v>200</v>
      </c>
      <c r="AE250" s="60">
        <v>0</v>
      </c>
      <c r="AF250" s="60">
        <v>0</v>
      </c>
      <c r="AG250" s="60">
        <v>7</v>
      </c>
      <c r="AH250" s="60">
        <v>200</v>
      </c>
      <c r="AI250" s="58">
        <v>10050000</v>
      </c>
      <c r="AJ250" s="58">
        <v>0</v>
      </c>
      <c r="AK250" s="59">
        <v>0</v>
      </c>
      <c r="AL250" s="58">
        <v>10050000</v>
      </c>
      <c r="AM250" s="58">
        <v>0</v>
      </c>
      <c r="AN250" s="78">
        <v>180</v>
      </c>
      <c r="AO250" s="78">
        <v>96.8</v>
      </c>
      <c r="AP250" s="78">
        <v>0</v>
      </c>
      <c r="AQ250" s="93">
        <v>0</v>
      </c>
      <c r="AR250" s="93">
        <v>0</v>
      </c>
      <c r="AS250" s="93">
        <v>0</v>
      </c>
      <c r="AT250" s="93">
        <v>0</v>
      </c>
      <c r="AU250" s="93">
        <v>0</v>
      </c>
      <c r="AV250" s="93">
        <v>0</v>
      </c>
      <c r="AW250" s="93">
        <v>0</v>
      </c>
      <c r="AX250" s="93">
        <v>0</v>
      </c>
      <c r="AY250" s="58"/>
      <c r="AZ250" s="59"/>
      <c r="BA250" s="59"/>
      <c r="BB250" s="59">
        <v>10050000</v>
      </c>
      <c r="BC250" s="59">
        <v>0</v>
      </c>
      <c r="BD250" s="59">
        <v>0</v>
      </c>
      <c r="BE250" s="59">
        <v>10050000</v>
      </c>
      <c r="BF250" s="59">
        <v>0</v>
      </c>
      <c r="BG250" s="60">
        <v>0</v>
      </c>
      <c r="BH250" s="80">
        <v>180</v>
      </c>
      <c r="BI250" s="80">
        <v>296.8</v>
      </c>
      <c r="BJ250" s="80">
        <v>116.80000000000001</v>
      </c>
      <c r="BK250" s="80">
        <v>64.8888888888889</v>
      </c>
      <c r="BL250" s="80">
        <v>96.8</v>
      </c>
      <c r="BM250" s="80">
        <v>0</v>
      </c>
      <c r="BN250" s="80">
        <v>0</v>
      </c>
      <c r="BO250" s="169" t="str">
        <f>VLOOKUP(B250,[1]DS!$B$5:$W$2997,15,0)</f>
        <v>0502</v>
      </c>
      <c r="BP250" s="80" t="str">
        <f t="shared" si="56"/>
        <v/>
      </c>
    </row>
    <row r="251" spans="1:68" ht="27.6" customHeight="1">
      <c r="A251" s="56">
        <f>SUBTOTAL(3,$B$9:B251)</f>
        <v>243</v>
      </c>
      <c r="B251" s="123" t="s">
        <v>199</v>
      </c>
      <c r="C251" s="124" t="s">
        <v>1070</v>
      </c>
      <c r="D251" s="125" t="s">
        <v>948</v>
      </c>
      <c r="E251" s="56">
        <v>5</v>
      </c>
      <c r="F251" s="57" t="s">
        <v>689</v>
      </c>
      <c r="G251" s="78">
        <v>0</v>
      </c>
      <c r="H251" s="58">
        <v>0</v>
      </c>
      <c r="I251" s="58">
        <v>0</v>
      </c>
      <c r="J251" s="58">
        <v>0</v>
      </c>
      <c r="K251" s="78"/>
      <c r="L251" s="58"/>
      <c r="M251" s="58"/>
      <c r="N251" s="58">
        <v>0</v>
      </c>
      <c r="O251" s="78">
        <v>0</v>
      </c>
      <c r="P251" s="58">
        <v>0</v>
      </c>
      <c r="Q251" s="58">
        <v>0</v>
      </c>
      <c r="R251" s="58">
        <v>0</v>
      </c>
      <c r="S251" s="78"/>
      <c r="T251" s="58"/>
      <c r="U251" s="58"/>
      <c r="V251" s="58">
        <v>0</v>
      </c>
      <c r="W251" s="58"/>
      <c r="X251" s="58"/>
      <c r="Y251" s="58"/>
      <c r="Z251" s="58"/>
      <c r="AA251" s="58"/>
      <c r="AB251" s="58">
        <v>0</v>
      </c>
      <c r="AC251" s="60">
        <v>4</v>
      </c>
      <c r="AD251" s="60">
        <v>140</v>
      </c>
      <c r="AE251" s="60">
        <v>0</v>
      </c>
      <c r="AF251" s="60">
        <v>0</v>
      </c>
      <c r="AG251" s="60">
        <v>4</v>
      </c>
      <c r="AH251" s="60">
        <v>140</v>
      </c>
      <c r="AI251" s="58">
        <v>7150000</v>
      </c>
      <c r="AJ251" s="58">
        <v>0</v>
      </c>
      <c r="AK251" s="59">
        <v>0</v>
      </c>
      <c r="AL251" s="58">
        <v>7150000</v>
      </c>
      <c r="AM251" s="58">
        <v>0</v>
      </c>
      <c r="AN251" s="78">
        <v>300</v>
      </c>
      <c r="AO251" s="78">
        <v>243.6</v>
      </c>
      <c r="AP251" s="78">
        <v>0</v>
      </c>
      <c r="AQ251" s="93">
        <v>0</v>
      </c>
      <c r="AR251" s="93">
        <v>0</v>
      </c>
      <c r="AS251" s="93">
        <v>0</v>
      </c>
      <c r="AT251" s="93">
        <v>0</v>
      </c>
      <c r="AU251" s="93">
        <v>0</v>
      </c>
      <c r="AV251" s="93">
        <v>0</v>
      </c>
      <c r="AW251" s="93">
        <v>0</v>
      </c>
      <c r="AX251" s="93">
        <v>0</v>
      </c>
      <c r="AY251" s="58"/>
      <c r="AZ251" s="59"/>
      <c r="BA251" s="59"/>
      <c r="BB251" s="59">
        <v>7150000</v>
      </c>
      <c r="BC251" s="59">
        <v>0</v>
      </c>
      <c r="BD251" s="59">
        <v>0</v>
      </c>
      <c r="BE251" s="59">
        <v>7150000</v>
      </c>
      <c r="BF251" s="59">
        <v>0</v>
      </c>
      <c r="BG251" s="60">
        <v>0</v>
      </c>
      <c r="BH251" s="80">
        <v>300</v>
      </c>
      <c r="BI251" s="80">
        <v>383.6</v>
      </c>
      <c r="BJ251" s="80">
        <v>83.600000000000023</v>
      </c>
      <c r="BK251" s="80">
        <v>27.866666666666674</v>
      </c>
      <c r="BL251" s="80">
        <v>243.6</v>
      </c>
      <c r="BM251" s="80">
        <v>0</v>
      </c>
      <c r="BN251" s="80">
        <v>0</v>
      </c>
      <c r="BO251" s="169" t="str">
        <f>VLOOKUP(B251,[1]DS!$B$5:$W$2997,15,0)</f>
        <v>0502</v>
      </c>
      <c r="BP251" s="80" t="str">
        <f t="shared" si="56"/>
        <v/>
      </c>
    </row>
    <row r="252" spans="1:68" ht="27.6" customHeight="1">
      <c r="A252" s="56">
        <f>SUBTOTAL(3,$B$9:B252)</f>
        <v>244</v>
      </c>
      <c r="B252" s="123" t="s">
        <v>200</v>
      </c>
      <c r="C252" s="124" t="s">
        <v>955</v>
      </c>
      <c r="D252" s="125" t="s">
        <v>1200</v>
      </c>
      <c r="E252" s="56">
        <v>5</v>
      </c>
      <c r="F252" s="57" t="s">
        <v>689</v>
      </c>
      <c r="G252" s="78">
        <v>0</v>
      </c>
      <c r="H252" s="58">
        <v>0</v>
      </c>
      <c r="I252" s="58">
        <v>0</v>
      </c>
      <c r="J252" s="58">
        <v>0</v>
      </c>
      <c r="K252" s="78"/>
      <c r="L252" s="58"/>
      <c r="M252" s="58"/>
      <c r="N252" s="58">
        <v>0</v>
      </c>
      <c r="O252" s="78">
        <v>45.1</v>
      </c>
      <c r="P252" s="58">
        <v>4622750</v>
      </c>
      <c r="Q252" s="58">
        <v>0</v>
      </c>
      <c r="R252" s="58">
        <v>4622750</v>
      </c>
      <c r="S252" s="78"/>
      <c r="T252" s="58"/>
      <c r="U252" s="58"/>
      <c r="V252" s="58">
        <v>0</v>
      </c>
      <c r="W252" s="58"/>
      <c r="X252" s="58"/>
      <c r="Y252" s="58"/>
      <c r="Z252" s="58"/>
      <c r="AA252" s="58"/>
      <c r="AB252" s="58">
        <v>0</v>
      </c>
      <c r="AC252" s="60">
        <v>3</v>
      </c>
      <c r="AD252" s="60">
        <v>60</v>
      </c>
      <c r="AE252" s="60">
        <v>0</v>
      </c>
      <c r="AF252" s="60">
        <v>0</v>
      </c>
      <c r="AG252" s="60">
        <v>3</v>
      </c>
      <c r="AH252" s="60">
        <v>60</v>
      </c>
      <c r="AI252" s="58">
        <v>3150000</v>
      </c>
      <c r="AJ252" s="58">
        <v>0</v>
      </c>
      <c r="AK252" s="59">
        <v>0</v>
      </c>
      <c r="AL252" s="58">
        <v>3150000</v>
      </c>
      <c r="AM252" s="58">
        <v>0</v>
      </c>
      <c r="AN252" s="78">
        <v>105</v>
      </c>
      <c r="AO252" s="78">
        <v>575.6</v>
      </c>
      <c r="AP252" s="78">
        <v>0</v>
      </c>
      <c r="AQ252" s="93">
        <v>63886700</v>
      </c>
      <c r="AR252" s="93">
        <v>0</v>
      </c>
      <c r="AS252" s="93">
        <v>0</v>
      </c>
      <c r="AT252" s="93">
        <v>0</v>
      </c>
      <c r="AU252" s="93">
        <v>0</v>
      </c>
      <c r="AV252" s="93">
        <v>63886700</v>
      </c>
      <c r="AW252" s="93">
        <v>0</v>
      </c>
      <c r="AX252" s="93">
        <v>0</v>
      </c>
      <c r="AY252" s="58"/>
      <c r="AZ252" s="59"/>
      <c r="BA252" s="59"/>
      <c r="BB252" s="59">
        <v>71659450</v>
      </c>
      <c r="BC252" s="59">
        <v>0</v>
      </c>
      <c r="BD252" s="59">
        <v>0</v>
      </c>
      <c r="BE252" s="59">
        <v>71659450</v>
      </c>
      <c r="BF252" s="59">
        <v>0</v>
      </c>
      <c r="BG252" s="60">
        <v>0</v>
      </c>
      <c r="BH252" s="80">
        <v>105</v>
      </c>
      <c r="BI252" s="80">
        <v>680.7</v>
      </c>
      <c r="BJ252" s="80">
        <v>575.70000000000005</v>
      </c>
      <c r="BK252" s="80">
        <v>548.28571428571433</v>
      </c>
      <c r="BL252" s="80">
        <v>620.70000000000005</v>
      </c>
      <c r="BM252" s="80">
        <v>515.70000000000005</v>
      </c>
      <c r="BN252" s="80">
        <v>491.14285714285717</v>
      </c>
      <c r="BO252" s="169" t="str">
        <f>VLOOKUP(B252,[1]DS!$B$5:$W$2997,15,0)</f>
        <v>0502</v>
      </c>
      <c r="BP252" s="80" t="str">
        <f t="shared" si="56"/>
        <v>Vượt trên 300 giờ</v>
      </c>
    </row>
    <row r="253" spans="1:68" ht="27.6" customHeight="1">
      <c r="A253" s="56">
        <f>SUBTOTAL(3,$B$9:B253)</f>
        <v>245</v>
      </c>
      <c r="B253" s="123" t="s">
        <v>201</v>
      </c>
      <c r="C253" s="124" t="s">
        <v>1201</v>
      </c>
      <c r="D253" s="125" t="s">
        <v>958</v>
      </c>
      <c r="E253" s="56">
        <v>5</v>
      </c>
      <c r="F253" s="57" t="s">
        <v>689</v>
      </c>
      <c r="G253" s="78">
        <v>0</v>
      </c>
      <c r="H253" s="58">
        <v>0</v>
      </c>
      <c r="I253" s="58">
        <v>0</v>
      </c>
      <c r="J253" s="58">
        <v>0</v>
      </c>
      <c r="K253" s="78"/>
      <c r="L253" s="58"/>
      <c r="M253" s="58"/>
      <c r="N253" s="58">
        <v>0</v>
      </c>
      <c r="O253" s="78">
        <v>75.199999999999989</v>
      </c>
      <c r="P253" s="58">
        <v>7707999.9999999991</v>
      </c>
      <c r="Q253" s="58">
        <v>0</v>
      </c>
      <c r="R253" s="58">
        <v>7708000</v>
      </c>
      <c r="S253" s="78"/>
      <c r="T253" s="58"/>
      <c r="U253" s="58"/>
      <c r="V253" s="58">
        <v>0</v>
      </c>
      <c r="W253" s="58"/>
      <c r="X253" s="58"/>
      <c r="Y253" s="58"/>
      <c r="Z253" s="58"/>
      <c r="AA253" s="58"/>
      <c r="AB253" s="58">
        <v>0</v>
      </c>
      <c r="AC253" s="60">
        <v>3</v>
      </c>
      <c r="AD253" s="60">
        <v>60</v>
      </c>
      <c r="AE253" s="60">
        <v>0</v>
      </c>
      <c r="AF253" s="60">
        <v>0</v>
      </c>
      <c r="AG253" s="60">
        <v>3</v>
      </c>
      <c r="AH253" s="60">
        <v>60</v>
      </c>
      <c r="AI253" s="58">
        <v>3150000</v>
      </c>
      <c r="AJ253" s="58">
        <v>0</v>
      </c>
      <c r="AK253" s="59">
        <v>0</v>
      </c>
      <c r="AL253" s="58">
        <v>3150000</v>
      </c>
      <c r="AM253" s="58">
        <v>0</v>
      </c>
      <c r="AN253" s="78">
        <v>300</v>
      </c>
      <c r="AO253" s="78">
        <v>666.2</v>
      </c>
      <c r="AP253" s="78">
        <v>0</v>
      </c>
      <c r="AQ253" s="93">
        <v>48860900</v>
      </c>
      <c r="AR253" s="93">
        <v>0</v>
      </c>
      <c r="AS253" s="93">
        <v>0</v>
      </c>
      <c r="AT253" s="93">
        <v>0</v>
      </c>
      <c r="AU253" s="93">
        <v>0</v>
      </c>
      <c r="AV253" s="93">
        <v>48860900</v>
      </c>
      <c r="AW253" s="93">
        <v>0</v>
      </c>
      <c r="AX253" s="93">
        <v>0</v>
      </c>
      <c r="AY253" s="58"/>
      <c r="AZ253" s="59"/>
      <c r="BA253" s="59"/>
      <c r="BB253" s="59">
        <v>59718900</v>
      </c>
      <c r="BC253" s="59">
        <v>0</v>
      </c>
      <c r="BD253" s="59">
        <v>0</v>
      </c>
      <c r="BE253" s="59">
        <v>59718900</v>
      </c>
      <c r="BF253" s="59">
        <v>0</v>
      </c>
      <c r="BG253" s="60">
        <v>0</v>
      </c>
      <c r="BH253" s="80">
        <v>300</v>
      </c>
      <c r="BI253" s="80">
        <v>801.40000000000009</v>
      </c>
      <c r="BJ253" s="80">
        <v>501.40000000000009</v>
      </c>
      <c r="BK253" s="80">
        <v>167.13333333333335</v>
      </c>
      <c r="BL253" s="80">
        <v>741.40000000000009</v>
      </c>
      <c r="BM253" s="80">
        <v>441.40000000000009</v>
      </c>
      <c r="BN253" s="80">
        <v>147.13333333333335</v>
      </c>
      <c r="BO253" s="169" t="str">
        <f>VLOOKUP(B253,[1]DS!$B$5:$W$2997,15,0)</f>
        <v>0502</v>
      </c>
      <c r="BP253" s="80" t="str">
        <f t="shared" si="56"/>
        <v>Vượt trên 300 giờ</v>
      </c>
    </row>
    <row r="254" spans="1:68" ht="27.6" customHeight="1">
      <c r="A254" s="56">
        <f>SUBTOTAL(3,$B$9:B254)</f>
        <v>246</v>
      </c>
      <c r="B254" s="123" t="s">
        <v>204</v>
      </c>
      <c r="C254" s="124" t="s">
        <v>1202</v>
      </c>
      <c r="D254" s="125" t="s">
        <v>1010</v>
      </c>
      <c r="E254" s="56">
        <v>5</v>
      </c>
      <c r="F254" s="57" t="s">
        <v>689</v>
      </c>
      <c r="G254" s="78">
        <v>0</v>
      </c>
      <c r="H254" s="58">
        <v>0</v>
      </c>
      <c r="I254" s="58">
        <v>0</v>
      </c>
      <c r="J254" s="58">
        <v>0</v>
      </c>
      <c r="K254" s="78"/>
      <c r="L254" s="58"/>
      <c r="M254" s="58"/>
      <c r="N254" s="58">
        <v>0</v>
      </c>
      <c r="O254" s="78">
        <v>45.300000000000004</v>
      </c>
      <c r="P254" s="58">
        <v>4643250</v>
      </c>
      <c r="Q254" s="58">
        <v>0</v>
      </c>
      <c r="R254" s="58">
        <v>4643250</v>
      </c>
      <c r="S254" s="78"/>
      <c r="T254" s="58"/>
      <c r="U254" s="58"/>
      <c r="V254" s="58">
        <v>0</v>
      </c>
      <c r="W254" s="58"/>
      <c r="X254" s="58"/>
      <c r="Y254" s="58"/>
      <c r="Z254" s="58"/>
      <c r="AA254" s="58"/>
      <c r="AB254" s="58">
        <v>0</v>
      </c>
      <c r="AC254" s="60">
        <v>5</v>
      </c>
      <c r="AD254" s="60">
        <v>180</v>
      </c>
      <c r="AE254" s="60">
        <v>0</v>
      </c>
      <c r="AF254" s="60">
        <v>0</v>
      </c>
      <c r="AG254" s="60">
        <v>5</v>
      </c>
      <c r="AH254" s="60">
        <v>180</v>
      </c>
      <c r="AI254" s="58">
        <v>9150000</v>
      </c>
      <c r="AJ254" s="58">
        <v>0</v>
      </c>
      <c r="AK254" s="59">
        <v>0</v>
      </c>
      <c r="AL254" s="58">
        <v>9150000</v>
      </c>
      <c r="AM254" s="58">
        <v>0</v>
      </c>
      <c r="AN254" s="78">
        <v>300</v>
      </c>
      <c r="AO254" s="78">
        <v>420.4</v>
      </c>
      <c r="AP254" s="78">
        <v>55.800000000000004</v>
      </c>
      <c r="AQ254" s="93">
        <v>25549000</v>
      </c>
      <c r="AR254" s="93">
        <v>0</v>
      </c>
      <c r="AS254" s="93">
        <v>0</v>
      </c>
      <c r="AT254" s="93">
        <v>0</v>
      </c>
      <c r="AU254" s="93">
        <v>0</v>
      </c>
      <c r="AV254" s="93">
        <v>25549000</v>
      </c>
      <c r="AW254" s="93">
        <v>0</v>
      </c>
      <c r="AX254" s="93">
        <v>0</v>
      </c>
      <c r="AY254" s="58"/>
      <c r="AZ254" s="59"/>
      <c r="BA254" s="59"/>
      <c r="BB254" s="59">
        <v>39342250</v>
      </c>
      <c r="BC254" s="59">
        <v>0</v>
      </c>
      <c r="BD254" s="59">
        <v>0</v>
      </c>
      <c r="BE254" s="59">
        <v>39342250</v>
      </c>
      <c r="BF254" s="59">
        <v>0</v>
      </c>
      <c r="BG254" s="60">
        <v>0</v>
      </c>
      <c r="BH254" s="80">
        <v>300</v>
      </c>
      <c r="BI254" s="80">
        <v>701.5</v>
      </c>
      <c r="BJ254" s="80">
        <v>401.5</v>
      </c>
      <c r="BK254" s="80">
        <v>133.83333333333334</v>
      </c>
      <c r="BL254" s="80">
        <v>521.5</v>
      </c>
      <c r="BM254" s="80">
        <v>221.5</v>
      </c>
      <c r="BN254" s="80">
        <v>73.833333333333329</v>
      </c>
      <c r="BO254" s="169" t="str">
        <f>VLOOKUP(B254,[1]DS!$B$5:$W$2997,15,0)</f>
        <v>0502</v>
      </c>
      <c r="BP254" s="80" t="str">
        <f t="shared" si="56"/>
        <v/>
      </c>
    </row>
    <row r="255" spans="1:68" ht="27.6" customHeight="1">
      <c r="A255" s="56">
        <f>SUBTOTAL(3,$B$9:B255)</f>
        <v>247</v>
      </c>
      <c r="B255" s="123" t="s">
        <v>202</v>
      </c>
      <c r="C255" s="124" t="s">
        <v>904</v>
      </c>
      <c r="D255" s="125" t="s">
        <v>948</v>
      </c>
      <c r="E255" s="56">
        <v>5</v>
      </c>
      <c r="F255" s="57" t="s">
        <v>689</v>
      </c>
      <c r="G255" s="78">
        <v>0</v>
      </c>
      <c r="H255" s="58">
        <v>0</v>
      </c>
      <c r="I255" s="58">
        <v>0</v>
      </c>
      <c r="J255" s="58">
        <v>0</v>
      </c>
      <c r="K255" s="78"/>
      <c r="L255" s="58"/>
      <c r="M255" s="58"/>
      <c r="N255" s="58">
        <v>0</v>
      </c>
      <c r="O255" s="78">
        <v>60.7</v>
      </c>
      <c r="P255" s="58">
        <v>6221750</v>
      </c>
      <c r="Q255" s="58">
        <v>0</v>
      </c>
      <c r="R255" s="58">
        <v>6221750</v>
      </c>
      <c r="S255" s="78"/>
      <c r="T255" s="58"/>
      <c r="U255" s="58"/>
      <c r="V255" s="58">
        <v>0</v>
      </c>
      <c r="W255" s="58"/>
      <c r="X255" s="58"/>
      <c r="Y255" s="58"/>
      <c r="Z255" s="58"/>
      <c r="AA255" s="58"/>
      <c r="AB255" s="58">
        <v>0</v>
      </c>
      <c r="AC255" s="60">
        <v>3</v>
      </c>
      <c r="AD255" s="60">
        <v>60</v>
      </c>
      <c r="AE255" s="60">
        <v>0</v>
      </c>
      <c r="AF255" s="60">
        <v>0</v>
      </c>
      <c r="AG255" s="60">
        <v>3</v>
      </c>
      <c r="AH255" s="60">
        <v>60</v>
      </c>
      <c r="AI255" s="58">
        <v>3150000</v>
      </c>
      <c r="AJ255" s="58">
        <v>0</v>
      </c>
      <c r="AK255" s="59">
        <v>0</v>
      </c>
      <c r="AL255" s="58">
        <v>3150000</v>
      </c>
      <c r="AM255" s="58">
        <v>0</v>
      </c>
      <c r="AN255" s="78">
        <v>300</v>
      </c>
      <c r="AO255" s="78">
        <v>562.4</v>
      </c>
      <c r="AP255" s="78">
        <v>0</v>
      </c>
      <c r="AQ255" s="93">
        <v>35817600</v>
      </c>
      <c r="AR255" s="93">
        <v>0</v>
      </c>
      <c r="AS255" s="93">
        <v>0</v>
      </c>
      <c r="AT255" s="93">
        <v>0</v>
      </c>
      <c r="AU255" s="93">
        <v>0</v>
      </c>
      <c r="AV255" s="93">
        <v>35817600</v>
      </c>
      <c r="AW255" s="93">
        <v>0</v>
      </c>
      <c r="AX255" s="93">
        <v>0</v>
      </c>
      <c r="AY255" s="58"/>
      <c r="AZ255" s="59"/>
      <c r="BA255" s="59"/>
      <c r="BB255" s="59">
        <v>45189350</v>
      </c>
      <c r="BC255" s="59">
        <v>0</v>
      </c>
      <c r="BD255" s="59">
        <v>0</v>
      </c>
      <c r="BE255" s="59">
        <v>45189350</v>
      </c>
      <c r="BF255" s="59">
        <v>0</v>
      </c>
      <c r="BG255" s="60">
        <v>0</v>
      </c>
      <c r="BH255" s="80">
        <v>300</v>
      </c>
      <c r="BI255" s="80">
        <v>683.1</v>
      </c>
      <c r="BJ255" s="80">
        <v>383.1</v>
      </c>
      <c r="BK255" s="80">
        <v>127.70000000000002</v>
      </c>
      <c r="BL255" s="80">
        <v>623.1</v>
      </c>
      <c r="BM255" s="80">
        <v>323.10000000000002</v>
      </c>
      <c r="BN255" s="80">
        <v>107.70000000000002</v>
      </c>
      <c r="BO255" s="169" t="str">
        <f>VLOOKUP(B255,[1]DS!$B$5:$W$2997,15,0)</f>
        <v>0502</v>
      </c>
      <c r="BP255" s="80" t="str">
        <f t="shared" si="56"/>
        <v/>
      </c>
    </row>
    <row r="256" spans="1:68" ht="27.6" customHeight="1">
      <c r="A256" s="56">
        <f>SUBTOTAL(3,$B$9:B256)</f>
        <v>248</v>
      </c>
      <c r="B256" s="123" t="s">
        <v>203</v>
      </c>
      <c r="C256" s="124" t="s">
        <v>1203</v>
      </c>
      <c r="D256" s="125" t="s">
        <v>915</v>
      </c>
      <c r="E256" s="56">
        <v>5</v>
      </c>
      <c r="F256" s="57" t="s">
        <v>689</v>
      </c>
      <c r="G256" s="78">
        <v>0</v>
      </c>
      <c r="H256" s="58">
        <v>0</v>
      </c>
      <c r="I256" s="58">
        <v>0</v>
      </c>
      <c r="J256" s="58">
        <v>0</v>
      </c>
      <c r="K256" s="78"/>
      <c r="L256" s="58"/>
      <c r="M256" s="58"/>
      <c r="N256" s="58">
        <v>0</v>
      </c>
      <c r="O256" s="78">
        <v>30.1</v>
      </c>
      <c r="P256" s="58">
        <v>3085250</v>
      </c>
      <c r="Q256" s="58">
        <v>0</v>
      </c>
      <c r="R256" s="58">
        <v>3085250</v>
      </c>
      <c r="S256" s="78"/>
      <c r="T256" s="58"/>
      <c r="U256" s="58"/>
      <c r="V256" s="58">
        <v>0</v>
      </c>
      <c r="W256" s="58"/>
      <c r="X256" s="58"/>
      <c r="Y256" s="58"/>
      <c r="Z256" s="58"/>
      <c r="AA256" s="58"/>
      <c r="AB256" s="58">
        <v>0</v>
      </c>
      <c r="AC256" s="60">
        <v>5</v>
      </c>
      <c r="AD256" s="60">
        <v>140</v>
      </c>
      <c r="AE256" s="60">
        <v>0</v>
      </c>
      <c r="AF256" s="60">
        <v>0</v>
      </c>
      <c r="AG256" s="60">
        <v>5</v>
      </c>
      <c r="AH256" s="60">
        <v>140</v>
      </c>
      <c r="AI256" s="58">
        <v>7150000</v>
      </c>
      <c r="AJ256" s="58">
        <v>0</v>
      </c>
      <c r="AK256" s="59">
        <v>0</v>
      </c>
      <c r="AL256" s="58">
        <v>7150000</v>
      </c>
      <c r="AM256" s="58">
        <v>0</v>
      </c>
      <c r="AN256" s="78">
        <v>255</v>
      </c>
      <c r="AO256" s="78">
        <v>400.5</v>
      </c>
      <c r="AP256" s="78">
        <v>0</v>
      </c>
      <c r="AQ256" s="93">
        <v>19860750</v>
      </c>
      <c r="AR256" s="93">
        <v>0</v>
      </c>
      <c r="AS256" s="93">
        <v>0</v>
      </c>
      <c r="AT256" s="93">
        <v>0</v>
      </c>
      <c r="AU256" s="93">
        <v>0</v>
      </c>
      <c r="AV256" s="93">
        <v>19860750</v>
      </c>
      <c r="AW256" s="93">
        <v>0</v>
      </c>
      <c r="AX256" s="93">
        <v>0</v>
      </c>
      <c r="AY256" s="58"/>
      <c r="AZ256" s="59"/>
      <c r="BA256" s="59"/>
      <c r="BB256" s="59">
        <v>30096000</v>
      </c>
      <c r="BC256" s="59">
        <v>0</v>
      </c>
      <c r="BD256" s="59">
        <v>0</v>
      </c>
      <c r="BE256" s="59">
        <v>30096000</v>
      </c>
      <c r="BF256" s="59">
        <v>0</v>
      </c>
      <c r="BG256" s="60">
        <v>0</v>
      </c>
      <c r="BH256" s="80">
        <v>255</v>
      </c>
      <c r="BI256" s="80">
        <v>570.6</v>
      </c>
      <c r="BJ256" s="80">
        <v>315.60000000000002</v>
      </c>
      <c r="BK256" s="80">
        <v>123.76470588235296</v>
      </c>
      <c r="BL256" s="80">
        <v>430.6</v>
      </c>
      <c r="BM256" s="80">
        <v>175.60000000000002</v>
      </c>
      <c r="BN256" s="80">
        <v>68.862745098039227</v>
      </c>
      <c r="BO256" s="169" t="str">
        <f>VLOOKUP(B256,[1]DS!$B$5:$W$2997,15,0)</f>
        <v>0502</v>
      </c>
      <c r="BP256" s="80" t="str">
        <f t="shared" si="56"/>
        <v/>
      </c>
    </row>
    <row r="257" spans="1:68" ht="27.6" customHeight="1">
      <c r="A257" s="56">
        <f>SUBTOTAL(3,$B$9:B257)</f>
        <v>249</v>
      </c>
      <c r="B257" s="123" t="s">
        <v>198</v>
      </c>
      <c r="C257" s="124" t="s">
        <v>1123</v>
      </c>
      <c r="D257" s="125" t="s">
        <v>1023</v>
      </c>
      <c r="E257" s="56">
        <v>5</v>
      </c>
      <c r="F257" s="57" t="s">
        <v>689</v>
      </c>
      <c r="G257" s="78">
        <v>0</v>
      </c>
      <c r="H257" s="58">
        <v>0</v>
      </c>
      <c r="I257" s="58">
        <v>0</v>
      </c>
      <c r="J257" s="58">
        <v>0</v>
      </c>
      <c r="K257" s="78"/>
      <c r="L257" s="58"/>
      <c r="M257" s="58"/>
      <c r="N257" s="58">
        <v>0</v>
      </c>
      <c r="O257" s="78">
        <v>0</v>
      </c>
      <c r="P257" s="58">
        <v>0</v>
      </c>
      <c r="Q257" s="58">
        <v>0</v>
      </c>
      <c r="R257" s="58">
        <v>0</v>
      </c>
      <c r="S257" s="78"/>
      <c r="T257" s="58"/>
      <c r="U257" s="58"/>
      <c r="V257" s="58">
        <v>0</v>
      </c>
      <c r="W257" s="58"/>
      <c r="X257" s="58"/>
      <c r="Y257" s="58"/>
      <c r="Z257" s="58"/>
      <c r="AA257" s="58"/>
      <c r="AB257" s="58">
        <v>0</v>
      </c>
      <c r="AC257" s="60">
        <v>0</v>
      </c>
      <c r="AD257" s="60">
        <v>0</v>
      </c>
      <c r="AE257" s="60">
        <v>0</v>
      </c>
      <c r="AF257" s="60">
        <v>0</v>
      </c>
      <c r="AG257" s="60">
        <v>0</v>
      </c>
      <c r="AH257" s="60">
        <v>0</v>
      </c>
      <c r="AI257" s="58">
        <v>0</v>
      </c>
      <c r="AJ257" s="58">
        <v>0</v>
      </c>
      <c r="AK257" s="59">
        <v>0</v>
      </c>
      <c r="AL257" s="58">
        <v>0</v>
      </c>
      <c r="AM257" s="58">
        <v>0</v>
      </c>
      <c r="AN257" s="78">
        <v>0</v>
      </c>
      <c r="AO257" s="78">
        <v>0</v>
      </c>
      <c r="AP257" s="78">
        <v>0</v>
      </c>
      <c r="AQ257" s="93">
        <v>0</v>
      </c>
      <c r="AR257" s="93">
        <v>0</v>
      </c>
      <c r="AS257" s="93">
        <v>0</v>
      </c>
      <c r="AT257" s="93">
        <v>0</v>
      </c>
      <c r="AU257" s="93">
        <v>0</v>
      </c>
      <c r="AV257" s="93">
        <v>0</v>
      </c>
      <c r="AW257" s="93">
        <v>0</v>
      </c>
      <c r="AX257" s="93">
        <v>0</v>
      </c>
      <c r="AY257" s="58"/>
      <c r="AZ257" s="59"/>
      <c r="BA257" s="59"/>
      <c r="BB257" s="59">
        <v>0</v>
      </c>
      <c r="BC257" s="59">
        <v>0</v>
      </c>
      <c r="BD257" s="59">
        <v>0</v>
      </c>
      <c r="BE257" s="59">
        <v>0</v>
      </c>
      <c r="BF257" s="59">
        <v>0</v>
      </c>
      <c r="BG257" s="60">
        <v>0</v>
      </c>
      <c r="BH257" s="80">
        <v>0</v>
      </c>
      <c r="BI257" s="80">
        <v>0</v>
      </c>
      <c r="BJ257" s="80">
        <v>0</v>
      </c>
      <c r="BK257" s="80">
        <v>0</v>
      </c>
      <c r="BL257" s="80">
        <v>0</v>
      </c>
      <c r="BM257" s="80">
        <v>0</v>
      </c>
      <c r="BN257" s="80">
        <v>0</v>
      </c>
      <c r="BO257" s="169" t="str">
        <f>VLOOKUP(B257,[1]DS!$B$5:$W$2997,15,0)</f>
        <v>0502</v>
      </c>
      <c r="BP257" s="80" t="str">
        <f t="shared" si="56"/>
        <v/>
      </c>
    </row>
    <row r="258" spans="1:68" ht="27.6" customHeight="1">
      <c r="A258" s="56">
        <f>SUBTOTAL(3,$B$9:B258)</f>
        <v>250</v>
      </c>
      <c r="B258" s="123" t="s">
        <v>205</v>
      </c>
      <c r="C258" s="124" t="s">
        <v>1204</v>
      </c>
      <c r="D258" s="125" t="s">
        <v>1205</v>
      </c>
      <c r="E258" s="56">
        <v>5</v>
      </c>
      <c r="F258" s="57" t="s">
        <v>692</v>
      </c>
      <c r="G258" s="78">
        <v>0</v>
      </c>
      <c r="H258" s="58">
        <v>0</v>
      </c>
      <c r="I258" s="58">
        <v>0</v>
      </c>
      <c r="J258" s="58">
        <v>0</v>
      </c>
      <c r="K258" s="78"/>
      <c r="L258" s="58"/>
      <c r="M258" s="58"/>
      <c r="N258" s="58">
        <v>0</v>
      </c>
      <c r="O258" s="78">
        <v>0</v>
      </c>
      <c r="P258" s="58">
        <v>0</v>
      </c>
      <c r="Q258" s="58">
        <v>0</v>
      </c>
      <c r="R258" s="58">
        <v>0</v>
      </c>
      <c r="S258" s="78"/>
      <c r="T258" s="58"/>
      <c r="U258" s="58"/>
      <c r="V258" s="58">
        <v>0</v>
      </c>
      <c r="W258" s="58"/>
      <c r="X258" s="58"/>
      <c r="Y258" s="58"/>
      <c r="Z258" s="58"/>
      <c r="AA258" s="58"/>
      <c r="AB258" s="58">
        <v>0</v>
      </c>
      <c r="AC258" s="60">
        <v>2</v>
      </c>
      <c r="AD258" s="60">
        <v>80</v>
      </c>
      <c r="AE258" s="60">
        <v>0</v>
      </c>
      <c r="AF258" s="60">
        <v>0</v>
      </c>
      <c r="AG258" s="60">
        <v>2</v>
      </c>
      <c r="AH258" s="60">
        <v>80</v>
      </c>
      <c r="AI258" s="58">
        <v>4000000</v>
      </c>
      <c r="AJ258" s="58">
        <v>0</v>
      </c>
      <c r="AK258" s="59">
        <v>0</v>
      </c>
      <c r="AL258" s="58">
        <v>4000000</v>
      </c>
      <c r="AM258" s="58">
        <v>0</v>
      </c>
      <c r="AN258" s="78">
        <v>300</v>
      </c>
      <c r="AO258" s="78">
        <v>250</v>
      </c>
      <c r="AP258" s="78">
        <v>186.1</v>
      </c>
      <c r="AQ258" s="93">
        <v>23205050</v>
      </c>
      <c r="AR258" s="93">
        <v>0</v>
      </c>
      <c r="AS258" s="93">
        <v>0</v>
      </c>
      <c r="AT258" s="93">
        <v>0</v>
      </c>
      <c r="AU258" s="93">
        <v>0</v>
      </c>
      <c r="AV258" s="93">
        <v>23205050</v>
      </c>
      <c r="AW258" s="93">
        <v>0</v>
      </c>
      <c r="AX258" s="93">
        <v>0</v>
      </c>
      <c r="AY258" s="58"/>
      <c r="AZ258" s="59"/>
      <c r="BA258" s="59"/>
      <c r="BB258" s="59">
        <v>27205050</v>
      </c>
      <c r="BC258" s="59">
        <v>0</v>
      </c>
      <c r="BD258" s="59">
        <v>0</v>
      </c>
      <c r="BE258" s="59">
        <v>27205050</v>
      </c>
      <c r="BF258" s="59">
        <v>0</v>
      </c>
      <c r="BG258" s="60">
        <v>0</v>
      </c>
      <c r="BH258" s="80">
        <v>300</v>
      </c>
      <c r="BI258" s="80">
        <v>516.1</v>
      </c>
      <c r="BJ258" s="80">
        <v>216.10000000000002</v>
      </c>
      <c r="BK258" s="80">
        <v>72.033333333333331</v>
      </c>
      <c r="BL258" s="80">
        <v>436.1</v>
      </c>
      <c r="BM258" s="80">
        <v>136.10000000000002</v>
      </c>
      <c r="BN258" s="80">
        <v>45.366666666666674</v>
      </c>
      <c r="BO258" s="169" t="str">
        <f>VLOOKUP(B258,[1]DS!$B$5:$W$2997,15,0)</f>
        <v>0505</v>
      </c>
      <c r="BP258" s="80" t="str">
        <f t="shared" si="56"/>
        <v/>
      </c>
    </row>
    <row r="259" spans="1:68" ht="27.6" customHeight="1">
      <c r="A259" s="56">
        <f>SUBTOTAL(3,$B$9:B259)</f>
        <v>251</v>
      </c>
      <c r="B259" s="123" t="s">
        <v>206</v>
      </c>
      <c r="C259" s="124" t="s">
        <v>904</v>
      </c>
      <c r="D259" s="125" t="s">
        <v>895</v>
      </c>
      <c r="E259" s="56">
        <v>5</v>
      </c>
      <c r="F259" s="57" t="s">
        <v>692</v>
      </c>
      <c r="G259" s="78">
        <v>0</v>
      </c>
      <c r="H259" s="58">
        <v>0</v>
      </c>
      <c r="I259" s="58">
        <v>0</v>
      </c>
      <c r="J259" s="58">
        <v>0</v>
      </c>
      <c r="K259" s="78"/>
      <c r="L259" s="58"/>
      <c r="M259" s="58"/>
      <c r="N259" s="58">
        <v>0</v>
      </c>
      <c r="O259" s="78">
        <v>151.29999999999995</v>
      </c>
      <c r="P259" s="58">
        <v>15508249.999999994</v>
      </c>
      <c r="Q259" s="58">
        <v>0</v>
      </c>
      <c r="R259" s="58">
        <v>15508250</v>
      </c>
      <c r="S259" s="78"/>
      <c r="T259" s="58"/>
      <c r="U259" s="58"/>
      <c r="V259" s="58">
        <v>0</v>
      </c>
      <c r="W259" s="58"/>
      <c r="X259" s="58"/>
      <c r="Y259" s="58"/>
      <c r="Z259" s="58"/>
      <c r="AA259" s="58"/>
      <c r="AB259" s="58">
        <v>0</v>
      </c>
      <c r="AC259" s="60">
        <v>4</v>
      </c>
      <c r="AD259" s="60">
        <v>60</v>
      </c>
      <c r="AE259" s="60">
        <v>0</v>
      </c>
      <c r="AF259" s="60">
        <v>0</v>
      </c>
      <c r="AG259" s="60">
        <v>4</v>
      </c>
      <c r="AH259" s="60">
        <v>60</v>
      </c>
      <c r="AI259" s="58">
        <v>3100000</v>
      </c>
      <c r="AJ259" s="58">
        <v>0</v>
      </c>
      <c r="AK259" s="59">
        <v>0</v>
      </c>
      <c r="AL259" s="58">
        <v>3100000</v>
      </c>
      <c r="AM259" s="58">
        <v>0</v>
      </c>
      <c r="AN259" s="78">
        <v>300</v>
      </c>
      <c r="AO259" s="78">
        <v>605.79999999999995</v>
      </c>
      <c r="AP259" s="78">
        <v>103.1</v>
      </c>
      <c r="AQ259" s="93">
        <v>56513550</v>
      </c>
      <c r="AR259" s="93">
        <v>0</v>
      </c>
      <c r="AS259" s="93">
        <v>0</v>
      </c>
      <c r="AT259" s="93">
        <v>0</v>
      </c>
      <c r="AU259" s="93">
        <v>0</v>
      </c>
      <c r="AV259" s="93">
        <v>56513550</v>
      </c>
      <c r="AW259" s="93">
        <v>0</v>
      </c>
      <c r="AX259" s="93">
        <v>0</v>
      </c>
      <c r="AY259" s="58"/>
      <c r="AZ259" s="59"/>
      <c r="BA259" s="59"/>
      <c r="BB259" s="59">
        <v>75121800</v>
      </c>
      <c r="BC259" s="59">
        <v>0</v>
      </c>
      <c r="BD259" s="59">
        <v>0</v>
      </c>
      <c r="BE259" s="59">
        <v>75121800</v>
      </c>
      <c r="BF259" s="59">
        <v>0</v>
      </c>
      <c r="BG259" s="60">
        <v>0</v>
      </c>
      <c r="BH259" s="80">
        <v>300</v>
      </c>
      <c r="BI259" s="80">
        <v>920.19999999999993</v>
      </c>
      <c r="BJ259" s="80">
        <v>620.19999999999993</v>
      </c>
      <c r="BK259" s="80">
        <v>206.73333333333329</v>
      </c>
      <c r="BL259" s="80">
        <v>860.19999999999993</v>
      </c>
      <c r="BM259" s="80">
        <v>560.19999999999993</v>
      </c>
      <c r="BN259" s="80">
        <v>186.73333333333332</v>
      </c>
      <c r="BO259" s="169" t="str">
        <f>VLOOKUP(B259,[1]DS!$B$5:$W$2997,15,0)</f>
        <v>0505</v>
      </c>
      <c r="BP259" s="80" t="str">
        <f t="shared" si="56"/>
        <v>Vượt trên 300 giờ</v>
      </c>
    </row>
    <row r="260" spans="1:68" ht="27.6" customHeight="1">
      <c r="A260" s="56">
        <f>SUBTOTAL(3,$B$9:B260)</f>
        <v>252</v>
      </c>
      <c r="B260" s="123" t="s">
        <v>207</v>
      </c>
      <c r="C260" s="124" t="s">
        <v>1206</v>
      </c>
      <c r="D260" s="125" t="s">
        <v>1033</v>
      </c>
      <c r="E260" s="56">
        <v>5</v>
      </c>
      <c r="F260" s="57" t="s">
        <v>692</v>
      </c>
      <c r="G260" s="78">
        <v>0</v>
      </c>
      <c r="H260" s="58">
        <v>0</v>
      </c>
      <c r="I260" s="58">
        <v>0</v>
      </c>
      <c r="J260" s="58">
        <v>0</v>
      </c>
      <c r="K260" s="78"/>
      <c r="L260" s="58"/>
      <c r="M260" s="58"/>
      <c r="N260" s="58">
        <v>0</v>
      </c>
      <c r="O260" s="78">
        <v>45.1</v>
      </c>
      <c r="P260" s="58">
        <v>4622750</v>
      </c>
      <c r="Q260" s="58">
        <v>0</v>
      </c>
      <c r="R260" s="58">
        <v>4622750</v>
      </c>
      <c r="S260" s="78"/>
      <c r="T260" s="58"/>
      <c r="U260" s="58"/>
      <c r="V260" s="58">
        <v>0</v>
      </c>
      <c r="W260" s="58"/>
      <c r="X260" s="58"/>
      <c r="Y260" s="58"/>
      <c r="Z260" s="58"/>
      <c r="AA260" s="58"/>
      <c r="AB260" s="58">
        <v>0</v>
      </c>
      <c r="AC260" s="60">
        <v>11</v>
      </c>
      <c r="AD260" s="60">
        <v>310</v>
      </c>
      <c r="AE260" s="60">
        <v>0</v>
      </c>
      <c r="AF260" s="60">
        <v>0</v>
      </c>
      <c r="AG260" s="60">
        <v>11</v>
      </c>
      <c r="AH260" s="60">
        <v>310</v>
      </c>
      <c r="AI260" s="58">
        <v>15850000</v>
      </c>
      <c r="AJ260" s="58">
        <v>0</v>
      </c>
      <c r="AK260" s="59">
        <v>0</v>
      </c>
      <c r="AL260" s="58">
        <v>15850000</v>
      </c>
      <c r="AM260" s="58">
        <v>0</v>
      </c>
      <c r="AN260" s="78">
        <v>300</v>
      </c>
      <c r="AO260" s="78">
        <v>477.8</v>
      </c>
      <c r="AP260" s="78">
        <v>0</v>
      </c>
      <c r="AQ260" s="93">
        <v>30314900</v>
      </c>
      <c r="AR260" s="93">
        <v>0</v>
      </c>
      <c r="AS260" s="93">
        <v>0</v>
      </c>
      <c r="AT260" s="93">
        <v>0</v>
      </c>
      <c r="AU260" s="93">
        <v>0</v>
      </c>
      <c r="AV260" s="93">
        <v>30314900</v>
      </c>
      <c r="AW260" s="93">
        <v>0</v>
      </c>
      <c r="AX260" s="93">
        <v>0</v>
      </c>
      <c r="AY260" s="58"/>
      <c r="AZ260" s="59"/>
      <c r="BA260" s="59"/>
      <c r="BB260" s="59">
        <v>50787650</v>
      </c>
      <c r="BC260" s="59">
        <v>0</v>
      </c>
      <c r="BD260" s="59">
        <v>0</v>
      </c>
      <c r="BE260" s="59">
        <v>50787650</v>
      </c>
      <c r="BF260" s="59">
        <v>0</v>
      </c>
      <c r="BG260" s="60">
        <v>0</v>
      </c>
      <c r="BH260" s="80">
        <v>300</v>
      </c>
      <c r="BI260" s="80">
        <v>832.90000000000009</v>
      </c>
      <c r="BJ260" s="80">
        <v>532.90000000000009</v>
      </c>
      <c r="BK260" s="80">
        <v>177.63333333333335</v>
      </c>
      <c r="BL260" s="80">
        <v>522.9</v>
      </c>
      <c r="BM260" s="80">
        <v>222.89999999999998</v>
      </c>
      <c r="BN260" s="80">
        <v>74.299999999999983</v>
      </c>
      <c r="BO260" s="169" t="str">
        <f>VLOOKUP(B260,[1]DS!$B$5:$W$2997,15,0)</f>
        <v>0505</v>
      </c>
      <c r="BP260" s="80" t="str">
        <f t="shared" si="56"/>
        <v/>
      </c>
    </row>
    <row r="261" spans="1:68" ht="27.6" customHeight="1">
      <c r="A261" s="56">
        <f>SUBTOTAL(3,$B$9:B261)</f>
        <v>253</v>
      </c>
      <c r="B261" s="123" t="s">
        <v>209</v>
      </c>
      <c r="C261" s="124" t="s">
        <v>1207</v>
      </c>
      <c r="D261" s="125" t="s">
        <v>1114</v>
      </c>
      <c r="E261" s="56">
        <v>5</v>
      </c>
      <c r="F261" s="57" t="s">
        <v>692</v>
      </c>
      <c r="G261" s="78">
        <v>0</v>
      </c>
      <c r="H261" s="58">
        <v>0</v>
      </c>
      <c r="I261" s="58">
        <v>0</v>
      </c>
      <c r="J261" s="58">
        <v>0</v>
      </c>
      <c r="K261" s="78"/>
      <c r="L261" s="58"/>
      <c r="M261" s="58"/>
      <c r="N261" s="58">
        <v>0</v>
      </c>
      <c r="O261" s="78">
        <v>151.29999999999993</v>
      </c>
      <c r="P261" s="58">
        <v>15508249.999999993</v>
      </c>
      <c r="Q261" s="58">
        <v>0</v>
      </c>
      <c r="R261" s="58">
        <v>15508250</v>
      </c>
      <c r="S261" s="78"/>
      <c r="T261" s="58"/>
      <c r="U261" s="58"/>
      <c r="V261" s="58">
        <v>0</v>
      </c>
      <c r="W261" s="58"/>
      <c r="X261" s="58"/>
      <c r="Y261" s="58"/>
      <c r="Z261" s="58"/>
      <c r="AA261" s="58"/>
      <c r="AB261" s="58">
        <v>0</v>
      </c>
      <c r="AC261" s="60">
        <v>3</v>
      </c>
      <c r="AD261" s="60">
        <v>80</v>
      </c>
      <c r="AE261" s="60">
        <v>0</v>
      </c>
      <c r="AF261" s="60">
        <v>0</v>
      </c>
      <c r="AG261" s="60">
        <v>3</v>
      </c>
      <c r="AH261" s="60">
        <v>80</v>
      </c>
      <c r="AI261" s="58">
        <v>4100000</v>
      </c>
      <c r="AJ261" s="58">
        <v>0</v>
      </c>
      <c r="AK261" s="59">
        <v>0</v>
      </c>
      <c r="AL261" s="58">
        <v>4100000</v>
      </c>
      <c r="AM261" s="58">
        <v>0</v>
      </c>
      <c r="AN261" s="78">
        <v>300</v>
      </c>
      <c r="AO261" s="78">
        <v>686.6</v>
      </c>
      <c r="AP261" s="78">
        <v>50.699999999999996</v>
      </c>
      <c r="AQ261" s="93">
        <v>57357350</v>
      </c>
      <c r="AR261" s="93">
        <v>0</v>
      </c>
      <c r="AS261" s="93">
        <v>0</v>
      </c>
      <c r="AT261" s="93">
        <v>0</v>
      </c>
      <c r="AU261" s="93">
        <v>0</v>
      </c>
      <c r="AV261" s="93">
        <v>57357350</v>
      </c>
      <c r="AW261" s="93">
        <v>0</v>
      </c>
      <c r="AX261" s="93">
        <v>0</v>
      </c>
      <c r="AY261" s="58"/>
      <c r="AZ261" s="59"/>
      <c r="BA261" s="59"/>
      <c r="BB261" s="59">
        <v>76965600</v>
      </c>
      <c r="BC261" s="59">
        <v>0</v>
      </c>
      <c r="BD261" s="59">
        <v>0</v>
      </c>
      <c r="BE261" s="59">
        <v>76965600</v>
      </c>
      <c r="BF261" s="59">
        <v>0</v>
      </c>
      <c r="BG261" s="60">
        <v>0</v>
      </c>
      <c r="BH261" s="80">
        <v>300</v>
      </c>
      <c r="BI261" s="80">
        <v>968.6</v>
      </c>
      <c r="BJ261" s="80">
        <v>668.6</v>
      </c>
      <c r="BK261" s="80">
        <v>222.86666666666667</v>
      </c>
      <c r="BL261" s="80">
        <v>888.6</v>
      </c>
      <c r="BM261" s="80">
        <v>588.6</v>
      </c>
      <c r="BN261" s="80">
        <v>196.2</v>
      </c>
      <c r="BO261" s="169" t="str">
        <f>VLOOKUP(B261,[1]DS!$B$5:$W$2997,15,0)</f>
        <v>0505</v>
      </c>
      <c r="BP261" s="80" t="str">
        <f t="shared" si="56"/>
        <v>Vượt trên 300 giờ</v>
      </c>
    </row>
    <row r="262" spans="1:68" ht="27.6" customHeight="1">
      <c r="A262" s="56">
        <f>SUBTOTAL(3,$B$9:B262)</f>
        <v>254</v>
      </c>
      <c r="B262" s="123" t="s">
        <v>211</v>
      </c>
      <c r="C262" s="124" t="s">
        <v>970</v>
      </c>
      <c r="D262" s="125" t="s">
        <v>1208</v>
      </c>
      <c r="E262" s="56">
        <v>5</v>
      </c>
      <c r="F262" s="57" t="s">
        <v>692</v>
      </c>
      <c r="G262" s="78">
        <v>0</v>
      </c>
      <c r="H262" s="58">
        <v>0</v>
      </c>
      <c r="I262" s="58">
        <v>0</v>
      </c>
      <c r="J262" s="58">
        <v>0</v>
      </c>
      <c r="K262" s="78"/>
      <c r="L262" s="58"/>
      <c r="M262" s="58"/>
      <c r="N262" s="58">
        <v>0</v>
      </c>
      <c r="O262" s="78">
        <v>165.89999999999995</v>
      </c>
      <c r="P262" s="58">
        <v>17004749.999999996</v>
      </c>
      <c r="Q262" s="58">
        <v>0</v>
      </c>
      <c r="R262" s="58">
        <v>17004750</v>
      </c>
      <c r="S262" s="78"/>
      <c r="T262" s="58"/>
      <c r="U262" s="58"/>
      <c r="V262" s="58">
        <v>0</v>
      </c>
      <c r="W262" s="58"/>
      <c r="X262" s="58"/>
      <c r="Y262" s="58"/>
      <c r="Z262" s="58"/>
      <c r="AA262" s="58"/>
      <c r="AB262" s="58">
        <v>0</v>
      </c>
      <c r="AC262" s="60">
        <v>4</v>
      </c>
      <c r="AD262" s="60">
        <v>120</v>
      </c>
      <c r="AE262" s="60">
        <v>0</v>
      </c>
      <c r="AF262" s="60">
        <v>0</v>
      </c>
      <c r="AG262" s="60">
        <v>4</v>
      </c>
      <c r="AH262" s="60">
        <v>120</v>
      </c>
      <c r="AI262" s="58">
        <v>6000000</v>
      </c>
      <c r="AJ262" s="58">
        <v>0</v>
      </c>
      <c r="AK262" s="59">
        <v>0</v>
      </c>
      <c r="AL262" s="58">
        <v>6000000</v>
      </c>
      <c r="AM262" s="58">
        <v>0</v>
      </c>
      <c r="AN262" s="78">
        <v>255</v>
      </c>
      <c r="AO262" s="78">
        <v>837.8</v>
      </c>
      <c r="AP262" s="78">
        <v>102.60000000000001</v>
      </c>
      <c r="AQ262" s="93">
        <v>84307500</v>
      </c>
      <c r="AR262" s="93">
        <v>0</v>
      </c>
      <c r="AS262" s="93">
        <v>0</v>
      </c>
      <c r="AT262" s="93">
        <v>0</v>
      </c>
      <c r="AU262" s="93">
        <v>0</v>
      </c>
      <c r="AV262" s="93">
        <v>84307500</v>
      </c>
      <c r="AW262" s="93">
        <v>0</v>
      </c>
      <c r="AX262" s="93">
        <v>0</v>
      </c>
      <c r="AY262" s="58"/>
      <c r="AZ262" s="59"/>
      <c r="BA262" s="59"/>
      <c r="BB262" s="59">
        <v>107312250</v>
      </c>
      <c r="BC262" s="59">
        <v>0</v>
      </c>
      <c r="BD262" s="59">
        <v>0</v>
      </c>
      <c r="BE262" s="59">
        <v>107312250</v>
      </c>
      <c r="BF262" s="59">
        <v>0</v>
      </c>
      <c r="BG262" s="60">
        <v>0</v>
      </c>
      <c r="BH262" s="80">
        <v>255</v>
      </c>
      <c r="BI262" s="80">
        <v>1226.2999999999997</v>
      </c>
      <c r="BJ262" s="80">
        <v>971.29999999999973</v>
      </c>
      <c r="BK262" s="80">
        <v>380.90196078431359</v>
      </c>
      <c r="BL262" s="80">
        <v>1106.3</v>
      </c>
      <c r="BM262" s="80">
        <v>851.3</v>
      </c>
      <c r="BN262" s="80">
        <v>333.84313725490193</v>
      </c>
      <c r="BO262" s="169" t="str">
        <f>VLOOKUP(B262,[1]DS!$B$5:$W$2997,15,0)</f>
        <v>0505</v>
      </c>
      <c r="BP262" s="80" t="str">
        <f t="shared" si="56"/>
        <v>Vượt trên 300 giờ</v>
      </c>
    </row>
    <row r="263" spans="1:68" ht="27.6" customHeight="1">
      <c r="A263" s="56">
        <f>SUBTOTAL(3,$B$9:B263)</f>
        <v>255</v>
      </c>
      <c r="B263" s="123" t="s">
        <v>212</v>
      </c>
      <c r="C263" s="124" t="s">
        <v>1209</v>
      </c>
      <c r="D263" s="125" t="s">
        <v>905</v>
      </c>
      <c r="E263" s="56">
        <v>5</v>
      </c>
      <c r="F263" s="57" t="s">
        <v>692</v>
      </c>
      <c r="G263" s="78">
        <v>0</v>
      </c>
      <c r="H263" s="58">
        <v>0</v>
      </c>
      <c r="I263" s="58">
        <v>0</v>
      </c>
      <c r="J263" s="58">
        <v>0</v>
      </c>
      <c r="K263" s="78"/>
      <c r="L263" s="58"/>
      <c r="M263" s="58"/>
      <c r="N263" s="58">
        <v>0</v>
      </c>
      <c r="O263" s="78">
        <v>196.89999999999995</v>
      </c>
      <c r="P263" s="58">
        <v>20182249.999999996</v>
      </c>
      <c r="Q263" s="58">
        <v>0</v>
      </c>
      <c r="R263" s="58">
        <v>20182250</v>
      </c>
      <c r="S263" s="78"/>
      <c r="T263" s="58"/>
      <c r="U263" s="58"/>
      <c r="V263" s="58">
        <v>0</v>
      </c>
      <c r="W263" s="58"/>
      <c r="X263" s="58"/>
      <c r="Y263" s="58"/>
      <c r="Z263" s="58"/>
      <c r="AA263" s="58"/>
      <c r="AB263" s="58">
        <v>0</v>
      </c>
      <c r="AC263" s="60">
        <v>8</v>
      </c>
      <c r="AD263" s="60">
        <v>150</v>
      </c>
      <c r="AE263" s="60">
        <v>0</v>
      </c>
      <c r="AF263" s="60">
        <v>0</v>
      </c>
      <c r="AG263" s="60">
        <v>8</v>
      </c>
      <c r="AH263" s="60">
        <v>150</v>
      </c>
      <c r="AI263" s="58">
        <v>7700000</v>
      </c>
      <c r="AJ263" s="58">
        <v>0</v>
      </c>
      <c r="AK263" s="59">
        <v>0</v>
      </c>
      <c r="AL263" s="58">
        <v>7700000</v>
      </c>
      <c r="AM263" s="58">
        <v>0</v>
      </c>
      <c r="AN263" s="78">
        <v>255</v>
      </c>
      <c r="AO263" s="78">
        <v>704.30000000000007</v>
      </c>
      <c r="AP263" s="78">
        <v>166.4</v>
      </c>
      <c r="AQ263" s="93">
        <v>81226150</v>
      </c>
      <c r="AR263" s="93">
        <v>0</v>
      </c>
      <c r="AS263" s="93">
        <v>0</v>
      </c>
      <c r="AT263" s="93">
        <v>0</v>
      </c>
      <c r="AU263" s="93">
        <v>0</v>
      </c>
      <c r="AV263" s="93">
        <v>81226150</v>
      </c>
      <c r="AW263" s="93">
        <v>0</v>
      </c>
      <c r="AX263" s="93">
        <v>0</v>
      </c>
      <c r="AY263" s="58"/>
      <c r="AZ263" s="59"/>
      <c r="BA263" s="59"/>
      <c r="BB263" s="59">
        <v>109108400</v>
      </c>
      <c r="BC263" s="59">
        <v>0</v>
      </c>
      <c r="BD263" s="59">
        <v>0</v>
      </c>
      <c r="BE263" s="59">
        <v>109108400</v>
      </c>
      <c r="BF263" s="59">
        <v>0</v>
      </c>
      <c r="BG263" s="60">
        <v>0</v>
      </c>
      <c r="BH263" s="80">
        <v>255</v>
      </c>
      <c r="BI263" s="80">
        <v>1217.6000000000001</v>
      </c>
      <c r="BJ263" s="80">
        <v>962.60000000000014</v>
      </c>
      <c r="BK263" s="80">
        <v>377.49019607843144</v>
      </c>
      <c r="BL263" s="80">
        <v>1067.6000000000001</v>
      </c>
      <c r="BM263" s="80">
        <v>812.60000000000014</v>
      </c>
      <c r="BN263" s="80">
        <v>318.66666666666669</v>
      </c>
      <c r="BO263" s="169" t="str">
        <f>VLOOKUP(B263,[1]DS!$B$5:$W$2997,15,0)</f>
        <v>0505</v>
      </c>
      <c r="BP263" s="80" t="str">
        <f t="shared" si="56"/>
        <v>Vượt trên 300 giờ</v>
      </c>
    </row>
    <row r="264" spans="1:68" ht="27.6" customHeight="1">
      <c r="A264" s="56">
        <f>SUBTOTAL(3,$B$9:B264)</f>
        <v>256</v>
      </c>
      <c r="B264" s="123" t="s">
        <v>208</v>
      </c>
      <c r="C264" s="124" t="s">
        <v>1210</v>
      </c>
      <c r="D264" s="125" t="s">
        <v>1211</v>
      </c>
      <c r="E264" s="56">
        <v>5</v>
      </c>
      <c r="F264" s="57" t="s">
        <v>692</v>
      </c>
      <c r="G264" s="78">
        <v>0</v>
      </c>
      <c r="H264" s="58">
        <v>0</v>
      </c>
      <c r="I264" s="58">
        <v>0</v>
      </c>
      <c r="J264" s="58">
        <v>0</v>
      </c>
      <c r="K264" s="78"/>
      <c r="L264" s="58"/>
      <c r="M264" s="58"/>
      <c r="N264" s="58">
        <v>0</v>
      </c>
      <c r="O264" s="78">
        <v>90.899999999999991</v>
      </c>
      <c r="P264" s="58">
        <v>9317250</v>
      </c>
      <c r="Q264" s="58">
        <v>0</v>
      </c>
      <c r="R264" s="58">
        <v>9317250</v>
      </c>
      <c r="S264" s="78"/>
      <c r="T264" s="58"/>
      <c r="U264" s="58"/>
      <c r="V264" s="58">
        <v>0</v>
      </c>
      <c r="W264" s="58"/>
      <c r="X264" s="58"/>
      <c r="Y264" s="58"/>
      <c r="Z264" s="58"/>
      <c r="AA264" s="58"/>
      <c r="AB264" s="58">
        <v>0</v>
      </c>
      <c r="AC264" s="60">
        <v>7</v>
      </c>
      <c r="AD264" s="60">
        <v>180</v>
      </c>
      <c r="AE264" s="60">
        <v>0</v>
      </c>
      <c r="AF264" s="60">
        <v>0</v>
      </c>
      <c r="AG264" s="60">
        <v>7</v>
      </c>
      <c r="AH264" s="60">
        <v>180</v>
      </c>
      <c r="AI264" s="58">
        <v>9000000</v>
      </c>
      <c r="AJ264" s="58">
        <v>0</v>
      </c>
      <c r="AK264" s="59">
        <v>0</v>
      </c>
      <c r="AL264" s="58">
        <v>9000000</v>
      </c>
      <c r="AM264" s="58">
        <v>0</v>
      </c>
      <c r="AN264" s="78">
        <v>240</v>
      </c>
      <c r="AO264" s="78">
        <v>597.4</v>
      </c>
      <c r="AP264" s="78">
        <v>67.5</v>
      </c>
      <c r="AQ264" s="93">
        <v>57998850</v>
      </c>
      <c r="AR264" s="93">
        <v>0</v>
      </c>
      <c r="AS264" s="93">
        <v>0</v>
      </c>
      <c r="AT264" s="93">
        <v>0</v>
      </c>
      <c r="AU264" s="93">
        <v>0</v>
      </c>
      <c r="AV264" s="93">
        <v>57998850</v>
      </c>
      <c r="AW264" s="93">
        <v>0</v>
      </c>
      <c r="AX264" s="93">
        <v>0</v>
      </c>
      <c r="AY264" s="58"/>
      <c r="AZ264" s="59"/>
      <c r="BA264" s="59"/>
      <c r="BB264" s="59">
        <v>76316100</v>
      </c>
      <c r="BC264" s="59">
        <v>0</v>
      </c>
      <c r="BD264" s="59">
        <v>0</v>
      </c>
      <c r="BE264" s="59">
        <v>76316100</v>
      </c>
      <c r="BF264" s="59">
        <v>0</v>
      </c>
      <c r="BG264" s="60">
        <v>0</v>
      </c>
      <c r="BH264" s="80">
        <v>240</v>
      </c>
      <c r="BI264" s="80">
        <v>935.8</v>
      </c>
      <c r="BJ264" s="80">
        <v>695.8</v>
      </c>
      <c r="BK264" s="80">
        <v>289.91666666666663</v>
      </c>
      <c r="BL264" s="80">
        <v>755.8</v>
      </c>
      <c r="BM264" s="80">
        <v>515.79999999999995</v>
      </c>
      <c r="BN264" s="80">
        <v>214.91666666666666</v>
      </c>
      <c r="BO264" s="169" t="str">
        <f>VLOOKUP(B264,[1]DS!$B$5:$W$2997,15,0)</f>
        <v>0505</v>
      </c>
      <c r="BP264" s="80" t="str">
        <f t="shared" si="56"/>
        <v>Vượt trên 300 giờ</v>
      </c>
    </row>
    <row r="265" spans="1:68" ht="27.6" customHeight="1">
      <c r="A265" s="56">
        <f>SUBTOTAL(3,$B$9:B265)</f>
        <v>257</v>
      </c>
      <c r="B265" s="123" t="s">
        <v>210</v>
      </c>
      <c r="C265" s="124" t="s">
        <v>1212</v>
      </c>
      <c r="D265" s="125" t="s">
        <v>965</v>
      </c>
      <c r="E265" s="56">
        <v>5</v>
      </c>
      <c r="F265" s="57" t="s">
        <v>692</v>
      </c>
      <c r="G265" s="78">
        <v>0</v>
      </c>
      <c r="H265" s="58">
        <v>0</v>
      </c>
      <c r="I265" s="58">
        <v>0</v>
      </c>
      <c r="J265" s="58">
        <v>0</v>
      </c>
      <c r="K265" s="78"/>
      <c r="L265" s="58"/>
      <c r="M265" s="58"/>
      <c r="N265" s="58">
        <v>0</v>
      </c>
      <c r="O265" s="78">
        <v>0</v>
      </c>
      <c r="P265" s="58">
        <v>0</v>
      </c>
      <c r="Q265" s="58">
        <v>0</v>
      </c>
      <c r="R265" s="58">
        <v>0</v>
      </c>
      <c r="S265" s="78"/>
      <c r="T265" s="58"/>
      <c r="U265" s="58"/>
      <c r="V265" s="58">
        <v>0</v>
      </c>
      <c r="W265" s="58"/>
      <c r="X265" s="58"/>
      <c r="Y265" s="58"/>
      <c r="Z265" s="58"/>
      <c r="AA265" s="58"/>
      <c r="AB265" s="58">
        <v>0</v>
      </c>
      <c r="AC265" s="60">
        <v>0</v>
      </c>
      <c r="AD265" s="60">
        <v>0</v>
      </c>
      <c r="AE265" s="60">
        <v>0</v>
      </c>
      <c r="AF265" s="60">
        <v>0</v>
      </c>
      <c r="AG265" s="60">
        <v>0</v>
      </c>
      <c r="AH265" s="60">
        <v>0</v>
      </c>
      <c r="AI265" s="58">
        <v>0</v>
      </c>
      <c r="AJ265" s="58">
        <v>0</v>
      </c>
      <c r="AK265" s="59">
        <v>0</v>
      </c>
      <c r="AL265" s="58">
        <v>0</v>
      </c>
      <c r="AM265" s="58">
        <v>0</v>
      </c>
      <c r="AN265" s="78">
        <v>0</v>
      </c>
      <c r="AO265" s="78">
        <v>0</v>
      </c>
      <c r="AP265" s="78">
        <v>0</v>
      </c>
      <c r="AQ265" s="93">
        <v>0</v>
      </c>
      <c r="AR265" s="93">
        <v>0</v>
      </c>
      <c r="AS265" s="93">
        <v>0</v>
      </c>
      <c r="AT265" s="93">
        <v>0</v>
      </c>
      <c r="AU265" s="93">
        <v>0</v>
      </c>
      <c r="AV265" s="93">
        <v>0</v>
      </c>
      <c r="AW265" s="93">
        <v>0</v>
      </c>
      <c r="AX265" s="93">
        <v>0</v>
      </c>
      <c r="AY265" s="58"/>
      <c r="AZ265" s="59"/>
      <c r="BA265" s="59"/>
      <c r="BB265" s="59">
        <v>0</v>
      </c>
      <c r="BC265" s="59">
        <v>0</v>
      </c>
      <c r="BD265" s="59">
        <v>0</v>
      </c>
      <c r="BE265" s="59">
        <v>0</v>
      </c>
      <c r="BF265" s="59">
        <v>0</v>
      </c>
      <c r="BG265" s="60">
        <v>0</v>
      </c>
      <c r="BH265" s="80">
        <v>0</v>
      </c>
      <c r="BI265" s="80">
        <v>0</v>
      </c>
      <c r="BJ265" s="80">
        <v>0</v>
      </c>
      <c r="BK265" s="80">
        <v>0</v>
      </c>
      <c r="BL265" s="80">
        <v>0</v>
      </c>
      <c r="BM265" s="80">
        <v>0</v>
      </c>
      <c r="BN265" s="80">
        <v>0</v>
      </c>
      <c r="BO265" s="169" t="str">
        <f>VLOOKUP(B265,[1]DS!$B$5:$W$2997,15,0)</f>
        <v>0505</v>
      </c>
      <c r="BP265" s="80" t="str">
        <f t="shared" ref="BP265:BP328" si="57">+IF((AO265+AP265-AN265)&gt;300,"Vượt trên 300 giờ","")</f>
        <v/>
      </c>
    </row>
    <row r="266" spans="1:68" ht="27.6" customHeight="1">
      <c r="A266" s="56">
        <f>SUBTOTAL(3,$B$9:B266)</f>
        <v>258</v>
      </c>
      <c r="B266" s="123" t="s">
        <v>213</v>
      </c>
      <c r="C266" s="124" t="s">
        <v>1213</v>
      </c>
      <c r="D266" s="125" t="s">
        <v>923</v>
      </c>
      <c r="E266" s="56">
        <v>5</v>
      </c>
      <c r="F266" s="57" t="s">
        <v>692</v>
      </c>
      <c r="G266" s="78">
        <v>0</v>
      </c>
      <c r="H266" s="58">
        <v>0</v>
      </c>
      <c r="I266" s="58">
        <v>0</v>
      </c>
      <c r="J266" s="58">
        <v>0</v>
      </c>
      <c r="K266" s="78"/>
      <c r="L266" s="58"/>
      <c r="M266" s="58"/>
      <c r="N266" s="58">
        <v>0</v>
      </c>
      <c r="O266" s="78">
        <v>0</v>
      </c>
      <c r="P266" s="58">
        <v>0</v>
      </c>
      <c r="Q266" s="58">
        <v>0</v>
      </c>
      <c r="R266" s="58">
        <v>0</v>
      </c>
      <c r="S266" s="78"/>
      <c r="T266" s="58"/>
      <c r="U266" s="58"/>
      <c r="V266" s="58">
        <v>0</v>
      </c>
      <c r="W266" s="58"/>
      <c r="X266" s="58"/>
      <c r="Y266" s="58"/>
      <c r="Z266" s="58"/>
      <c r="AA266" s="58"/>
      <c r="AB266" s="58">
        <v>0</v>
      </c>
      <c r="AC266" s="60">
        <v>0</v>
      </c>
      <c r="AD266" s="60">
        <v>0</v>
      </c>
      <c r="AE266" s="60">
        <v>0</v>
      </c>
      <c r="AF266" s="60">
        <v>0</v>
      </c>
      <c r="AG266" s="60">
        <v>0</v>
      </c>
      <c r="AH266" s="60">
        <v>0</v>
      </c>
      <c r="AI266" s="58">
        <v>0</v>
      </c>
      <c r="AJ266" s="58">
        <v>0</v>
      </c>
      <c r="AK266" s="59">
        <v>0</v>
      </c>
      <c r="AL266" s="58">
        <v>0</v>
      </c>
      <c r="AM266" s="58">
        <v>0</v>
      </c>
      <c r="AN266" s="78">
        <v>0</v>
      </c>
      <c r="AO266" s="78">
        <v>0</v>
      </c>
      <c r="AP266" s="78">
        <v>0</v>
      </c>
      <c r="AQ266" s="93">
        <v>0</v>
      </c>
      <c r="AR266" s="93">
        <v>0</v>
      </c>
      <c r="AS266" s="93">
        <v>0</v>
      </c>
      <c r="AT266" s="93">
        <v>0</v>
      </c>
      <c r="AU266" s="93">
        <v>0</v>
      </c>
      <c r="AV266" s="93">
        <v>0</v>
      </c>
      <c r="AW266" s="93">
        <v>0</v>
      </c>
      <c r="AX266" s="93">
        <v>0</v>
      </c>
      <c r="AY266" s="58"/>
      <c r="AZ266" s="59"/>
      <c r="BA266" s="59"/>
      <c r="BB266" s="59">
        <v>0</v>
      </c>
      <c r="BC266" s="59">
        <v>0</v>
      </c>
      <c r="BD266" s="59">
        <v>0</v>
      </c>
      <c r="BE266" s="59">
        <v>0</v>
      </c>
      <c r="BF266" s="59">
        <v>0</v>
      </c>
      <c r="BG266" s="60">
        <v>0</v>
      </c>
      <c r="BH266" s="80">
        <v>0</v>
      </c>
      <c r="BI266" s="80">
        <v>0</v>
      </c>
      <c r="BJ266" s="80">
        <v>0</v>
      </c>
      <c r="BK266" s="80">
        <v>0</v>
      </c>
      <c r="BL266" s="80">
        <v>0</v>
      </c>
      <c r="BM266" s="80">
        <v>0</v>
      </c>
      <c r="BN266" s="80">
        <v>0</v>
      </c>
      <c r="BO266" s="169" t="str">
        <f>VLOOKUP(B266,[1]DS!$B$5:$W$2997,15,0)</f>
        <v>0505</v>
      </c>
      <c r="BP266" s="80" t="str">
        <f t="shared" si="57"/>
        <v/>
      </c>
    </row>
    <row r="267" spans="1:68" ht="27.6" customHeight="1">
      <c r="A267" s="56">
        <f>SUBTOTAL(3,$B$9:B267)</f>
        <v>259</v>
      </c>
      <c r="B267" s="123" t="s">
        <v>215</v>
      </c>
      <c r="C267" s="124" t="s">
        <v>934</v>
      </c>
      <c r="D267" s="125" t="s">
        <v>1214</v>
      </c>
      <c r="E267" s="56">
        <v>5</v>
      </c>
      <c r="F267" s="57" t="s">
        <v>691</v>
      </c>
      <c r="G267" s="78">
        <v>0</v>
      </c>
      <c r="H267" s="58">
        <v>0</v>
      </c>
      <c r="I267" s="58">
        <v>0</v>
      </c>
      <c r="J267" s="58">
        <v>0</v>
      </c>
      <c r="K267" s="78"/>
      <c r="L267" s="58"/>
      <c r="M267" s="58"/>
      <c r="N267" s="58">
        <v>0</v>
      </c>
      <c r="O267" s="78">
        <v>0</v>
      </c>
      <c r="P267" s="58">
        <v>0</v>
      </c>
      <c r="Q267" s="58">
        <v>0</v>
      </c>
      <c r="R267" s="58">
        <v>0</v>
      </c>
      <c r="S267" s="78"/>
      <c r="T267" s="58"/>
      <c r="U267" s="58"/>
      <c r="V267" s="58">
        <v>0</v>
      </c>
      <c r="W267" s="58"/>
      <c r="X267" s="58"/>
      <c r="Y267" s="58"/>
      <c r="Z267" s="58"/>
      <c r="AA267" s="58"/>
      <c r="AB267" s="58">
        <v>0</v>
      </c>
      <c r="AC267" s="60">
        <v>4</v>
      </c>
      <c r="AD267" s="60">
        <v>130</v>
      </c>
      <c r="AE267" s="60">
        <v>0</v>
      </c>
      <c r="AF267" s="60">
        <v>0</v>
      </c>
      <c r="AG267" s="60">
        <v>4</v>
      </c>
      <c r="AH267" s="60">
        <v>130</v>
      </c>
      <c r="AI267" s="58">
        <v>6550000</v>
      </c>
      <c r="AJ267" s="58">
        <v>0</v>
      </c>
      <c r="AK267" s="59">
        <v>0</v>
      </c>
      <c r="AL267" s="58">
        <v>6550000</v>
      </c>
      <c r="AM267" s="58">
        <v>0</v>
      </c>
      <c r="AN267" s="78">
        <v>300</v>
      </c>
      <c r="AO267" s="78">
        <v>109.9</v>
      </c>
      <c r="AP267" s="78">
        <v>50.9</v>
      </c>
      <c r="AQ267" s="93">
        <v>0</v>
      </c>
      <c r="AR267" s="93">
        <v>0</v>
      </c>
      <c r="AS267" s="93">
        <v>0</v>
      </c>
      <c r="AT267" s="93">
        <v>0</v>
      </c>
      <c r="AU267" s="93">
        <v>0</v>
      </c>
      <c r="AV267" s="93">
        <v>0</v>
      </c>
      <c r="AW267" s="93">
        <v>0</v>
      </c>
      <c r="AX267" s="93">
        <v>0</v>
      </c>
      <c r="AY267" s="58"/>
      <c r="AZ267" s="59"/>
      <c r="BA267" s="59"/>
      <c r="BB267" s="59">
        <v>6550000</v>
      </c>
      <c r="BC267" s="59">
        <v>0</v>
      </c>
      <c r="BD267" s="59">
        <v>0</v>
      </c>
      <c r="BE267" s="59">
        <v>6550000</v>
      </c>
      <c r="BF267" s="59">
        <v>0</v>
      </c>
      <c r="BG267" s="60">
        <v>0</v>
      </c>
      <c r="BH267" s="80">
        <v>300</v>
      </c>
      <c r="BI267" s="80">
        <v>290.8</v>
      </c>
      <c r="BJ267" s="80">
        <v>0</v>
      </c>
      <c r="BK267" s="80">
        <v>0</v>
      </c>
      <c r="BL267" s="80">
        <v>160.80000000000001</v>
      </c>
      <c r="BM267" s="80">
        <v>0</v>
      </c>
      <c r="BN267" s="80">
        <v>0</v>
      </c>
      <c r="BO267" s="169" t="str">
        <f>VLOOKUP(B267,[1]DS!$B$5:$W$2997,15,0)</f>
        <v>0504</v>
      </c>
      <c r="BP267" s="80" t="str">
        <f t="shared" si="57"/>
        <v/>
      </c>
    </row>
    <row r="268" spans="1:68" ht="27.6" customHeight="1">
      <c r="A268" s="56">
        <f>SUBTOTAL(3,$B$9:B268)</f>
        <v>260</v>
      </c>
      <c r="B268" s="123" t="s">
        <v>216</v>
      </c>
      <c r="C268" s="124" t="s">
        <v>993</v>
      </c>
      <c r="D268" s="125" t="s">
        <v>1215</v>
      </c>
      <c r="E268" s="56">
        <v>5</v>
      </c>
      <c r="F268" s="57" t="s">
        <v>691</v>
      </c>
      <c r="G268" s="78">
        <v>0</v>
      </c>
      <c r="H268" s="58">
        <v>0</v>
      </c>
      <c r="I268" s="58">
        <v>0</v>
      </c>
      <c r="J268" s="58">
        <v>0</v>
      </c>
      <c r="K268" s="78"/>
      <c r="L268" s="58"/>
      <c r="M268" s="58"/>
      <c r="N268" s="58">
        <v>0</v>
      </c>
      <c r="O268" s="78">
        <v>0</v>
      </c>
      <c r="P268" s="58">
        <v>0</v>
      </c>
      <c r="Q268" s="58">
        <v>0</v>
      </c>
      <c r="R268" s="58">
        <v>0</v>
      </c>
      <c r="S268" s="78"/>
      <c r="T268" s="58"/>
      <c r="U268" s="58"/>
      <c r="V268" s="58">
        <v>0</v>
      </c>
      <c r="W268" s="58"/>
      <c r="X268" s="58"/>
      <c r="Y268" s="58"/>
      <c r="Z268" s="58"/>
      <c r="AA268" s="58"/>
      <c r="AB268" s="58">
        <v>0</v>
      </c>
      <c r="AC268" s="60">
        <v>7</v>
      </c>
      <c r="AD268" s="60">
        <v>180</v>
      </c>
      <c r="AE268" s="60">
        <v>0</v>
      </c>
      <c r="AF268" s="60">
        <v>0</v>
      </c>
      <c r="AG268" s="60">
        <v>7</v>
      </c>
      <c r="AH268" s="60">
        <v>180</v>
      </c>
      <c r="AI268" s="58">
        <v>9000000</v>
      </c>
      <c r="AJ268" s="58">
        <v>0</v>
      </c>
      <c r="AK268" s="59">
        <v>0</v>
      </c>
      <c r="AL268" s="58">
        <v>9000000</v>
      </c>
      <c r="AM268" s="58">
        <v>0</v>
      </c>
      <c r="AN268" s="78">
        <v>210</v>
      </c>
      <c r="AO268" s="78">
        <v>144.4</v>
      </c>
      <c r="AP268" s="78">
        <v>143.69999999999999</v>
      </c>
      <c r="AQ268" s="93">
        <v>10660650</v>
      </c>
      <c r="AR268" s="93">
        <v>0</v>
      </c>
      <c r="AS268" s="93">
        <v>0</v>
      </c>
      <c r="AT268" s="93">
        <v>0</v>
      </c>
      <c r="AU268" s="93">
        <v>0</v>
      </c>
      <c r="AV268" s="93">
        <v>10660650</v>
      </c>
      <c r="AW268" s="93">
        <v>0</v>
      </c>
      <c r="AX268" s="93">
        <v>0</v>
      </c>
      <c r="AY268" s="58"/>
      <c r="AZ268" s="59"/>
      <c r="BA268" s="59"/>
      <c r="BB268" s="59">
        <v>19660650</v>
      </c>
      <c r="BC268" s="59">
        <v>0</v>
      </c>
      <c r="BD268" s="59">
        <v>0</v>
      </c>
      <c r="BE268" s="59">
        <v>19660650</v>
      </c>
      <c r="BF268" s="59">
        <v>0</v>
      </c>
      <c r="BG268" s="136">
        <v>0</v>
      </c>
      <c r="BH268" s="80">
        <v>210</v>
      </c>
      <c r="BI268" s="80">
        <v>468.09999999999997</v>
      </c>
      <c r="BJ268" s="80">
        <v>258.09999999999997</v>
      </c>
      <c r="BK268" s="80">
        <v>122.9047619047619</v>
      </c>
      <c r="BL268" s="80">
        <v>288.10000000000002</v>
      </c>
      <c r="BM268" s="80">
        <v>78.100000000000023</v>
      </c>
      <c r="BN268" s="80">
        <v>37.190476190476204</v>
      </c>
      <c r="BO268" s="169" t="str">
        <f>VLOOKUP(B268,[1]DS!$B$5:$W$2997,15,0)</f>
        <v>0504</v>
      </c>
      <c r="BP268" s="80" t="str">
        <f t="shared" si="57"/>
        <v/>
      </c>
    </row>
    <row r="269" spans="1:68" ht="27.6" customHeight="1">
      <c r="A269" s="56">
        <f>SUBTOTAL(3,$B$9:B269)</f>
        <v>261</v>
      </c>
      <c r="B269" s="123" t="s">
        <v>217</v>
      </c>
      <c r="C269" s="124" t="s">
        <v>1070</v>
      </c>
      <c r="D269" s="125" t="s">
        <v>1010</v>
      </c>
      <c r="E269" s="56">
        <v>5</v>
      </c>
      <c r="F269" s="57" t="s">
        <v>691</v>
      </c>
      <c r="G269" s="78">
        <v>0</v>
      </c>
      <c r="H269" s="58">
        <v>0</v>
      </c>
      <c r="I269" s="58">
        <v>0</v>
      </c>
      <c r="J269" s="58">
        <v>0</v>
      </c>
      <c r="K269" s="78"/>
      <c r="L269" s="58"/>
      <c r="M269" s="58"/>
      <c r="N269" s="58">
        <v>0</v>
      </c>
      <c r="O269" s="78">
        <v>91.399999999999991</v>
      </c>
      <c r="P269" s="58">
        <v>9368500</v>
      </c>
      <c r="Q269" s="58">
        <v>0</v>
      </c>
      <c r="R269" s="58">
        <v>9368500</v>
      </c>
      <c r="S269" s="78"/>
      <c r="T269" s="58"/>
      <c r="U269" s="58"/>
      <c r="V269" s="58">
        <v>0</v>
      </c>
      <c r="W269" s="58"/>
      <c r="X269" s="58"/>
      <c r="Y269" s="58"/>
      <c r="Z269" s="58"/>
      <c r="AA269" s="58"/>
      <c r="AB269" s="58">
        <v>0</v>
      </c>
      <c r="AC269" s="60">
        <v>4</v>
      </c>
      <c r="AD269" s="60">
        <v>160</v>
      </c>
      <c r="AE269" s="60">
        <v>0</v>
      </c>
      <c r="AF269" s="60">
        <v>0</v>
      </c>
      <c r="AG269" s="60">
        <v>4</v>
      </c>
      <c r="AH269" s="60">
        <v>160</v>
      </c>
      <c r="AI269" s="58">
        <v>8200000</v>
      </c>
      <c r="AJ269" s="58">
        <v>0</v>
      </c>
      <c r="AK269" s="59">
        <v>0</v>
      </c>
      <c r="AL269" s="58">
        <v>8200000</v>
      </c>
      <c r="AM269" s="58">
        <v>0</v>
      </c>
      <c r="AN269" s="78">
        <v>300</v>
      </c>
      <c r="AO269" s="78">
        <v>179.8</v>
      </c>
      <c r="AP269" s="78">
        <v>55.800000000000004</v>
      </c>
      <c r="AQ269" s="93">
        <v>0</v>
      </c>
      <c r="AR269" s="93">
        <v>0</v>
      </c>
      <c r="AS269" s="93">
        <v>0</v>
      </c>
      <c r="AT269" s="93">
        <v>0</v>
      </c>
      <c r="AU269" s="93">
        <v>0</v>
      </c>
      <c r="AV269" s="93">
        <v>0</v>
      </c>
      <c r="AW269" s="93">
        <v>0</v>
      </c>
      <c r="AX269" s="93">
        <v>0</v>
      </c>
      <c r="AY269" s="58"/>
      <c r="AZ269" s="59"/>
      <c r="BA269" s="59"/>
      <c r="BB269" s="59">
        <v>17568500</v>
      </c>
      <c r="BC269" s="59">
        <v>0</v>
      </c>
      <c r="BD269" s="59">
        <v>0</v>
      </c>
      <c r="BE269" s="59">
        <v>17568500</v>
      </c>
      <c r="BF269" s="59">
        <v>0</v>
      </c>
      <c r="BG269" s="60">
        <v>0</v>
      </c>
      <c r="BH269" s="80">
        <v>300</v>
      </c>
      <c r="BI269" s="80">
        <v>487</v>
      </c>
      <c r="BJ269" s="80">
        <v>187</v>
      </c>
      <c r="BK269" s="80">
        <v>62.333333333333329</v>
      </c>
      <c r="BL269" s="80">
        <v>327</v>
      </c>
      <c r="BM269" s="80">
        <v>27</v>
      </c>
      <c r="BN269" s="80">
        <v>9</v>
      </c>
      <c r="BO269" s="169" t="str">
        <f>VLOOKUP(B269,[1]DS!$B$5:$W$2997,15,0)</f>
        <v>0504</v>
      </c>
      <c r="BP269" s="80" t="str">
        <f t="shared" si="57"/>
        <v/>
      </c>
    </row>
    <row r="270" spans="1:68" ht="27.6" customHeight="1">
      <c r="A270" s="56">
        <f>SUBTOTAL(3,$B$9:B270)</f>
        <v>262</v>
      </c>
      <c r="B270" s="123" t="s">
        <v>218</v>
      </c>
      <c r="C270" s="124" t="s">
        <v>1216</v>
      </c>
      <c r="D270" s="125" t="s">
        <v>1217</v>
      </c>
      <c r="E270" s="56">
        <v>5</v>
      </c>
      <c r="F270" s="57" t="s">
        <v>691</v>
      </c>
      <c r="G270" s="78">
        <v>0</v>
      </c>
      <c r="H270" s="58">
        <v>0</v>
      </c>
      <c r="I270" s="58">
        <v>0</v>
      </c>
      <c r="J270" s="58">
        <v>0</v>
      </c>
      <c r="K270" s="78"/>
      <c r="L270" s="58"/>
      <c r="M270" s="58"/>
      <c r="N270" s="58">
        <v>0</v>
      </c>
      <c r="O270" s="78">
        <v>0</v>
      </c>
      <c r="P270" s="58">
        <v>0</v>
      </c>
      <c r="Q270" s="58">
        <v>0</v>
      </c>
      <c r="R270" s="58">
        <v>0</v>
      </c>
      <c r="S270" s="78"/>
      <c r="T270" s="58"/>
      <c r="U270" s="58"/>
      <c r="V270" s="58">
        <v>0</v>
      </c>
      <c r="W270" s="58"/>
      <c r="X270" s="58"/>
      <c r="Y270" s="58"/>
      <c r="Z270" s="58"/>
      <c r="AA270" s="58"/>
      <c r="AB270" s="58">
        <v>0</v>
      </c>
      <c r="AC270" s="60">
        <v>4</v>
      </c>
      <c r="AD270" s="60">
        <v>120</v>
      </c>
      <c r="AE270" s="60">
        <v>0</v>
      </c>
      <c r="AF270" s="60">
        <v>0</v>
      </c>
      <c r="AG270" s="60">
        <v>4</v>
      </c>
      <c r="AH270" s="60">
        <v>120</v>
      </c>
      <c r="AI270" s="58">
        <v>6100000</v>
      </c>
      <c r="AJ270" s="58">
        <v>0</v>
      </c>
      <c r="AK270" s="59">
        <v>0</v>
      </c>
      <c r="AL270" s="58">
        <v>6100000</v>
      </c>
      <c r="AM270" s="58">
        <v>0</v>
      </c>
      <c r="AN270" s="78">
        <v>300</v>
      </c>
      <c r="AO270" s="78">
        <v>144.19999999999999</v>
      </c>
      <c r="AP270" s="78">
        <v>0</v>
      </c>
      <c r="AQ270" s="93">
        <v>0</v>
      </c>
      <c r="AR270" s="93">
        <v>0</v>
      </c>
      <c r="AS270" s="93">
        <v>0</v>
      </c>
      <c r="AT270" s="93">
        <v>0</v>
      </c>
      <c r="AU270" s="93">
        <v>0</v>
      </c>
      <c r="AV270" s="93">
        <v>0</v>
      </c>
      <c r="AW270" s="93">
        <v>0</v>
      </c>
      <c r="AX270" s="93">
        <v>0</v>
      </c>
      <c r="AY270" s="58"/>
      <c r="AZ270" s="59"/>
      <c r="BA270" s="59"/>
      <c r="BB270" s="59">
        <v>6100000</v>
      </c>
      <c r="BC270" s="59">
        <v>0</v>
      </c>
      <c r="BD270" s="59">
        <v>0</v>
      </c>
      <c r="BE270" s="59">
        <v>6100000</v>
      </c>
      <c r="BF270" s="59">
        <v>0</v>
      </c>
      <c r="BG270" s="60">
        <v>0</v>
      </c>
      <c r="BH270" s="80">
        <v>300</v>
      </c>
      <c r="BI270" s="80">
        <v>264.2</v>
      </c>
      <c r="BJ270" s="80">
        <v>0</v>
      </c>
      <c r="BK270" s="80">
        <v>0</v>
      </c>
      <c r="BL270" s="80">
        <v>144.19999999999999</v>
      </c>
      <c r="BM270" s="80">
        <v>0</v>
      </c>
      <c r="BN270" s="80">
        <v>0</v>
      </c>
      <c r="BO270" s="169" t="str">
        <f>VLOOKUP(B270,[1]DS!$B$5:$W$2997,15,0)</f>
        <v>0504</v>
      </c>
      <c r="BP270" s="80" t="str">
        <f t="shared" si="57"/>
        <v/>
      </c>
    </row>
    <row r="271" spans="1:68" ht="27.6" customHeight="1">
      <c r="A271" s="56">
        <f>SUBTOTAL(3,$B$9:B271)</f>
        <v>263</v>
      </c>
      <c r="B271" s="123" t="s">
        <v>219</v>
      </c>
      <c r="C271" s="124" t="s">
        <v>1009</v>
      </c>
      <c r="D271" s="125" t="s">
        <v>1098</v>
      </c>
      <c r="E271" s="56">
        <v>5</v>
      </c>
      <c r="F271" s="57" t="s">
        <v>691</v>
      </c>
      <c r="G271" s="78">
        <v>0</v>
      </c>
      <c r="H271" s="58">
        <v>0</v>
      </c>
      <c r="I271" s="58">
        <v>0</v>
      </c>
      <c r="J271" s="58">
        <v>0</v>
      </c>
      <c r="K271" s="78"/>
      <c r="L271" s="58"/>
      <c r="M271" s="58"/>
      <c r="N271" s="58">
        <v>0</v>
      </c>
      <c r="O271" s="78">
        <v>30.3</v>
      </c>
      <c r="P271" s="58">
        <v>3105750</v>
      </c>
      <c r="Q271" s="58">
        <v>0</v>
      </c>
      <c r="R271" s="58">
        <v>3105750</v>
      </c>
      <c r="S271" s="78"/>
      <c r="T271" s="58"/>
      <c r="U271" s="58"/>
      <c r="V271" s="58">
        <v>0</v>
      </c>
      <c r="W271" s="58"/>
      <c r="X271" s="58"/>
      <c r="Y271" s="58"/>
      <c r="Z271" s="58"/>
      <c r="AA271" s="58"/>
      <c r="AB271" s="58">
        <v>0</v>
      </c>
      <c r="AC271" s="60">
        <v>8</v>
      </c>
      <c r="AD271" s="60">
        <v>240</v>
      </c>
      <c r="AE271" s="60">
        <v>0</v>
      </c>
      <c r="AF271" s="60">
        <v>0</v>
      </c>
      <c r="AG271" s="60">
        <v>8</v>
      </c>
      <c r="AH271" s="60">
        <v>240</v>
      </c>
      <c r="AI271" s="58">
        <v>12200000</v>
      </c>
      <c r="AJ271" s="58">
        <v>0</v>
      </c>
      <c r="AK271" s="59">
        <v>0</v>
      </c>
      <c r="AL271" s="58">
        <v>12200000</v>
      </c>
      <c r="AM271" s="58">
        <v>0</v>
      </c>
      <c r="AN271" s="78">
        <v>300</v>
      </c>
      <c r="AO271" s="78">
        <v>153.1</v>
      </c>
      <c r="AP271" s="78">
        <v>50.699999999999996</v>
      </c>
      <c r="AQ271" s="93">
        <v>0</v>
      </c>
      <c r="AR271" s="93">
        <v>0</v>
      </c>
      <c r="AS271" s="93">
        <v>0</v>
      </c>
      <c r="AT271" s="93">
        <v>0</v>
      </c>
      <c r="AU271" s="93">
        <v>0</v>
      </c>
      <c r="AV271" s="93">
        <v>0</v>
      </c>
      <c r="AW271" s="93">
        <v>0</v>
      </c>
      <c r="AX271" s="93">
        <v>0</v>
      </c>
      <c r="AY271" s="58"/>
      <c r="AZ271" s="59"/>
      <c r="BA271" s="59"/>
      <c r="BB271" s="59">
        <v>15305750</v>
      </c>
      <c r="BC271" s="59">
        <v>0</v>
      </c>
      <c r="BD271" s="59">
        <v>0</v>
      </c>
      <c r="BE271" s="59">
        <v>15305750</v>
      </c>
      <c r="BF271" s="59">
        <v>0</v>
      </c>
      <c r="BG271" s="60">
        <v>0</v>
      </c>
      <c r="BH271" s="80">
        <v>300</v>
      </c>
      <c r="BI271" s="80">
        <v>474.09999999999997</v>
      </c>
      <c r="BJ271" s="80">
        <v>174.09999999999997</v>
      </c>
      <c r="BK271" s="80">
        <v>58.033333333333324</v>
      </c>
      <c r="BL271" s="80">
        <v>234.1</v>
      </c>
      <c r="BM271" s="80">
        <v>0</v>
      </c>
      <c r="BN271" s="80">
        <v>0</v>
      </c>
      <c r="BO271" s="169" t="str">
        <f>VLOOKUP(B271,[1]DS!$B$5:$W$2997,15,0)</f>
        <v>0504</v>
      </c>
      <c r="BP271" s="80" t="str">
        <f t="shared" si="57"/>
        <v/>
      </c>
    </row>
    <row r="272" spans="1:68" ht="27.6" customHeight="1">
      <c r="A272" s="56">
        <f>SUBTOTAL(3,$B$9:B272)</f>
        <v>264</v>
      </c>
      <c r="B272" s="123" t="s">
        <v>220</v>
      </c>
      <c r="C272" s="124" t="s">
        <v>1218</v>
      </c>
      <c r="D272" s="125" t="s">
        <v>1017</v>
      </c>
      <c r="E272" s="56">
        <v>5</v>
      </c>
      <c r="F272" s="57" t="s">
        <v>691</v>
      </c>
      <c r="G272" s="78">
        <v>0</v>
      </c>
      <c r="H272" s="58">
        <v>0</v>
      </c>
      <c r="I272" s="58">
        <v>0</v>
      </c>
      <c r="J272" s="58">
        <v>0</v>
      </c>
      <c r="K272" s="78"/>
      <c r="L272" s="58"/>
      <c r="M272" s="58"/>
      <c r="N272" s="58">
        <v>0</v>
      </c>
      <c r="O272" s="78">
        <v>60.2</v>
      </c>
      <c r="P272" s="58">
        <v>6170500</v>
      </c>
      <c r="Q272" s="58">
        <v>0</v>
      </c>
      <c r="R272" s="58">
        <v>6170500</v>
      </c>
      <c r="S272" s="78"/>
      <c r="T272" s="58"/>
      <c r="U272" s="58"/>
      <c r="V272" s="58">
        <v>0</v>
      </c>
      <c r="W272" s="58"/>
      <c r="X272" s="58"/>
      <c r="Y272" s="58"/>
      <c r="Z272" s="58"/>
      <c r="AA272" s="58"/>
      <c r="AB272" s="58">
        <v>0</v>
      </c>
      <c r="AC272" s="60">
        <v>3</v>
      </c>
      <c r="AD272" s="60">
        <v>60</v>
      </c>
      <c r="AE272" s="60">
        <v>0</v>
      </c>
      <c r="AF272" s="60">
        <v>0</v>
      </c>
      <c r="AG272" s="60">
        <v>3</v>
      </c>
      <c r="AH272" s="60">
        <v>60</v>
      </c>
      <c r="AI272" s="58">
        <v>3150000</v>
      </c>
      <c r="AJ272" s="58">
        <v>0</v>
      </c>
      <c r="AK272" s="59">
        <v>0</v>
      </c>
      <c r="AL272" s="58">
        <v>3150000</v>
      </c>
      <c r="AM272" s="58">
        <v>0</v>
      </c>
      <c r="AN272" s="78">
        <v>300</v>
      </c>
      <c r="AO272" s="78">
        <v>46.8</v>
      </c>
      <c r="AP272" s="78">
        <v>0</v>
      </c>
      <c r="AQ272" s="93">
        <v>0</v>
      </c>
      <c r="AR272" s="93">
        <v>0</v>
      </c>
      <c r="AS272" s="93">
        <v>0</v>
      </c>
      <c r="AT272" s="93">
        <v>0</v>
      </c>
      <c r="AU272" s="93">
        <v>0</v>
      </c>
      <c r="AV272" s="93">
        <v>0</v>
      </c>
      <c r="AW272" s="93">
        <v>0</v>
      </c>
      <c r="AX272" s="93">
        <v>0</v>
      </c>
      <c r="AY272" s="58"/>
      <c r="AZ272" s="59"/>
      <c r="BA272" s="59"/>
      <c r="BB272" s="59">
        <v>9320500</v>
      </c>
      <c r="BC272" s="59">
        <v>0</v>
      </c>
      <c r="BD272" s="59">
        <v>0</v>
      </c>
      <c r="BE272" s="59">
        <v>9320500</v>
      </c>
      <c r="BF272" s="59">
        <v>0</v>
      </c>
      <c r="BG272" s="136">
        <v>0</v>
      </c>
      <c r="BH272" s="80">
        <v>300</v>
      </c>
      <c r="BI272" s="80">
        <v>167</v>
      </c>
      <c r="BJ272" s="80">
        <v>0</v>
      </c>
      <c r="BK272" s="80">
        <v>0</v>
      </c>
      <c r="BL272" s="80">
        <v>107</v>
      </c>
      <c r="BM272" s="80">
        <v>0</v>
      </c>
      <c r="BN272" s="80">
        <v>0</v>
      </c>
      <c r="BO272" s="169" t="str">
        <f>VLOOKUP(B272,[1]DS!$B$5:$W$2997,15,0)</f>
        <v>0504</v>
      </c>
      <c r="BP272" s="80" t="str">
        <f t="shared" si="57"/>
        <v/>
      </c>
    </row>
    <row r="273" spans="1:68" ht="27.6" customHeight="1">
      <c r="A273" s="56">
        <f>SUBTOTAL(3,$B$9:B273)</f>
        <v>265</v>
      </c>
      <c r="B273" s="123" t="s">
        <v>221</v>
      </c>
      <c r="C273" s="124" t="s">
        <v>943</v>
      </c>
      <c r="D273" s="125" t="s">
        <v>1219</v>
      </c>
      <c r="E273" s="56">
        <v>5</v>
      </c>
      <c r="F273" s="57" t="s">
        <v>691</v>
      </c>
      <c r="G273" s="78">
        <v>0</v>
      </c>
      <c r="H273" s="58">
        <v>0</v>
      </c>
      <c r="I273" s="58">
        <v>0</v>
      </c>
      <c r="J273" s="58">
        <v>0</v>
      </c>
      <c r="K273" s="78"/>
      <c r="L273" s="58"/>
      <c r="M273" s="58"/>
      <c r="N273" s="58">
        <v>0</v>
      </c>
      <c r="O273" s="78">
        <v>45.7</v>
      </c>
      <c r="P273" s="58">
        <v>4684250</v>
      </c>
      <c r="Q273" s="58">
        <v>0</v>
      </c>
      <c r="R273" s="58">
        <v>4684250</v>
      </c>
      <c r="S273" s="78"/>
      <c r="T273" s="58"/>
      <c r="U273" s="58"/>
      <c r="V273" s="58">
        <v>0</v>
      </c>
      <c r="W273" s="58"/>
      <c r="X273" s="58"/>
      <c r="Y273" s="58"/>
      <c r="Z273" s="58"/>
      <c r="AA273" s="58"/>
      <c r="AB273" s="58">
        <v>0</v>
      </c>
      <c r="AC273" s="60">
        <v>2</v>
      </c>
      <c r="AD273" s="60">
        <v>40</v>
      </c>
      <c r="AE273" s="60">
        <v>0</v>
      </c>
      <c r="AF273" s="60">
        <v>0</v>
      </c>
      <c r="AG273" s="60">
        <v>2</v>
      </c>
      <c r="AH273" s="60">
        <v>40</v>
      </c>
      <c r="AI273" s="58">
        <v>2100000</v>
      </c>
      <c r="AJ273" s="58">
        <v>0</v>
      </c>
      <c r="AK273" s="59">
        <v>0</v>
      </c>
      <c r="AL273" s="58">
        <v>2100000</v>
      </c>
      <c r="AM273" s="58">
        <v>0</v>
      </c>
      <c r="AN273" s="78">
        <v>240</v>
      </c>
      <c r="AO273" s="78">
        <v>264.89999999999998</v>
      </c>
      <c r="AP273" s="78">
        <v>49.8</v>
      </c>
      <c r="AQ273" s="93">
        <v>11466450</v>
      </c>
      <c r="AR273" s="93">
        <v>0</v>
      </c>
      <c r="AS273" s="93">
        <v>0</v>
      </c>
      <c r="AT273" s="93">
        <v>0</v>
      </c>
      <c r="AU273" s="93">
        <v>0</v>
      </c>
      <c r="AV273" s="93">
        <v>11466450</v>
      </c>
      <c r="AW273" s="93">
        <v>0</v>
      </c>
      <c r="AX273" s="93">
        <v>0</v>
      </c>
      <c r="AY273" s="58"/>
      <c r="AZ273" s="59"/>
      <c r="BA273" s="59"/>
      <c r="BB273" s="59">
        <v>18250700</v>
      </c>
      <c r="BC273" s="59">
        <v>0</v>
      </c>
      <c r="BD273" s="59">
        <v>0</v>
      </c>
      <c r="BE273" s="59">
        <v>18250700</v>
      </c>
      <c r="BF273" s="59">
        <v>0</v>
      </c>
      <c r="BG273" s="60">
        <v>0</v>
      </c>
      <c r="BH273" s="80">
        <v>240</v>
      </c>
      <c r="BI273" s="80">
        <v>400.4</v>
      </c>
      <c r="BJ273" s="80">
        <v>160.39999999999998</v>
      </c>
      <c r="BK273" s="80">
        <v>66.833333333333329</v>
      </c>
      <c r="BL273" s="80">
        <v>360.4</v>
      </c>
      <c r="BM273" s="80">
        <v>120.39999999999998</v>
      </c>
      <c r="BN273" s="80">
        <v>50.166666666666657</v>
      </c>
      <c r="BO273" s="169" t="str">
        <f>VLOOKUP(B273,[1]DS!$B$5:$W$2997,15,0)</f>
        <v>0504</v>
      </c>
      <c r="BP273" s="80" t="str">
        <f t="shared" si="57"/>
        <v/>
      </c>
    </row>
    <row r="274" spans="1:68" ht="27.6" customHeight="1">
      <c r="A274" s="56">
        <f>SUBTOTAL(3,$B$9:B274)</f>
        <v>266</v>
      </c>
      <c r="B274" s="123" t="s">
        <v>222</v>
      </c>
      <c r="C274" s="124" t="s">
        <v>946</v>
      </c>
      <c r="D274" s="125" t="s">
        <v>1027</v>
      </c>
      <c r="E274" s="56">
        <v>5</v>
      </c>
      <c r="F274" s="57" t="s">
        <v>691</v>
      </c>
      <c r="G274" s="78">
        <v>0</v>
      </c>
      <c r="H274" s="58">
        <v>0</v>
      </c>
      <c r="I274" s="58">
        <v>0</v>
      </c>
      <c r="J274" s="58">
        <v>0</v>
      </c>
      <c r="K274" s="78"/>
      <c r="L274" s="58"/>
      <c r="M274" s="58"/>
      <c r="N274" s="58">
        <v>0</v>
      </c>
      <c r="O274" s="78">
        <v>91.6</v>
      </c>
      <c r="P274" s="58">
        <v>9389000</v>
      </c>
      <c r="Q274" s="58">
        <v>0</v>
      </c>
      <c r="R274" s="58">
        <v>9389000</v>
      </c>
      <c r="S274" s="78"/>
      <c r="T274" s="58"/>
      <c r="U274" s="58"/>
      <c r="V274" s="58">
        <v>0</v>
      </c>
      <c r="W274" s="58"/>
      <c r="X274" s="58"/>
      <c r="Y274" s="58"/>
      <c r="Z274" s="58"/>
      <c r="AA274" s="58"/>
      <c r="AB274" s="58">
        <v>0</v>
      </c>
      <c r="AC274" s="60">
        <v>3</v>
      </c>
      <c r="AD274" s="60">
        <v>60</v>
      </c>
      <c r="AE274" s="60">
        <v>0</v>
      </c>
      <c r="AF274" s="60">
        <v>0</v>
      </c>
      <c r="AG274" s="60">
        <v>3</v>
      </c>
      <c r="AH274" s="60">
        <v>60</v>
      </c>
      <c r="AI274" s="58">
        <v>3150000</v>
      </c>
      <c r="AJ274" s="58">
        <v>0</v>
      </c>
      <c r="AK274" s="59">
        <v>0</v>
      </c>
      <c r="AL274" s="58">
        <v>3150000</v>
      </c>
      <c r="AM274" s="58">
        <v>0</v>
      </c>
      <c r="AN274" s="78">
        <v>300</v>
      </c>
      <c r="AO274" s="78">
        <v>45.8</v>
      </c>
      <c r="AP274" s="78">
        <v>0</v>
      </c>
      <c r="AQ274" s="93">
        <v>0</v>
      </c>
      <c r="AR274" s="93">
        <v>0</v>
      </c>
      <c r="AS274" s="93">
        <v>0</v>
      </c>
      <c r="AT274" s="93">
        <v>0</v>
      </c>
      <c r="AU274" s="93">
        <v>0</v>
      </c>
      <c r="AV274" s="93">
        <v>0</v>
      </c>
      <c r="AW274" s="93">
        <v>0</v>
      </c>
      <c r="AX274" s="93">
        <v>0</v>
      </c>
      <c r="AY274" s="58"/>
      <c r="AZ274" s="59"/>
      <c r="BA274" s="59"/>
      <c r="BB274" s="59">
        <v>12539000</v>
      </c>
      <c r="BC274" s="59">
        <v>0</v>
      </c>
      <c r="BD274" s="59">
        <v>0</v>
      </c>
      <c r="BE274" s="59">
        <v>12539000</v>
      </c>
      <c r="BF274" s="59">
        <v>0</v>
      </c>
      <c r="BG274" s="60">
        <v>0</v>
      </c>
      <c r="BH274" s="80">
        <v>300</v>
      </c>
      <c r="BI274" s="80">
        <v>197.39999999999998</v>
      </c>
      <c r="BJ274" s="80">
        <v>0</v>
      </c>
      <c r="BK274" s="80">
        <v>0</v>
      </c>
      <c r="BL274" s="80">
        <v>137.39999999999998</v>
      </c>
      <c r="BM274" s="80">
        <v>0</v>
      </c>
      <c r="BN274" s="80">
        <v>0</v>
      </c>
      <c r="BO274" s="169" t="str">
        <f>VLOOKUP(B274,[1]DS!$B$5:$W$2997,15,0)</f>
        <v>0504</v>
      </c>
      <c r="BP274" s="80" t="str">
        <f t="shared" si="57"/>
        <v/>
      </c>
    </row>
    <row r="275" spans="1:68" ht="27.6" customHeight="1">
      <c r="A275" s="56">
        <f>SUBTOTAL(3,$B$9:B275)</f>
        <v>267</v>
      </c>
      <c r="B275" s="123" t="s">
        <v>223</v>
      </c>
      <c r="C275" s="124" t="s">
        <v>1220</v>
      </c>
      <c r="D275" s="125" t="s">
        <v>913</v>
      </c>
      <c r="E275" s="56">
        <v>5</v>
      </c>
      <c r="F275" s="57" t="s">
        <v>691</v>
      </c>
      <c r="G275" s="78">
        <v>35.5</v>
      </c>
      <c r="H275" s="58">
        <v>3638750</v>
      </c>
      <c r="I275" s="58">
        <v>0</v>
      </c>
      <c r="J275" s="58">
        <v>3638750</v>
      </c>
      <c r="K275" s="78"/>
      <c r="L275" s="58"/>
      <c r="M275" s="58"/>
      <c r="N275" s="58">
        <v>0</v>
      </c>
      <c r="O275" s="78">
        <v>30.599999999999998</v>
      </c>
      <c r="P275" s="58">
        <v>3136500</v>
      </c>
      <c r="Q275" s="58">
        <v>0</v>
      </c>
      <c r="R275" s="58">
        <v>3136500</v>
      </c>
      <c r="S275" s="78"/>
      <c r="T275" s="58"/>
      <c r="U275" s="58"/>
      <c r="V275" s="58">
        <v>0</v>
      </c>
      <c r="W275" s="58"/>
      <c r="X275" s="58"/>
      <c r="Y275" s="58"/>
      <c r="Z275" s="58"/>
      <c r="AA275" s="58"/>
      <c r="AB275" s="58">
        <v>0</v>
      </c>
      <c r="AC275" s="60">
        <v>1</v>
      </c>
      <c r="AD275" s="60">
        <v>20</v>
      </c>
      <c r="AE275" s="60">
        <v>0</v>
      </c>
      <c r="AF275" s="60">
        <v>0</v>
      </c>
      <c r="AG275" s="60">
        <v>1</v>
      </c>
      <c r="AH275" s="60">
        <v>20</v>
      </c>
      <c r="AI275" s="58">
        <v>1050000</v>
      </c>
      <c r="AJ275" s="58">
        <v>0</v>
      </c>
      <c r="AK275" s="59">
        <v>0</v>
      </c>
      <c r="AL275" s="58">
        <v>1050000</v>
      </c>
      <c r="AM275" s="58">
        <v>0</v>
      </c>
      <c r="AN275" s="78">
        <v>105</v>
      </c>
      <c r="AO275" s="78">
        <v>253.7</v>
      </c>
      <c r="AP275" s="78">
        <v>0</v>
      </c>
      <c r="AQ275" s="93">
        <v>20297550</v>
      </c>
      <c r="AR275" s="93">
        <v>0</v>
      </c>
      <c r="AS275" s="93">
        <v>0</v>
      </c>
      <c r="AT275" s="93">
        <v>0</v>
      </c>
      <c r="AU275" s="93">
        <v>0</v>
      </c>
      <c r="AV275" s="93">
        <v>20297550</v>
      </c>
      <c r="AW275" s="93">
        <v>0</v>
      </c>
      <c r="AX275" s="93">
        <v>0</v>
      </c>
      <c r="AY275" s="58"/>
      <c r="AZ275" s="59"/>
      <c r="BA275" s="59"/>
      <c r="BB275" s="59">
        <v>28122800</v>
      </c>
      <c r="BC275" s="59">
        <v>0</v>
      </c>
      <c r="BD275" s="59">
        <v>0</v>
      </c>
      <c r="BE275" s="59">
        <v>28122800</v>
      </c>
      <c r="BF275" s="59">
        <v>0</v>
      </c>
      <c r="BG275" s="60">
        <v>0</v>
      </c>
      <c r="BH275" s="80">
        <v>105</v>
      </c>
      <c r="BI275" s="80">
        <v>339.79999999999995</v>
      </c>
      <c r="BJ275" s="80">
        <v>234.79999999999995</v>
      </c>
      <c r="BK275" s="80">
        <v>223.61904761904756</v>
      </c>
      <c r="BL275" s="80">
        <v>319.79999999999995</v>
      </c>
      <c r="BM275" s="80">
        <v>214.79999999999995</v>
      </c>
      <c r="BN275" s="80">
        <v>204.57142857142853</v>
      </c>
      <c r="BO275" s="169" t="str">
        <f>VLOOKUP(B275,[1]DS!$B$5:$W$2997,15,0)</f>
        <v>0504</v>
      </c>
      <c r="BP275" s="80" t="str">
        <f t="shared" si="57"/>
        <v/>
      </c>
    </row>
    <row r="276" spans="1:68" ht="27.6" customHeight="1">
      <c r="A276" s="56">
        <f>SUBTOTAL(3,$B$9:B276)</f>
        <v>268</v>
      </c>
      <c r="B276" s="123" t="s">
        <v>224</v>
      </c>
      <c r="C276" s="124" t="s">
        <v>1173</v>
      </c>
      <c r="D276" s="125" t="s">
        <v>985</v>
      </c>
      <c r="E276" s="56">
        <v>5</v>
      </c>
      <c r="F276" s="57" t="s">
        <v>691</v>
      </c>
      <c r="G276" s="78">
        <v>78.8</v>
      </c>
      <c r="H276" s="58">
        <v>8077000</v>
      </c>
      <c r="I276" s="58">
        <v>0</v>
      </c>
      <c r="J276" s="58">
        <v>8077000</v>
      </c>
      <c r="K276" s="78"/>
      <c r="L276" s="58"/>
      <c r="M276" s="58"/>
      <c r="N276" s="58">
        <v>0</v>
      </c>
      <c r="O276" s="78">
        <v>91.1</v>
      </c>
      <c r="P276" s="58">
        <v>9337750</v>
      </c>
      <c r="Q276" s="58">
        <v>0</v>
      </c>
      <c r="R276" s="58">
        <v>9337750</v>
      </c>
      <c r="S276" s="78"/>
      <c r="T276" s="58"/>
      <c r="U276" s="58"/>
      <c r="V276" s="58">
        <v>0</v>
      </c>
      <c r="W276" s="58"/>
      <c r="X276" s="58"/>
      <c r="Y276" s="58"/>
      <c r="Z276" s="58"/>
      <c r="AA276" s="58"/>
      <c r="AB276" s="58">
        <v>0</v>
      </c>
      <c r="AC276" s="60">
        <v>3</v>
      </c>
      <c r="AD276" s="60">
        <v>80</v>
      </c>
      <c r="AE276" s="60">
        <v>0</v>
      </c>
      <c r="AF276" s="60">
        <v>0</v>
      </c>
      <c r="AG276" s="60">
        <v>3</v>
      </c>
      <c r="AH276" s="60">
        <v>80</v>
      </c>
      <c r="AI276" s="58">
        <v>4100000</v>
      </c>
      <c r="AJ276" s="58">
        <v>0</v>
      </c>
      <c r="AK276" s="59">
        <v>0</v>
      </c>
      <c r="AL276" s="58">
        <v>4100000</v>
      </c>
      <c r="AM276" s="58">
        <v>0</v>
      </c>
      <c r="AN276" s="78">
        <v>300</v>
      </c>
      <c r="AO276" s="78">
        <v>57.8</v>
      </c>
      <c r="AP276" s="78">
        <v>0</v>
      </c>
      <c r="AQ276" s="93">
        <v>0</v>
      </c>
      <c r="AR276" s="93">
        <v>0</v>
      </c>
      <c r="AS276" s="93">
        <v>0</v>
      </c>
      <c r="AT276" s="93">
        <v>0</v>
      </c>
      <c r="AU276" s="93">
        <v>0</v>
      </c>
      <c r="AV276" s="93">
        <v>0</v>
      </c>
      <c r="AW276" s="93">
        <v>0</v>
      </c>
      <c r="AX276" s="93">
        <v>0</v>
      </c>
      <c r="AY276" s="58"/>
      <c r="AZ276" s="59"/>
      <c r="BA276" s="59"/>
      <c r="BB276" s="59">
        <v>21514750</v>
      </c>
      <c r="BC276" s="59">
        <v>0</v>
      </c>
      <c r="BD276" s="59">
        <v>0</v>
      </c>
      <c r="BE276" s="59">
        <v>21514750</v>
      </c>
      <c r="BF276" s="59">
        <v>0</v>
      </c>
      <c r="BG276" s="136">
        <v>0</v>
      </c>
      <c r="BH276" s="80">
        <v>300</v>
      </c>
      <c r="BI276" s="80">
        <v>307.7</v>
      </c>
      <c r="BJ276" s="80">
        <v>7.6999999999999886</v>
      </c>
      <c r="BK276" s="80">
        <v>2.5666666666666629</v>
      </c>
      <c r="BL276" s="80">
        <v>227.7</v>
      </c>
      <c r="BM276" s="80">
        <v>0</v>
      </c>
      <c r="BN276" s="80">
        <v>0</v>
      </c>
      <c r="BO276" s="169" t="str">
        <f>VLOOKUP(B276,[1]DS!$B$5:$W$2997,15,0)</f>
        <v>0504</v>
      </c>
      <c r="BP276" s="80" t="str">
        <f t="shared" si="57"/>
        <v/>
      </c>
    </row>
    <row r="277" spans="1:68" ht="27.6" customHeight="1">
      <c r="A277" s="56">
        <f>SUBTOTAL(3,$B$9:B277)</f>
        <v>269</v>
      </c>
      <c r="B277" s="123" t="s">
        <v>225</v>
      </c>
      <c r="C277" s="124" t="s">
        <v>1221</v>
      </c>
      <c r="D277" s="125" t="s">
        <v>963</v>
      </c>
      <c r="E277" s="56">
        <v>5</v>
      </c>
      <c r="F277" s="57" t="s">
        <v>691</v>
      </c>
      <c r="G277" s="78">
        <v>0</v>
      </c>
      <c r="H277" s="58">
        <v>0</v>
      </c>
      <c r="I277" s="58">
        <v>0</v>
      </c>
      <c r="J277" s="58">
        <v>0</v>
      </c>
      <c r="K277" s="78"/>
      <c r="L277" s="58"/>
      <c r="M277" s="58"/>
      <c r="N277" s="58">
        <v>0</v>
      </c>
      <c r="O277" s="78">
        <v>75.599999999999994</v>
      </c>
      <c r="P277" s="58">
        <v>7748999.9999999991</v>
      </c>
      <c r="Q277" s="58">
        <v>0</v>
      </c>
      <c r="R277" s="58">
        <v>7749000</v>
      </c>
      <c r="S277" s="78"/>
      <c r="T277" s="58"/>
      <c r="U277" s="58"/>
      <c r="V277" s="58">
        <v>0</v>
      </c>
      <c r="W277" s="58"/>
      <c r="X277" s="58"/>
      <c r="Y277" s="58"/>
      <c r="Z277" s="58"/>
      <c r="AA277" s="58"/>
      <c r="AB277" s="58">
        <v>0</v>
      </c>
      <c r="AC277" s="60">
        <v>3</v>
      </c>
      <c r="AD277" s="60">
        <v>60</v>
      </c>
      <c r="AE277" s="60">
        <v>0</v>
      </c>
      <c r="AF277" s="60">
        <v>0</v>
      </c>
      <c r="AG277" s="60">
        <v>3</v>
      </c>
      <c r="AH277" s="60">
        <v>60</v>
      </c>
      <c r="AI277" s="58">
        <v>3150000</v>
      </c>
      <c r="AJ277" s="58">
        <v>0</v>
      </c>
      <c r="AK277" s="59">
        <v>0</v>
      </c>
      <c r="AL277" s="58">
        <v>3150000</v>
      </c>
      <c r="AM277" s="58">
        <v>0</v>
      </c>
      <c r="AN277" s="78">
        <v>300</v>
      </c>
      <c r="AO277" s="78">
        <v>93</v>
      </c>
      <c r="AP277" s="78">
        <v>51.9</v>
      </c>
      <c r="AQ277" s="93">
        <v>0</v>
      </c>
      <c r="AR277" s="93">
        <v>0</v>
      </c>
      <c r="AS277" s="93">
        <v>0</v>
      </c>
      <c r="AT277" s="93">
        <v>0</v>
      </c>
      <c r="AU277" s="93">
        <v>0</v>
      </c>
      <c r="AV277" s="93">
        <v>0</v>
      </c>
      <c r="AW277" s="93">
        <v>0</v>
      </c>
      <c r="AX277" s="93">
        <v>0</v>
      </c>
      <c r="AY277" s="58"/>
      <c r="AZ277" s="59"/>
      <c r="BA277" s="59"/>
      <c r="BB277" s="59">
        <v>10899000</v>
      </c>
      <c r="BC277" s="59">
        <v>0</v>
      </c>
      <c r="BD277" s="59">
        <v>0</v>
      </c>
      <c r="BE277" s="59">
        <v>10899000</v>
      </c>
      <c r="BF277" s="59">
        <v>0</v>
      </c>
      <c r="BG277" s="136">
        <v>0</v>
      </c>
      <c r="BH277" s="80">
        <v>300</v>
      </c>
      <c r="BI277" s="80">
        <v>280.5</v>
      </c>
      <c r="BJ277" s="80">
        <v>0</v>
      </c>
      <c r="BK277" s="80">
        <v>0</v>
      </c>
      <c r="BL277" s="80">
        <v>220.5</v>
      </c>
      <c r="BM277" s="80">
        <v>0</v>
      </c>
      <c r="BN277" s="80">
        <v>0</v>
      </c>
      <c r="BO277" s="169" t="str">
        <f>VLOOKUP(B277,[1]DS!$B$5:$W$2997,15,0)</f>
        <v>0504</v>
      </c>
      <c r="BP277" s="80" t="str">
        <f t="shared" si="57"/>
        <v/>
      </c>
    </row>
    <row r="278" spans="1:68" ht="27.6" customHeight="1">
      <c r="A278" s="56">
        <f>SUBTOTAL(3,$B$9:B278)</f>
        <v>270</v>
      </c>
      <c r="B278" s="123" t="s">
        <v>228</v>
      </c>
      <c r="C278" s="124" t="s">
        <v>979</v>
      </c>
      <c r="D278" s="125" t="s">
        <v>980</v>
      </c>
      <c r="E278" s="56">
        <v>5</v>
      </c>
      <c r="F278" s="57" t="s">
        <v>691</v>
      </c>
      <c r="G278" s="78">
        <v>0</v>
      </c>
      <c r="H278" s="58">
        <v>0</v>
      </c>
      <c r="I278" s="58">
        <v>0</v>
      </c>
      <c r="J278" s="58">
        <v>0</v>
      </c>
      <c r="K278" s="78"/>
      <c r="L278" s="58"/>
      <c r="M278" s="58"/>
      <c r="N278" s="58">
        <v>0</v>
      </c>
      <c r="O278" s="78">
        <v>30.1</v>
      </c>
      <c r="P278" s="58">
        <v>3085250</v>
      </c>
      <c r="Q278" s="58">
        <v>0</v>
      </c>
      <c r="R278" s="58">
        <v>3085250</v>
      </c>
      <c r="S278" s="78"/>
      <c r="T278" s="58"/>
      <c r="U278" s="58"/>
      <c r="V278" s="58">
        <v>0</v>
      </c>
      <c r="W278" s="58"/>
      <c r="X278" s="58"/>
      <c r="Y278" s="58"/>
      <c r="Z278" s="58"/>
      <c r="AA278" s="58"/>
      <c r="AB278" s="58">
        <v>0</v>
      </c>
      <c r="AC278" s="60">
        <v>5</v>
      </c>
      <c r="AD278" s="60">
        <v>140</v>
      </c>
      <c r="AE278" s="60">
        <v>0</v>
      </c>
      <c r="AF278" s="60">
        <v>0</v>
      </c>
      <c r="AG278" s="60">
        <v>5</v>
      </c>
      <c r="AH278" s="60">
        <v>140</v>
      </c>
      <c r="AI278" s="58">
        <v>7100000</v>
      </c>
      <c r="AJ278" s="58">
        <v>0</v>
      </c>
      <c r="AK278" s="59">
        <v>0</v>
      </c>
      <c r="AL278" s="58">
        <v>7100000</v>
      </c>
      <c r="AM278" s="58">
        <v>0</v>
      </c>
      <c r="AN278" s="78">
        <v>300</v>
      </c>
      <c r="AO278" s="78">
        <v>131.4</v>
      </c>
      <c r="AP278" s="78">
        <v>51.9</v>
      </c>
      <c r="AQ278" s="93">
        <v>0</v>
      </c>
      <c r="AR278" s="93">
        <v>0</v>
      </c>
      <c r="AS278" s="93">
        <v>0</v>
      </c>
      <c r="AT278" s="93">
        <v>0</v>
      </c>
      <c r="AU278" s="93">
        <v>0</v>
      </c>
      <c r="AV278" s="93">
        <v>0</v>
      </c>
      <c r="AW278" s="93">
        <v>0</v>
      </c>
      <c r="AX278" s="93">
        <v>0</v>
      </c>
      <c r="AY278" s="58"/>
      <c r="AZ278" s="59"/>
      <c r="BA278" s="59"/>
      <c r="BB278" s="59">
        <v>10185250</v>
      </c>
      <c r="BC278" s="59">
        <v>0</v>
      </c>
      <c r="BD278" s="59">
        <v>0</v>
      </c>
      <c r="BE278" s="59">
        <v>10185250</v>
      </c>
      <c r="BF278" s="59">
        <v>0</v>
      </c>
      <c r="BG278" s="136">
        <v>0</v>
      </c>
      <c r="BH278" s="80">
        <v>300</v>
      </c>
      <c r="BI278" s="80">
        <v>353.4</v>
      </c>
      <c r="BJ278" s="80">
        <v>53.399999999999977</v>
      </c>
      <c r="BK278" s="80">
        <v>17.799999999999994</v>
      </c>
      <c r="BL278" s="80">
        <v>213.4</v>
      </c>
      <c r="BM278" s="80">
        <v>0</v>
      </c>
      <c r="BN278" s="80">
        <v>0</v>
      </c>
      <c r="BO278" s="169" t="str">
        <f>VLOOKUP(B278,[1]DS!$B$5:$W$2997,15,0)</f>
        <v>0504</v>
      </c>
      <c r="BP278" s="80" t="str">
        <f t="shared" si="57"/>
        <v/>
      </c>
    </row>
    <row r="279" spans="1:68" ht="27.6" customHeight="1">
      <c r="A279" s="56">
        <f>SUBTOTAL(3,$B$9:B279)</f>
        <v>271</v>
      </c>
      <c r="B279" s="123" t="s">
        <v>887</v>
      </c>
      <c r="C279" s="124" t="s">
        <v>1177</v>
      </c>
      <c r="D279" s="125" t="s">
        <v>1112</v>
      </c>
      <c r="E279" s="56">
        <v>5</v>
      </c>
      <c r="F279" s="57" t="s">
        <v>691</v>
      </c>
      <c r="G279" s="78">
        <v>0</v>
      </c>
      <c r="H279" s="58">
        <v>0</v>
      </c>
      <c r="I279" s="58">
        <v>0</v>
      </c>
      <c r="J279" s="58">
        <v>0</v>
      </c>
      <c r="K279" s="78"/>
      <c r="L279" s="58"/>
      <c r="M279" s="58"/>
      <c r="N279" s="58">
        <v>0</v>
      </c>
      <c r="O279" s="78">
        <v>0</v>
      </c>
      <c r="P279" s="58">
        <v>0</v>
      </c>
      <c r="Q279" s="58">
        <v>0</v>
      </c>
      <c r="R279" s="58">
        <v>0</v>
      </c>
      <c r="S279" s="78"/>
      <c r="T279" s="58"/>
      <c r="U279" s="58"/>
      <c r="V279" s="58">
        <v>0</v>
      </c>
      <c r="W279" s="58"/>
      <c r="X279" s="58"/>
      <c r="Y279" s="58"/>
      <c r="Z279" s="58"/>
      <c r="AA279" s="58"/>
      <c r="AB279" s="58">
        <v>0</v>
      </c>
      <c r="AC279" s="60">
        <v>0</v>
      </c>
      <c r="AD279" s="60">
        <v>0</v>
      </c>
      <c r="AE279" s="60">
        <v>0</v>
      </c>
      <c r="AF279" s="60">
        <v>0</v>
      </c>
      <c r="AG279" s="60">
        <v>0</v>
      </c>
      <c r="AH279" s="60">
        <v>0</v>
      </c>
      <c r="AI279" s="58">
        <v>0</v>
      </c>
      <c r="AJ279" s="58">
        <v>0</v>
      </c>
      <c r="AK279" s="59">
        <v>0</v>
      </c>
      <c r="AL279" s="58">
        <v>0</v>
      </c>
      <c r="AM279" s="58">
        <v>0</v>
      </c>
      <c r="AN279" s="78">
        <v>67.5</v>
      </c>
      <c r="AO279" s="78">
        <v>0</v>
      </c>
      <c r="AP279" s="78">
        <v>0</v>
      </c>
      <c r="AQ279" s="93">
        <v>0</v>
      </c>
      <c r="AR279" s="93">
        <v>0</v>
      </c>
      <c r="AS279" s="93">
        <v>0</v>
      </c>
      <c r="AT279" s="93">
        <v>0</v>
      </c>
      <c r="AU279" s="93">
        <v>0</v>
      </c>
      <c r="AV279" s="93">
        <v>0</v>
      </c>
      <c r="AW279" s="93">
        <v>0</v>
      </c>
      <c r="AX279" s="93">
        <v>0</v>
      </c>
      <c r="AY279" s="58"/>
      <c r="AZ279" s="59"/>
      <c r="BA279" s="59"/>
      <c r="BB279" s="59">
        <v>0</v>
      </c>
      <c r="BC279" s="59">
        <v>0</v>
      </c>
      <c r="BD279" s="59">
        <v>0</v>
      </c>
      <c r="BE279" s="59">
        <v>0</v>
      </c>
      <c r="BF279" s="59">
        <v>0</v>
      </c>
      <c r="BG279" s="136">
        <v>0</v>
      </c>
      <c r="BH279" s="80">
        <v>67.5</v>
      </c>
      <c r="BI279" s="80">
        <v>0</v>
      </c>
      <c r="BJ279" s="80">
        <v>0</v>
      </c>
      <c r="BK279" s="80">
        <v>0</v>
      </c>
      <c r="BL279" s="80">
        <v>0</v>
      </c>
      <c r="BM279" s="80">
        <v>0</v>
      </c>
      <c r="BN279" s="80">
        <v>0</v>
      </c>
      <c r="BO279" s="169" t="str">
        <f>VLOOKUP(B279,[1]DS!$B$5:$W$2997,15,0)</f>
        <v>0504</v>
      </c>
      <c r="BP279" s="80" t="str">
        <f t="shared" si="57"/>
        <v/>
      </c>
    </row>
    <row r="280" spans="1:68" ht="27.6" customHeight="1">
      <c r="A280" s="56">
        <f>SUBTOTAL(3,$B$9:B280)</f>
        <v>272</v>
      </c>
      <c r="B280" s="123" t="s">
        <v>226</v>
      </c>
      <c r="C280" s="124" t="s">
        <v>904</v>
      </c>
      <c r="D280" s="125" t="s">
        <v>1222</v>
      </c>
      <c r="E280" s="56">
        <v>5</v>
      </c>
      <c r="F280" s="57" t="s">
        <v>691</v>
      </c>
      <c r="G280" s="78">
        <v>0</v>
      </c>
      <c r="H280" s="58">
        <v>0</v>
      </c>
      <c r="I280" s="58">
        <v>0</v>
      </c>
      <c r="J280" s="58">
        <v>0</v>
      </c>
      <c r="K280" s="78"/>
      <c r="L280" s="58"/>
      <c r="M280" s="58"/>
      <c r="N280" s="58">
        <v>0</v>
      </c>
      <c r="O280" s="78">
        <v>30.1</v>
      </c>
      <c r="P280" s="58">
        <v>3085250</v>
      </c>
      <c r="Q280" s="58">
        <v>0</v>
      </c>
      <c r="R280" s="58">
        <v>3085250</v>
      </c>
      <c r="S280" s="78"/>
      <c r="T280" s="58"/>
      <c r="U280" s="58"/>
      <c r="V280" s="58">
        <v>0</v>
      </c>
      <c r="W280" s="58"/>
      <c r="X280" s="58"/>
      <c r="Y280" s="58"/>
      <c r="Z280" s="58"/>
      <c r="AA280" s="58"/>
      <c r="AB280" s="58">
        <v>0</v>
      </c>
      <c r="AC280" s="60">
        <v>2</v>
      </c>
      <c r="AD280" s="60">
        <v>30</v>
      </c>
      <c r="AE280" s="60">
        <v>0</v>
      </c>
      <c r="AF280" s="60">
        <v>0</v>
      </c>
      <c r="AG280" s="60">
        <v>2</v>
      </c>
      <c r="AH280" s="60">
        <v>30</v>
      </c>
      <c r="AI280" s="58">
        <v>1550000</v>
      </c>
      <c r="AJ280" s="58">
        <v>0</v>
      </c>
      <c r="AK280" s="59">
        <v>0</v>
      </c>
      <c r="AL280" s="58">
        <v>1550000</v>
      </c>
      <c r="AM280" s="58">
        <v>0</v>
      </c>
      <c r="AN280" s="78">
        <v>240</v>
      </c>
      <c r="AO280" s="78">
        <v>126.3</v>
      </c>
      <c r="AP280" s="78">
        <v>55.800000000000004</v>
      </c>
      <c r="AQ280" s="93">
        <v>0</v>
      </c>
      <c r="AR280" s="93">
        <v>0</v>
      </c>
      <c r="AS280" s="93">
        <v>0</v>
      </c>
      <c r="AT280" s="93">
        <v>0</v>
      </c>
      <c r="AU280" s="93">
        <v>0</v>
      </c>
      <c r="AV280" s="93">
        <v>0</v>
      </c>
      <c r="AW280" s="93">
        <v>0</v>
      </c>
      <c r="AX280" s="93">
        <v>0</v>
      </c>
      <c r="AY280" s="58"/>
      <c r="AZ280" s="59"/>
      <c r="BA280" s="59"/>
      <c r="BB280" s="59">
        <v>4635250</v>
      </c>
      <c r="BC280" s="59">
        <v>0</v>
      </c>
      <c r="BD280" s="59">
        <v>0</v>
      </c>
      <c r="BE280" s="59">
        <v>4635250</v>
      </c>
      <c r="BF280" s="59">
        <v>0</v>
      </c>
      <c r="BG280" s="60">
        <v>0</v>
      </c>
      <c r="BH280" s="80">
        <v>240</v>
      </c>
      <c r="BI280" s="80">
        <v>242.20000000000002</v>
      </c>
      <c r="BJ280" s="80">
        <v>2.2000000000000171</v>
      </c>
      <c r="BK280" s="80">
        <v>0.91666666666667374</v>
      </c>
      <c r="BL280" s="80">
        <v>212.20000000000002</v>
      </c>
      <c r="BM280" s="80">
        <v>0</v>
      </c>
      <c r="BN280" s="80">
        <v>0</v>
      </c>
      <c r="BO280" s="169" t="str">
        <f>VLOOKUP(B280,[1]DS!$B$5:$W$2997,15,0)</f>
        <v>0504</v>
      </c>
      <c r="BP280" s="80" t="str">
        <f t="shared" si="57"/>
        <v/>
      </c>
    </row>
    <row r="281" spans="1:68" ht="27.6" customHeight="1">
      <c r="A281" s="56">
        <f>SUBTOTAL(3,$B$9:B281)</f>
        <v>273</v>
      </c>
      <c r="B281" s="123" t="s">
        <v>227</v>
      </c>
      <c r="C281" s="124" t="s">
        <v>1223</v>
      </c>
      <c r="D281" s="125" t="s">
        <v>911</v>
      </c>
      <c r="E281" s="56">
        <v>5</v>
      </c>
      <c r="F281" s="57" t="s">
        <v>691</v>
      </c>
      <c r="G281" s="78">
        <v>0</v>
      </c>
      <c r="H281" s="58">
        <v>0</v>
      </c>
      <c r="I281" s="58">
        <v>0</v>
      </c>
      <c r="J281" s="58">
        <v>0</v>
      </c>
      <c r="K281" s="78"/>
      <c r="L281" s="58"/>
      <c r="M281" s="58"/>
      <c r="N281" s="58">
        <v>0</v>
      </c>
      <c r="O281" s="78">
        <v>0</v>
      </c>
      <c r="P281" s="58">
        <v>0</v>
      </c>
      <c r="Q281" s="58">
        <v>0</v>
      </c>
      <c r="R281" s="58">
        <v>0</v>
      </c>
      <c r="S281" s="78"/>
      <c r="T281" s="58"/>
      <c r="U281" s="58"/>
      <c r="V281" s="58">
        <v>0</v>
      </c>
      <c r="W281" s="58"/>
      <c r="X281" s="58"/>
      <c r="Y281" s="58"/>
      <c r="Z281" s="58"/>
      <c r="AA281" s="58"/>
      <c r="AB281" s="58">
        <v>0</v>
      </c>
      <c r="AC281" s="60">
        <v>0</v>
      </c>
      <c r="AD281" s="60">
        <v>0</v>
      </c>
      <c r="AE281" s="60">
        <v>0</v>
      </c>
      <c r="AF281" s="60">
        <v>0</v>
      </c>
      <c r="AG281" s="60">
        <v>0</v>
      </c>
      <c r="AH281" s="60">
        <v>0</v>
      </c>
      <c r="AI281" s="58">
        <v>0</v>
      </c>
      <c r="AJ281" s="58">
        <v>0</v>
      </c>
      <c r="AK281" s="59">
        <v>0</v>
      </c>
      <c r="AL281" s="58">
        <v>0</v>
      </c>
      <c r="AM281" s="58">
        <v>0</v>
      </c>
      <c r="AN281" s="78">
        <v>0</v>
      </c>
      <c r="AO281" s="78">
        <v>0</v>
      </c>
      <c r="AP281" s="78">
        <v>0</v>
      </c>
      <c r="AQ281" s="93">
        <v>0</v>
      </c>
      <c r="AR281" s="93">
        <v>0</v>
      </c>
      <c r="AS281" s="93">
        <v>0</v>
      </c>
      <c r="AT281" s="93">
        <v>0</v>
      </c>
      <c r="AU281" s="93">
        <v>0</v>
      </c>
      <c r="AV281" s="93">
        <v>0</v>
      </c>
      <c r="AW281" s="93">
        <v>0</v>
      </c>
      <c r="AX281" s="93">
        <v>0</v>
      </c>
      <c r="AY281" s="58"/>
      <c r="AZ281" s="59"/>
      <c r="BA281" s="59"/>
      <c r="BB281" s="59">
        <v>0</v>
      </c>
      <c r="BC281" s="59">
        <v>0</v>
      </c>
      <c r="BD281" s="59">
        <v>0</v>
      </c>
      <c r="BE281" s="59">
        <v>0</v>
      </c>
      <c r="BF281" s="59">
        <v>0</v>
      </c>
      <c r="BG281" s="136">
        <v>0</v>
      </c>
      <c r="BH281" s="80">
        <v>0</v>
      </c>
      <c r="BI281" s="80">
        <v>0</v>
      </c>
      <c r="BJ281" s="80">
        <v>0</v>
      </c>
      <c r="BK281" s="80">
        <v>0</v>
      </c>
      <c r="BL281" s="80">
        <v>0</v>
      </c>
      <c r="BM281" s="80">
        <v>0</v>
      </c>
      <c r="BN281" s="80">
        <v>0</v>
      </c>
      <c r="BO281" s="169" t="str">
        <f>VLOOKUP(B281,[1]DS!$B$5:$W$2997,15,0)</f>
        <v>0504</v>
      </c>
      <c r="BP281" s="80" t="str">
        <f t="shared" si="57"/>
        <v/>
      </c>
    </row>
    <row r="282" spans="1:68" ht="27.6" customHeight="1">
      <c r="A282" s="56">
        <f>SUBTOTAL(3,$B$9:B282)</f>
        <v>274</v>
      </c>
      <c r="B282" s="123" t="s">
        <v>229</v>
      </c>
      <c r="C282" s="124" t="s">
        <v>1224</v>
      </c>
      <c r="D282" s="125" t="s">
        <v>1058</v>
      </c>
      <c r="E282" s="56">
        <v>5</v>
      </c>
      <c r="F282" s="57" t="s">
        <v>691</v>
      </c>
      <c r="G282" s="78">
        <v>0</v>
      </c>
      <c r="H282" s="58">
        <v>0</v>
      </c>
      <c r="I282" s="58">
        <v>0</v>
      </c>
      <c r="J282" s="58">
        <v>0</v>
      </c>
      <c r="K282" s="78"/>
      <c r="L282" s="58"/>
      <c r="M282" s="58"/>
      <c r="N282" s="58">
        <v>0</v>
      </c>
      <c r="O282" s="78">
        <v>0</v>
      </c>
      <c r="P282" s="58">
        <v>0</v>
      </c>
      <c r="Q282" s="58">
        <v>0</v>
      </c>
      <c r="R282" s="58">
        <v>0</v>
      </c>
      <c r="S282" s="78"/>
      <c r="T282" s="58"/>
      <c r="U282" s="58"/>
      <c r="V282" s="58">
        <v>0</v>
      </c>
      <c r="W282" s="58"/>
      <c r="X282" s="58"/>
      <c r="Y282" s="58"/>
      <c r="Z282" s="58"/>
      <c r="AA282" s="58"/>
      <c r="AB282" s="58">
        <v>0</v>
      </c>
      <c r="AC282" s="60">
        <v>0</v>
      </c>
      <c r="AD282" s="60">
        <v>0</v>
      </c>
      <c r="AE282" s="60">
        <v>0</v>
      </c>
      <c r="AF282" s="60">
        <v>0</v>
      </c>
      <c r="AG282" s="60">
        <v>0</v>
      </c>
      <c r="AH282" s="60">
        <v>0</v>
      </c>
      <c r="AI282" s="58">
        <v>0</v>
      </c>
      <c r="AJ282" s="58">
        <v>0</v>
      </c>
      <c r="AK282" s="59">
        <v>0</v>
      </c>
      <c r="AL282" s="58">
        <v>0</v>
      </c>
      <c r="AM282" s="58">
        <v>0</v>
      </c>
      <c r="AN282" s="78">
        <v>0</v>
      </c>
      <c r="AO282" s="78">
        <v>0</v>
      </c>
      <c r="AP282" s="78">
        <v>0</v>
      </c>
      <c r="AQ282" s="93">
        <v>0</v>
      </c>
      <c r="AR282" s="93">
        <v>0</v>
      </c>
      <c r="AS282" s="93">
        <v>0</v>
      </c>
      <c r="AT282" s="93">
        <v>0</v>
      </c>
      <c r="AU282" s="93">
        <v>0</v>
      </c>
      <c r="AV282" s="93">
        <v>0</v>
      </c>
      <c r="AW282" s="93">
        <v>0</v>
      </c>
      <c r="AX282" s="93">
        <v>0</v>
      </c>
      <c r="AY282" s="58"/>
      <c r="AZ282" s="59"/>
      <c r="BA282" s="59"/>
      <c r="BB282" s="59">
        <v>0</v>
      </c>
      <c r="BC282" s="59">
        <v>0</v>
      </c>
      <c r="BD282" s="59">
        <v>0</v>
      </c>
      <c r="BE282" s="59">
        <v>0</v>
      </c>
      <c r="BF282" s="59">
        <v>0</v>
      </c>
      <c r="BG282" s="60">
        <v>0</v>
      </c>
      <c r="BH282" s="80">
        <v>0</v>
      </c>
      <c r="BI282" s="80">
        <v>0</v>
      </c>
      <c r="BJ282" s="80">
        <v>0</v>
      </c>
      <c r="BK282" s="80">
        <v>0</v>
      </c>
      <c r="BL282" s="80">
        <v>0</v>
      </c>
      <c r="BM282" s="80">
        <v>0</v>
      </c>
      <c r="BN282" s="80">
        <v>0</v>
      </c>
      <c r="BO282" s="169" t="str">
        <f>VLOOKUP(B282,[1]DS!$B$5:$W$2997,15,0)</f>
        <v>0504</v>
      </c>
      <c r="BP282" s="80" t="str">
        <f t="shared" si="57"/>
        <v/>
      </c>
    </row>
    <row r="283" spans="1:68" ht="27.6" customHeight="1">
      <c r="A283" s="56">
        <f>SUBTOTAL(3,$B$9:B283)</f>
        <v>275</v>
      </c>
      <c r="B283" s="123" t="s">
        <v>230</v>
      </c>
      <c r="C283" s="124" t="s">
        <v>1199</v>
      </c>
      <c r="D283" s="125" t="s">
        <v>899</v>
      </c>
      <c r="E283" s="56">
        <v>5</v>
      </c>
      <c r="F283" s="57" t="s">
        <v>693</v>
      </c>
      <c r="G283" s="78">
        <v>0</v>
      </c>
      <c r="H283" s="58">
        <v>0</v>
      </c>
      <c r="I283" s="58">
        <v>0</v>
      </c>
      <c r="J283" s="58">
        <v>0</v>
      </c>
      <c r="K283" s="78"/>
      <c r="L283" s="58"/>
      <c r="M283" s="58"/>
      <c r="N283" s="58">
        <v>0</v>
      </c>
      <c r="O283" s="78">
        <v>90.399999999999991</v>
      </c>
      <c r="P283" s="58">
        <v>9266000</v>
      </c>
      <c r="Q283" s="58">
        <v>0</v>
      </c>
      <c r="R283" s="58">
        <v>9266000</v>
      </c>
      <c r="S283" s="78"/>
      <c r="T283" s="58"/>
      <c r="U283" s="58"/>
      <c r="V283" s="58">
        <v>0</v>
      </c>
      <c r="W283" s="58"/>
      <c r="X283" s="58"/>
      <c r="Y283" s="58"/>
      <c r="Z283" s="58"/>
      <c r="AA283" s="58"/>
      <c r="AB283" s="58">
        <v>0</v>
      </c>
      <c r="AC283" s="60">
        <v>6</v>
      </c>
      <c r="AD283" s="60">
        <v>140</v>
      </c>
      <c r="AE283" s="60">
        <v>0</v>
      </c>
      <c r="AF283" s="60">
        <v>0</v>
      </c>
      <c r="AG283" s="60">
        <v>6</v>
      </c>
      <c r="AH283" s="60">
        <v>140</v>
      </c>
      <c r="AI283" s="58">
        <v>7050000</v>
      </c>
      <c r="AJ283" s="58">
        <v>0</v>
      </c>
      <c r="AK283" s="59">
        <v>0</v>
      </c>
      <c r="AL283" s="58">
        <v>7050000</v>
      </c>
      <c r="AM283" s="58">
        <v>0</v>
      </c>
      <c r="AN283" s="78">
        <v>240</v>
      </c>
      <c r="AO283" s="78">
        <v>269.3</v>
      </c>
      <c r="AP283" s="78">
        <v>242.2</v>
      </c>
      <c r="AQ283" s="93">
        <v>39367500</v>
      </c>
      <c r="AR283" s="93">
        <v>0</v>
      </c>
      <c r="AS283" s="93">
        <v>0</v>
      </c>
      <c r="AT283" s="93">
        <v>0</v>
      </c>
      <c r="AU283" s="93">
        <v>0</v>
      </c>
      <c r="AV283" s="93">
        <v>39367500</v>
      </c>
      <c r="AW283" s="93">
        <v>0</v>
      </c>
      <c r="AX283" s="93">
        <v>0</v>
      </c>
      <c r="AY283" s="58"/>
      <c r="AZ283" s="59"/>
      <c r="BA283" s="59"/>
      <c r="BB283" s="59">
        <v>55683500</v>
      </c>
      <c r="BC283" s="59">
        <v>0</v>
      </c>
      <c r="BD283" s="59">
        <v>0</v>
      </c>
      <c r="BE283" s="59">
        <v>55683500</v>
      </c>
      <c r="BF283" s="59">
        <v>0</v>
      </c>
      <c r="BG283" s="60">
        <v>0</v>
      </c>
      <c r="BH283" s="80">
        <v>240</v>
      </c>
      <c r="BI283" s="80">
        <v>741.9</v>
      </c>
      <c r="BJ283" s="80">
        <v>501.9</v>
      </c>
      <c r="BK283" s="80">
        <v>209.125</v>
      </c>
      <c r="BL283" s="80">
        <v>601.9</v>
      </c>
      <c r="BM283" s="80">
        <v>361.9</v>
      </c>
      <c r="BN283" s="80">
        <v>150.79166666666666</v>
      </c>
      <c r="BO283" s="169" t="str">
        <f>VLOOKUP(B283,[1]DS!$B$5:$W$2997,15,0)</f>
        <v>0506</v>
      </c>
      <c r="BP283" s="80" t="str">
        <f t="shared" si="57"/>
        <v/>
      </c>
    </row>
    <row r="284" spans="1:68" ht="27.6" customHeight="1">
      <c r="A284" s="56">
        <f>SUBTOTAL(3,$B$9:B284)</f>
        <v>276</v>
      </c>
      <c r="B284" s="123" t="s">
        <v>231</v>
      </c>
      <c r="C284" s="124" t="s">
        <v>1067</v>
      </c>
      <c r="D284" s="125" t="s">
        <v>1057</v>
      </c>
      <c r="E284" s="56">
        <v>5</v>
      </c>
      <c r="F284" s="57" t="s">
        <v>693</v>
      </c>
      <c r="G284" s="78">
        <v>0</v>
      </c>
      <c r="H284" s="58">
        <v>0</v>
      </c>
      <c r="I284" s="58">
        <v>0</v>
      </c>
      <c r="J284" s="58">
        <v>0</v>
      </c>
      <c r="K284" s="78"/>
      <c r="L284" s="58"/>
      <c r="M284" s="58"/>
      <c r="N284" s="58">
        <v>0</v>
      </c>
      <c r="O284" s="78">
        <v>0</v>
      </c>
      <c r="P284" s="58">
        <v>0</v>
      </c>
      <c r="Q284" s="58">
        <v>0</v>
      </c>
      <c r="R284" s="58">
        <v>0</v>
      </c>
      <c r="S284" s="78"/>
      <c r="T284" s="58"/>
      <c r="U284" s="58"/>
      <c r="V284" s="58">
        <v>0</v>
      </c>
      <c r="W284" s="58"/>
      <c r="X284" s="58"/>
      <c r="Y284" s="58"/>
      <c r="Z284" s="58"/>
      <c r="AA284" s="58"/>
      <c r="AB284" s="58">
        <v>0</v>
      </c>
      <c r="AC284" s="60">
        <v>2</v>
      </c>
      <c r="AD284" s="60">
        <v>80</v>
      </c>
      <c r="AE284" s="60">
        <v>0</v>
      </c>
      <c r="AF284" s="60">
        <v>0</v>
      </c>
      <c r="AG284" s="60">
        <v>2</v>
      </c>
      <c r="AH284" s="60">
        <v>80</v>
      </c>
      <c r="AI284" s="58">
        <v>4000000</v>
      </c>
      <c r="AJ284" s="58">
        <v>0</v>
      </c>
      <c r="AK284" s="59">
        <v>0</v>
      </c>
      <c r="AL284" s="58">
        <v>4000000</v>
      </c>
      <c r="AM284" s="58">
        <v>0</v>
      </c>
      <c r="AN284" s="78">
        <v>300</v>
      </c>
      <c r="AO284" s="78">
        <v>214.9</v>
      </c>
      <c r="AP284" s="78">
        <v>227.70000000000002</v>
      </c>
      <c r="AQ284" s="93">
        <v>24313300</v>
      </c>
      <c r="AR284" s="93">
        <v>0</v>
      </c>
      <c r="AS284" s="93">
        <v>0</v>
      </c>
      <c r="AT284" s="93">
        <v>0</v>
      </c>
      <c r="AU284" s="93">
        <v>0</v>
      </c>
      <c r="AV284" s="93">
        <v>24313300</v>
      </c>
      <c r="AW284" s="93">
        <v>0</v>
      </c>
      <c r="AX284" s="93">
        <v>0</v>
      </c>
      <c r="AY284" s="58"/>
      <c r="AZ284" s="59"/>
      <c r="BA284" s="59"/>
      <c r="BB284" s="59">
        <v>28313300</v>
      </c>
      <c r="BC284" s="59">
        <v>0</v>
      </c>
      <c r="BD284" s="59">
        <v>0</v>
      </c>
      <c r="BE284" s="59">
        <v>28313300</v>
      </c>
      <c r="BF284" s="59">
        <v>0</v>
      </c>
      <c r="BG284" s="136">
        <v>0</v>
      </c>
      <c r="BH284" s="80">
        <v>300</v>
      </c>
      <c r="BI284" s="80">
        <v>522.6</v>
      </c>
      <c r="BJ284" s="80">
        <v>222.60000000000002</v>
      </c>
      <c r="BK284" s="80">
        <v>74.200000000000017</v>
      </c>
      <c r="BL284" s="80">
        <v>442.6</v>
      </c>
      <c r="BM284" s="80">
        <v>142.60000000000002</v>
      </c>
      <c r="BN284" s="80">
        <v>47.533333333333339</v>
      </c>
      <c r="BO284" s="169" t="str">
        <f>VLOOKUP(B284,[1]DS!$B$5:$W$2997,15,0)</f>
        <v>0506</v>
      </c>
      <c r="BP284" s="80" t="str">
        <f t="shared" si="57"/>
        <v/>
      </c>
    </row>
    <row r="285" spans="1:68" ht="27.6" customHeight="1">
      <c r="A285" s="56">
        <f>SUBTOTAL(3,$B$9:B285)</f>
        <v>277</v>
      </c>
      <c r="B285" s="123" t="s">
        <v>235</v>
      </c>
      <c r="C285" s="124" t="s">
        <v>1225</v>
      </c>
      <c r="D285" s="125" t="s">
        <v>1131</v>
      </c>
      <c r="E285" s="56">
        <v>5</v>
      </c>
      <c r="F285" s="57" t="s">
        <v>693</v>
      </c>
      <c r="G285" s="78">
        <v>0</v>
      </c>
      <c r="H285" s="58">
        <v>0</v>
      </c>
      <c r="I285" s="58">
        <v>0</v>
      </c>
      <c r="J285" s="58">
        <v>0</v>
      </c>
      <c r="K285" s="78"/>
      <c r="L285" s="58"/>
      <c r="M285" s="58"/>
      <c r="N285" s="58">
        <v>0</v>
      </c>
      <c r="O285" s="78">
        <v>60.2</v>
      </c>
      <c r="P285" s="58">
        <v>6170500</v>
      </c>
      <c r="Q285" s="58">
        <v>0</v>
      </c>
      <c r="R285" s="58">
        <v>6170500</v>
      </c>
      <c r="S285" s="78"/>
      <c r="T285" s="58"/>
      <c r="U285" s="58"/>
      <c r="V285" s="58">
        <v>0</v>
      </c>
      <c r="W285" s="58"/>
      <c r="X285" s="58"/>
      <c r="Y285" s="58"/>
      <c r="Z285" s="58"/>
      <c r="AA285" s="58"/>
      <c r="AB285" s="58">
        <v>0</v>
      </c>
      <c r="AC285" s="60">
        <v>6</v>
      </c>
      <c r="AD285" s="60">
        <v>140</v>
      </c>
      <c r="AE285" s="60">
        <v>0</v>
      </c>
      <c r="AF285" s="60">
        <v>0</v>
      </c>
      <c r="AG285" s="60">
        <v>6</v>
      </c>
      <c r="AH285" s="60">
        <v>140</v>
      </c>
      <c r="AI285" s="58">
        <v>7000000</v>
      </c>
      <c r="AJ285" s="58">
        <v>0</v>
      </c>
      <c r="AK285" s="59">
        <v>0</v>
      </c>
      <c r="AL285" s="58">
        <v>7000000</v>
      </c>
      <c r="AM285" s="58">
        <v>0</v>
      </c>
      <c r="AN285" s="78">
        <v>255</v>
      </c>
      <c r="AO285" s="78">
        <v>122.7</v>
      </c>
      <c r="AP285" s="78">
        <v>165.29999999999998</v>
      </c>
      <c r="AQ285" s="93">
        <v>4785000</v>
      </c>
      <c r="AR285" s="93">
        <v>0</v>
      </c>
      <c r="AS285" s="93">
        <v>0</v>
      </c>
      <c r="AT285" s="93">
        <v>0</v>
      </c>
      <c r="AU285" s="93">
        <v>0</v>
      </c>
      <c r="AV285" s="93">
        <v>4785000</v>
      </c>
      <c r="AW285" s="93">
        <v>0</v>
      </c>
      <c r="AX285" s="93">
        <v>0</v>
      </c>
      <c r="AY285" s="58"/>
      <c r="AZ285" s="59"/>
      <c r="BA285" s="59"/>
      <c r="BB285" s="59">
        <v>17955500</v>
      </c>
      <c r="BC285" s="59">
        <v>0</v>
      </c>
      <c r="BD285" s="59">
        <v>0</v>
      </c>
      <c r="BE285" s="59">
        <v>17955500</v>
      </c>
      <c r="BF285" s="59">
        <v>0</v>
      </c>
      <c r="BG285" s="136">
        <v>0</v>
      </c>
      <c r="BH285" s="80">
        <v>255</v>
      </c>
      <c r="BI285" s="80">
        <v>488.19999999999993</v>
      </c>
      <c r="BJ285" s="80">
        <v>233.19999999999993</v>
      </c>
      <c r="BK285" s="80">
        <v>91.450980392156836</v>
      </c>
      <c r="BL285" s="80">
        <v>348.2</v>
      </c>
      <c r="BM285" s="80">
        <v>93.199999999999989</v>
      </c>
      <c r="BN285" s="80">
        <v>36.549019607843128</v>
      </c>
      <c r="BO285" s="169" t="str">
        <f>VLOOKUP(B285,[1]DS!$B$5:$W$2997,15,0)</f>
        <v>0506</v>
      </c>
      <c r="BP285" s="80" t="str">
        <f t="shared" si="57"/>
        <v/>
      </c>
    </row>
    <row r="286" spans="1:68" ht="27.6" customHeight="1">
      <c r="A286" s="56">
        <f>SUBTOTAL(3,$B$9:B286)</f>
        <v>278</v>
      </c>
      <c r="B286" s="123" t="s">
        <v>233</v>
      </c>
      <c r="C286" s="124" t="s">
        <v>1226</v>
      </c>
      <c r="D286" s="125" t="s">
        <v>946</v>
      </c>
      <c r="E286" s="56">
        <v>5</v>
      </c>
      <c r="F286" s="57" t="s">
        <v>693</v>
      </c>
      <c r="G286" s="78">
        <v>0</v>
      </c>
      <c r="H286" s="58">
        <v>0</v>
      </c>
      <c r="I286" s="58">
        <v>0</v>
      </c>
      <c r="J286" s="58">
        <v>0</v>
      </c>
      <c r="K286" s="78"/>
      <c r="L286" s="58"/>
      <c r="M286" s="58"/>
      <c r="N286" s="58">
        <v>0</v>
      </c>
      <c r="O286" s="78">
        <v>30.1</v>
      </c>
      <c r="P286" s="58">
        <v>3085250</v>
      </c>
      <c r="Q286" s="58">
        <v>0</v>
      </c>
      <c r="R286" s="58">
        <v>3085250</v>
      </c>
      <c r="S286" s="78"/>
      <c r="T286" s="58"/>
      <c r="U286" s="58"/>
      <c r="V286" s="58">
        <v>0</v>
      </c>
      <c r="W286" s="58"/>
      <c r="X286" s="58"/>
      <c r="Y286" s="58"/>
      <c r="Z286" s="58"/>
      <c r="AA286" s="58"/>
      <c r="AB286" s="58">
        <v>0</v>
      </c>
      <c r="AC286" s="60">
        <v>4</v>
      </c>
      <c r="AD286" s="60">
        <v>120</v>
      </c>
      <c r="AE286" s="60">
        <v>0</v>
      </c>
      <c r="AF286" s="60">
        <v>0</v>
      </c>
      <c r="AG286" s="60">
        <v>4</v>
      </c>
      <c r="AH286" s="60">
        <v>120</v>
      </c>
      <c r="AI286" s="58">
        <v>6200000</v>
      </c>
      <c r="AJ286" s="58">
        <v>0</v>
      </c>
      <c r="AK286" s="59">
        <v>0</v>
      </c>
      <c r="AL286" s="58">
        <v>6200000</v>
      </c>
      <c r="AM286" s="58">
        <v>0</v>
      </c>
      <c r="AN286" s="78">
        <v>300</v>
      </c>
      <c r="AO286" s="78">
        <v>629.70000000000005</v>
      </c>
      <c r="AP286" s="78">
        <v>100.3</v>
      </c>
      <c r="AQ286" s="93">
        <v>55575000</v>
      </c>
      <c r="AR286" s="93">
        <v>0</v>
      </c>
      <c r="AS286" s="93">
        <v>0</v>
      </c>
      <c r="AT286" s="93">
        <v>0</v>
      </c>
      <c r="AU286" s="93">
        <v>0</v>
      </c>
      <c r="AV286" s="93">
        <v>55575000</v>
      </c>
      <c r="AW286" s="93">
        <v>0</v>
      </c>
      <c r="AX286" s="93">
        <v>0</v>
      </c>
      <c r="AY286" s="58"/>
      <c r="AZ286" s="59"/>
      <c r="BA286" s="59"/>
      <c r="BB286" s="59">
        <v>64860250</v>
      </c>
      <c r="BC286" s="59">
        <v>0</v>
      </c>
      <c r="BD286" s="59">
        <v>0</v>
      </c>
      <c r="BE286" s="59">
        <v>64860250</v>
      </c>
      <c r="BF286" s="59">
        <v>0</v>
      </c>
      <c r="BG286" s="60">
        <v>0</v>
      </c>
      <c r="BH286" s="80">
        <v>300</v>
      </c>
      <c r="BI286" s="80">
        <v>880.1</v>
      </c>
      <c r="BJ286" s="80">
        <v>580.1</v>
      </c>
      <c r="BK286" s="80">
        <v>193.36666666666667</v>
      </c>
      <c r="BL286" s="80">
        <v>760.1</v>
      </c>
      <c r="BM286" s="80">
        <v>460.1</v>
      </c>
      <c r="BN286" s="80">
        <v>153.36666666666667</v>
      </c>
      <c r="BO286" s="169" t="str">
        <f>VLOOKUP(B286,[1]DS!$B$5:$W$2997,15,0)</f>
        <v>0506</v>
      </c>
      <c r="BP286" s="80" t="str">
        <f t="shared" si="57"/>
        <v>Vượt trên 300 giờ</v>
      </c>
    </row>
    <row r="287" spans="1:68" ht="27.6" customHeight="1">
      <c r="A287" s="56">
        <f>SUBTOTAL(3,$B$9:B287)</f>
        <v>279</v>
      </c>
      <c r="B287" s="123" t="s">
        <v>234</v>
      </c>
      <c r="C287" s="124" t="s">
        <v>960</v>
      </c>
      <c r="D287" s="125" t="s">
        <v>1027</v>
      </c>
      <c r="E287" s="56">
        <v>5</v>
      </c>
      <c r="F287" s="57" t="s">
        <v>693</v>
      </c>
      <c r="G287" s="78">
        <v>0</v>
      </c>
      <c r="H287" s="58">
        <v>0</v>
      </c>
      <c r="I287" s="58">
        <v>0</v>
      </c>
      <c r="J287" s="58">
        <v>0</v>
      </c>
      <c r="K287" s="78"/>
      <c r="L287" s="58"/>
      <c r="M287" s="58"/>
      <c r="N287" s="58">
        <v>0</v>
      </c>
      <c r="O287" s="78">
        <v>75.399999999999991</v>
      </c>
      <c r="P287" s="58">
        <v>7728499.9999999991</v>
      </c>
      <c r="Q287" s="58">
        <v>0</v>
      </c>
      <c r="R287" s="58">
        <v>7728500</v>
      </c>
      <c r="S287" s="78"/>
      <c r="T287" s="58"/>
      <c r="U287" s="58"/>
      <c r="V287" s="58">
        <v>0</v>
      </c>
      <c r="W287" s="58"/>
      <c r="X287" s="58"/>
      <c r="Y287" s="58"/>
      <c r="Z287" s="58"/>
      <c r="AA287" s="58"/>
      <c r="AB287" s="58">
        <v>0</v>
      </c>
      <c r="AC287" s="60">
        <v>5</v>
      </c>
      <c r="AD287" s="60">
        <v>120</v>
      </c>
      <c r="AE287" s="60">
        <v>0</v>
      </c>
      <c r="AF287" s="60">
        <v>0</v>
      </c>
      <c r="AG287" s="60">
        <v>5</v>
      </c>
      <c r="AH287" s="60">
        <v>120</v>
      </c>
      <c r="AI287" s="58">
        <v>6300000</v>
      </c>
      <c r="AJ287" s="58">
        <v>0</v>
      </c>
      <c r="AK287" s="59">
        <v>0</v>
      </c>
      <c r="AL287" s="58">
        <v>6300000</v>
      </c>
      <c r="AM287" s="58">
        <v>0</v>
      </c>
      <c r="AN287" s="78">
        <v>300</v>
      </c>
      <c r="AO287" s="78">
        <v>739</v>
      </c>
      <c r="AP287" s="78">
        <v>0</v>
      </c>
      <c r="AQ287" s="93">
        <v>56587500</v>
      </c>
      <c r="AR287" s="93">
        <v>0</v>
      </c>
      <c r="AS287" s="93">
        <v>0</v>
      </c>
      <c r="AT287" s="93">
        <v>0</v>
      </c>
      <c r="AU287" s="93">
        <v>0</v>
      </c>
      <c r="AV287" s="93">
        <v>56587500</v>
      </c>
      <c r="AW287" s="93">
        <v>0</v>
      </c>
      <c r="AX287" s="93">
        <v>0</v>
      </c>
      <c r="AY287" s="58"/>
      <c r="AZ287" s="59"/>
      <c r="BA287" s="59"/>
      <c r="BB287" s="59">
        <v>70616000</v>
      </c>
      <c r="BC287" s="59">
        <v>0</v>
      </c>
      <c r="BD287" s="59">
        <v>0</v>
      </c>
      <c r="BE287" s="59">
        <v>70616000</v>
      </c>
      <c r="BF287" s="59">
        <v>0</v>
      </c>
      <c r="BG287" s="136">
        <v>0</v>
      </c>
      <c r="BH287" s="80">
        <v>300</v>
      </c>
      <c r="BI287" s="80">
        <v>934.4</v>
      </c>
      <c r="BJ287" s="80">
        <v>634.4</v>
      </c>
      <c r="BK287" s="80">
        <v>211.46666666666664</v>
      </c>
      <c r="BL287" s="80">
        <v>814.4</v>
      </c>
      <c r="BM287" s="80">
        <v>514.4</v>
      </c>
      <c r="BN287" s="80">
        <v>171.46666666666667</v>
      </c>
      <c r="BO287" s="169" t="str">
        <f>VLOOKUP(B287,[1]DS!$B$5:$W$2997,15,0)</f>
        <v>0506</v>
      </c>
      <c r="BP287" s="80" t="str">
        <f t="shared" si="57"/>
        <v>Vượt trên 300 giờ</v>
      </c>
    </row>
    <row r="288" spans="1:68" ht="27.6" customHeight="1">
      <c r="A288" s="56">
        <f>SUBTOTAL(3,$B$9:B288)</f>
        <v>280</v>
      </c>
      <c r="B288" s="123" t="s">
        <v>627</v>
      </c>
      <c r="C288" s="124" t="s">
        <v>1227</v>
      </c>
      <c r="D288" s="125" t="s">
        <v>948</v>
      </c>
      <c r="E288" s="56">
        <v>5</v>
      </c>
      <c r="F288" s="57" t="s">
        <v>693</v>
      </c>
      <c r="G288" s="78">
        <v>0</v>
      </c>
      <c r="H288" s="58">
        <v>0</v>
      </c>
      <c r="I288" s="58">
        <v>0</v>
      </c>
      <c r="J288" s="58">
        <v>0</v>
      </c>
      <c r="K288" s="78"/>
      <c r="L288" s="58"/>
      <c r="M288" s="58"/>
      <c r="N288" s="58">
        <v>0</v>
      </c>
      <c r="O288" s="78">
        <v>61.000000000000007</v>
      </c>
      <c r="P288" s="58">
        <v>6252500.0000000009</v>
      </c>
      <c r="Q288" s="58">
        <v>0</v>
      </c>
      <c r="R288" s="58">
        <v>6252500</v>
      </c>
      <c r="S288" s="78"/>
      <c r="T288" s="58"/>
      <c r="U288" s="58"/>
      <c r="V288" s="58">
        <v>0</v>
      </c>
      <c r="W288" s="58"/>
      <c r="X288" s="58"/>
      <c r="Y288" s="58"/>
      <c r="Z288" s="58"/>
      <c r="AA288" s="58"/>
      <c r="AB288" s="58">
        <v>0</v>
      </c>
      <c r="AC288" s="60">
        <v>3</v>
      </c>
      <c r="AD288" s="60">
        <v>70</v>
      </c>
      <c r="AE288" s="60">
        <v>0</v>
      </c>
      <c r="AF288" s="60">
        <v>0</v>
      </c>
      <c r="AG288" s="60">
        <v>3</v>
      </c>
      <c r="AH288" s="60">
        <v>70</v>
      </c>
      <c r="AI288" s="58">
        <v>3675000</v>
      </c>
      <c r="AJ288" s="58">
        <v>0</v>
      </c>
      <c r="AK288" s="59">
        <v>0</v>
      </c>
      <c r="AL288" s="58">
        <v>3675000</v>
      </c>
      <c r="AM288" s="58">
        <v>0</v>
      </c>
      <c r="AN288" s="78">
        <v>105</v>
      </c>
      <c r="AO288" s="78">
        <v>546</v>
      </c>
      <c r="AP288" s="78">
        <v>0</v>
      </c>
      <c r="AQ288" s="93">
        <v>54262500</v>
      </c>
      <c r="AR288" s="93">
        <v>0</v>
      </c>
      <c r="AS288" s="93">
        <v>0</v>
      </c>
      <c r="AT288" s="93">
        <v>0</v>
      </c>
      <c r="AU288" s="93">
        <v>0</v>
      </c>
      <c r="AV288" s="93">
        <v>54262500</v>
      </c>
      <c r="AW288" s="93">
        <v>0</v>
      </c>
      <c r="AX288" s="93">
        <v>0</v>
      </c>
      <c r="AY288" s="58"/>
      <c r="AZ288" s="59"/>
      <c r="BA288" s="59"/>
      <c r="BB288" s="59">
        <v>64190000</v>
      </c>
      <c r="BC288" s="59">
        <v>0</v>
      </c>
      <c r="BD288" s="59">
        <v>0</v>
      </c>
      <c r="BE288" s="59">
        <v>64190000</v>
      </c>
      <c r="BF288" s="59">
        <v>0</v>
      </c>
      <c r="BG288" s="136">
        <v>0</v>
      </c>
      <c r="BH288" s="80">
        <v>105</v>
      </c>
      <c r="BI288" s="80">
        <v>677</v>
      </c>
      <c r="BJ288" s="80">
        <v>572</v>
      </c>
      <c r="BK288" s="80">
        <v>544.76190476190482</v>
      </c>
      <c r="BL288" s="80">
        <v>607</v>
      </c>
      <c r="BM288" s="80">
        <v>502</v>
      </c>
      <c r="BN288" s="80">
        <v>478.09523809523807</v>
      </c>
      <c r="BO288" s="169" t="str">
        <f>VLOOKUP(B288,[1]DS!$B$5:$W$2997,15,0)</f>
        <v>0506</v>
      </c>
      <c r="BP288" s="80" t="str">
        <f t="shared" si="57"/>
        <v>Vượt trên 300 giờ</v>
      </c>
    </row>
    <row r="289" spans="1:68" ht="27.6" customHeight="1">
      <c r="A289" s="56">
        <f>SUBTOTAL(3,$B$9:B289)</f>
        <v>281</v>
      </c>
      <c r="B289" s="123" t="s">
        <v>253</v>
      </c>
      <c r="C289" s="124" t="s">
        <v>1228</v>
      </c>
      <c r="D289" s="125" t="s">
        <v>1189</v>
      </c>
      <c r="E289" s="56">
        <v>6</v>
      </c>
      <c r="F289" s="57" t="s">
        <v>694</v>
      </c>
      <c r="G289" s="78">
        <v>0</v>
      </c>
      <c r="H289" s="58">
        <v>0</v>
      </c>
      <c r="I289" s="58">
        <v>0</v>
      </c>
      <c r="J289" s="58">
        <v>0</v>
      </c>
      <c r="K289" s="78"/>
      <c r="L289" s="58"/>
      <c r="M289" s="58"/>
      <c r="N289" s="58">
        <v>0</v>
      </c>
      <c r="O289" s="78">
        <v>113.60000000000001</v>
      </c>
      <c r="P289" s="58">
        <v>11644000</v>
      </c>
      <c r="Q289" s="58">
        <v>0</v>
      </c>
      <c r="R289" s="58">
        <v>11644000</v>
      </c>
      <c r="S289" s="78"/>
      <c r="T289" s="58"/>
      <c r="U289" s="58"/>
      <c r="V289" s="58">
        <v>0</v>
      </c>
      <c r="W289" s="58"/>
      <c r="X289" s="58"/>
      <c r="Y289" s="58"/>
      <c r="Z289" s="58"/>
      <c r="AA289" s="58"/>
      <c r="AB289" s="58">
        <v>0</v>
      </c>
      <c r="AC289" s="60">
        <v>0</v>
      </c>
      <c r="AD289" s="60">
        <v>0</v>
      </c>
      <c r="AE289" s="60">
        <v>0</v>
      </c>
      <c r="AF289" s="60">
        <v>0</v>
      </c>
      <c r="AG289" s="60">
        <v>0</v>
      </c>
      <c r="AH289" s="60">
        <v>0</v>
      </c>
      <c r="AI289" s="58">
        <v>0</v>
      </c>
      <c r="AJ289" s="58">
        <v>0</v>
      </c>
      <c r="AK289" s="59">
        <v>0</v>
      </c>
      <c r="AL289" s="58">
        <v>0</v>
      </c>
      <c r="AM289" s="58">
        <v>0</v>
      </c>
      <c r="AN289" s="78">
        <v>210</v>
      </c>
      <c r="AO289" s="78">
        <v>39.5</v>
      </c>
      <c r="AP289" s="78">
        <v>79.599999999999994</v>
      </c>
      <c r="AQ289" s="93">
        <v>0</v>
      </c>
      <c r="AR289" s="93">
        <v>0</v>
      </c>
      <c r="AS289" s="93">
        <v>0</v>
      </c>
      <c r="AT289" s="93">
        <v>0</v>
      </c>
      <c r="AU289" s="93">
        <v>0</v>
      </c>
      <c r="AV289" s="93">
        <v>0</v>
      </c>
      <c r="AW289" s="93">
        <v>0</v>
      </c>
      <c r="AX289" s="93">
        <v>0</v>
      </c>
      <c r="AY289" s="58"/>
      <c r="AZ289" s="59"/>
      <c r="BA289" s="59"/>
      <c r="BB289" s="59">
        <v>11644000</v>
      </c>
      <c r="BC289" s="59">
        <v>0</v>
      </c>
      <c r="BD289" s="59">
        <v>0</v>
      </c>
      <c r="BE289" s="59">
        <v>11644000</v>
      </c>
      <c r="BF289" s="59">
        <v>0</v>
      </c>
      <c r="BG289" s="136">
        <v>0</v>
      </c>
      <c r="BH289" s="80">
        <v>210</v>
      </c>
      <c r="BI289" s="80">
        <v>232.70000000000002</v>
      </c>
      <c r="BJ289" s="80">
        <v>22.700000000000017</v>
      </c>
      <c r="BK289" s="80">
        <v>10.809523809523817</v>
      </c>
      <c r="BL289" s="80">
        <v>232.70000000000002</v>
      </c>
      <c r="BM289" s="80">
        <v>22.700000000000017</v>
      </c>
      <c r="BN289" s="80">
        <v>10.809523809523817</v>
      </c>
      <c r="BO289" s="169" t="str">
        <f>VLOOKUP(B289,[1]DS!$B$5:$W$2997,15,0)</f>
        <v>0601</v>
      </c>
      <c r="BP289" s="80" t="str">
        <f t="shared" si="57"/>
        <v/>
      </c>
    </row>
    <row r="290" spans="1:68" ht="27.6" customHeight="1">
      <c r="A290" s="56">
        <f>SUBTOTAL(3,$B$9:B290)</f>
        <v>282</v>
      </c>
      <c r="B290" s="123" t="s">
        <v>244</v>
      </c>
      <c r="C290" s="124" t="s">
        <v>1199</v>
      </c>
      <c r="D290" s="125" t="s">
        <v>1229</v>
      </c>
      <c r="E290" s="56">
        <v>6</v>
      </c>
      <c r="F290" s="57" t="s">
        <v>694</v>
      </c>
      <c r="G290" s="78">
        <v>0</v>
      </c>
      <c r="H290" s="58">
        <v>0</v>
      </c>
      <c r="I290" s="58">
        <v>0</v>
      </c>
      <c r="J290" s="58">
        <v>0</v>
      </c>
      <c r="K290" s="78"/>
      <c r="L290" s="58"/>
      <c r="M290" s="58"/>
      <c r="N290" s="58">
        <v>0</v>
      </c>
      <c r="O290" s="78">
        <v>75.7</v>
      </c>
      <c r="P290" s="58">
        <v>7759250</v>
      </c>
      <c r="Q290" s="58">
        <v>0</v>
      </c>
      <c r="R290" s="58">
        <v>7759250</v>
      </c>
      <c r="S290" s="78"/>
      <c r="T290" s="58"/>
      <c r="U290" s="58"/>
      <c r="V290" s="58">
        <v>0</v>
      </c>
      <c r="W290" s="58"/>
      <c r="X290" s="58"/>
      <c r="Y290" s="58"/>
      <c r="Z290" s="58"/>
      <c r="AA290" s="58"/>
      <c r="AB290" s="58">
        <v>0</v>
      </c>
      <c r="AC290" s="60">
        <v>0</v>
      </c>
      <c r="AD290" s="60">
        <v>0</v>
      </c>
      <c r="AE290" s="60">
        <v>0</v>
      </c>
      <c r="AF290" s="60">
        <v>0</v>
      </c>
      <c r="AG290" s="60">
        <v>0</v>
      </c>
      <c r="AH290" s="60">
        <v>0</v>
      </c>
      <c r="AI290" s="58">
        <v>0</v>
      </c>
      <c r="AJ290" s="58">
        <v>0</v>
      </c>
      <c r="AK290" s="59">
        <v>0</v>
      </c>
      <c r="AL290" s="58">
        <v>0</v>
      </c>
      <c r="AM290" s="58">
        <v>0</v>
      </c>
      <c r="AN290" s="78">
        <v>300</v>
      </c>
      <c r="AO290" s="78">
        <v>58.4</v>
      </c>
      <c r="AP290" s="78">
        <v>0</v>
      </c>
      <c r="AQ290" s="93">
        <v>0</v>
      </c>
      <c r="AR290" s="93">
        <v>0</v>
      </c>
      <c r="AS290" s="93">
        <v>0</v>
      </c>
      <c r="AT290" s="93">
        <v>0</v>
      </c>
      <c r="AU290" s="93">
        <v>0</v>
      </c>
      <c r="AV290" s="93">
        <v>0</v>
      </c>
      <c r="AW290" s="93">
        <v>0</v>
      </c>
      <c r="AX290" s="93">
        <v>0</v>
      </c>
      <c r="AY290" s="58"/>
      <c r="AZ290" s="59"/>
      <c r="BA290" s="59"/>
      <c r="BB290" s="59">
        <v>7759250</v>
      </c>
      <c r="BC290" s="59">
        <v>0</v>
      </c>
      <c r="BD290" s="59">
        <v>0</v>
      </c>
      <c r="BE290" s="59">
        <v>7759250</v>
      </c>
      <c r="BF290" s="59">
        <v>0</v>
      </c>
      <c r="BG290" s="136">
        <v>0</v>
      </c>
      <c r="BH290" s="80">
        <v>300</v>
      </c>
      <c r="BI290" s="80">
        <v>134.1</v>
      </c>
      <c r="BJ290" s="80">
        <v>0</v>
      </c>
      <c r="BK290" s="80">
        <v>0</v>
      </c>
      <c r="BL290" s="80">
        <v>134.1</v>
      </c>
      <c r="BM290" s="80">
        <v>0</v>
      </c>
      <c r="BN290" s="80">
        <v>0</v>
      </c>
      <c r="BO290" s="169" t="str">
        <f>VLOOKUP(B290,[1]DS!$B$5:$W$2997,15,0)</f>
        <v>0601</v>
      </c>
      <c r="BP290" s="80" t="str">
        <f t="shared" si="57"/>
        <v/>
      </c>
    </row>
    <row r="291" spans="1:68" ht="27.6" customHeight="1">
      <c r="A291" s="56">
        <f>SUBTOTAL(3,$B$9:B291)</f>
        <v>283</v>
      </c>
      <c r="B291" s="123" t="s">
        <v>236</v>
      </c>
      <c r="C291" s="124" t="s">
        <v>955</v>
      </c>
      <c r="D291" s="125" t="s">
        <v>933</v>
      </c>
      <c r="E291" s="56">
        <v>6</v>
      </c>
      <c r="F291" s="57" t="s">
        <v>694</v>
      </c>
      <c r="G291" s="78">
        <v>0</v>
      </c>
      <c r="H291" s="58">
        <v>0</v>
      </c>
      <c r="I291" s="58">
        <v>0</v>
      </c>
      <c r="J291" s="58">
        <v>0</v>
      </c>
      <c r="K291" s="78"/>
      <c r="L291" s="58"/>
      <c r="M291" s="58"/>
      <c r="N291" s="58">
        <v>0</v>
      </c>
      <c r="O291" s="78">
        <v>91.4</v>
      </c>
      <c r="P291" s="58">
        <v>9368500</v>
      </c>
      <c r="Q291" s="58">
        <v>0</v>
      </c>
      <c r="R291" s="58">
        <v>9368500</v>
      </c>
      <c r="S291" s="78"/>
      <c r="T291" s="58"/>
      <c r="U291" s="58"/>
      <c r="V291" s="58">
        <v>0</v>
      </c>
      <c r="W291" s="58"/>
      <c r="X291" s="58"/>
      <c r="Y291" s="58"/>
      <c r="Z291" s="58"/>
      <c r="AA291" s="58"/>
      <c r="AB291" s="58">
        <v>0</v>
      </c>
      <c r="AC291" s="60">
        <v>0</v>
      </c>
      <c r="AD291" s="60">
        <v>0</v>
      </c>
      <c r="AE291" s="60">
        <v>0</v>
      </c>
      <c r="AF291" s="60">
        <v>0</v>
      </c>
      <c r="AG291" s="60">
        <v>0</v>
      </c>
      <c r="AH291" s="60">
        <v>0</v>
      </c>
      <c r="AI291" s="58">
        <v>0</v>
      </c>
      <c r="AJ291" s="58">
        <v>0</v>
      </c>
      <c r="AK291" s="59">
        <v>0</v>
      </c>
      <c r="AL291" s="58">
        <v>0</v>
      </c>
      <c r="AM291" s="58">
        <v>0</v>
      </c>
      <c r="AN291" s="78">
        <v>255</v>
      </c>
      <c r="AO291" s="78">
        <v>160.5</v>
      </c>
      <c r="AP291" s="78">
        <v>66.900000000000006</v>
      </c>
      <c r="AQ291" s="93">
        <v>0</v>
      </c>
      <c r="AR291" s="93">
        <v>0</v>
      </c>
      <c r="AS291" s="93">
        <v>0</v>
      </c>
      <c r="AT291" s="93">
        <v>0</v>
      </c>
      <c r="AU291" s="93">
        <v>0</v>
      </c>
      <c r="AV291" s="93">
        <v>0</v>
      </c>
      <c r="AW291" s="93">
        <v>0</v>
      </c>
      <c r="AX291" s="93">
        <v>0</v>
      </c>
      <c r="AY291" s="58"/>
      <c r="AZ291" s="59"/>
      <c r="BA291" s="59"/>
      <c r="BB291" s="59">
        <v>9368500</v>
      </c>
      <c r="BC291" s="59">
        <v>0</v>
      </c>
      <c r="BD291" s="59">
        <v>0</v>
      </c>
      <c r="BE291" s="59">
        <v>9368500</v>
      </c>
      <c r="BF291" s="59">
        <v>0</v>
      </c>
      <c r="BG291" s="136">
        <v>0</v>
      </c>
      <c r="BH291" s="80">
        <v>255</v>
      </c>
      <c r="BI291" s="80">
        <v>318.8</v>
      </c>
      <c r="BJ291" s="80">
        <v>63.800000000000011</v>
      </c>
      <c r="BK291" s="80">
        <v>25.019607843137258</v>
      </c>
      <c r="BL291" s="80">
        <v>318.8</v>
      </c>
      <c r="BM291" s="80">
        <v>63.800000000000011</v>
      </c>
      <c r="BN291" s="80">
        <v>25.019607843137258</v>
      </c>
      <c r="BO291" s="169" t="str">
        <f>VLOOKUP(B291,[1]DS!$B$5:$W$2997,15,0)</f>
        <v>0601</v>
      </c>
      <c r="BP291" s="80" t="str">
        <f t="shared" si="57"/>
        <v/>
      </c>
    </row>
    <row r="292" spans="1:68" ht="27.6" customHeight="1">
      <c r="A292" s="56">
        <f>SUBTOTAL(3,$B$9:B292)</f>
        <v>284</v>
      </c>
      <c r="B292" s="123" t="s">
        <v>237</v>
      </c>
      <c r="C292" s="124" t="s">
        <v>1230</v>
      </c>
      <c r="D292" s="125" t="s">
        <v>1214</v>
      </c>
      <c r="E292" s="56">
        <v>6</v>
      </c>
      <c r="F292" s="57" t="s">
        <v>694</v>
      </c>
      <c r="G292" s="78">
        <v>50.6</v>
      </c>
      <c r="H292" s="58">
        <v>5186500</v>
      </c>
      <c r="I292" s="58">
        <v>0</v>
      </c>
      <c r="J292" s="58">
        <v>5186500</v>
      </c>
      <c r="K292" s="78"/>
      <c r="L292" s="58"/>
      <c r="M292" s="58"/>
      <c r="N292" s="58">
        <v>0</v>
      </c>
      <c r="O292" s="78">
        <v>90.7</v>
      </c>
      <c r="P292" s="58">
        <v>9296750</v>
      </c>
      <c r="Q292" s="58">
        <v>0</v>
      </c>
      <c r="R292" s="58">
        <v>9296750</v>
      </c>
      <c r="S292" s="78"/>
      <c r="T292" s="58"/>
      <c r="U292" s="58"/>
      <c r="V292" s="58">
        <v>0</v>
      </c>
      <c r="W292" s="58"/>
      <c r="X292" s="58"/>
      <c r="Y292" s="58"/>
      <c r="Z292" s="58"/>
      <c r="AA292" s="58"/>
      <c r="AB292" s="58">
        <v>0</v>
      </c>
      <c r="AC292" s="60">
        <v>0</v>
      </c>
      <c r="AD292" s="60">
        <v>0</v>
      </c>
      <c r="AE292" s="60">
        <v>0</v>
      </c>
      <c r="AF292" s="60">
        <v>0</v>
      </c>
      <c r="AG292" s="60">
        <v>0</v>
      </c>
      <c r="AH292" s="60">
        <v>0</v>
      </c>
      <c r="AI292" s="58">
        <v>0</v>
      </c>
      <c r="AJ292" s="58">
        <v>0</v>
      </c>
      <c r="AK292" s="59">
        <v>0</v>
      </c>
      <c r="AL292" s="58">
        <v>0</v>
      </c>
      <c r="AM292" s="58">
        <v>0</v>
      </c>
      <c r="AN292" s="78">
        <v>300</v>
      </c>
      <c r="AO292" s="78">
        <v>3.3</v>
      </c>
      <c r="AP292" s="78">
        <v>76</v>
      </c>
      <c r="AQ292" s="93">
        <v>0</v>
      </c>
      <c r="AR292" s="93">
        <v>0</v>
      </c>
      <c r="AS292" s="93">
        <v>0</v>
      </c>
      <c r="AT292" s="93">
        <v>0</v>
      </c>
      <c r="AU292" s="93">
        <v>0</v>
      </c>
      <c r="AV292" s="93">
        <v>0</v>
      </c>
      <c r="AW292" s="93">
        <v>0</v>
      </c>
      <c r="AX292" s="93">
        <v>0</v>
      </c>
      <c r="AY292" s="58"/>
      <c r="AZ292" s="59"/>
      <c r="BA292" s="59"/>
      <c r="BB292" s="59">
        <v>14483250</v>
      </c>
      <c r="BC292" s="59">
        <v>0</v>
      </c>
      <c r="BD292" s="59">
        <v>0</v>
      </c>
      <c r="BE292" s="59">
        <v>14483250</v>
      </c>
      <c r="BF292" s="59">
        <v>0</v>
      </c>
      <c r="BG292" s="136">
        <v>0</v>
      </c>
      <c r="BH292" s="80">
        <v>300</v>
      </c>
      <c r="BI292" s="80">
        <v>220.60000000000002</v>
      </c>
      <c r="BJ292" s="80">
        <v>0</v>
      </c>
      <c r="BK292" s="80">
        <v>0</v>
      </c>
      <c r="BL292" s="80">
        <v>220.60000000000002</v>
      </c>
      <c r="BM292" s="80">
        <v>0</v>
      </c>
      <c r="BN292" s="80">
        <v>0</v>
      </c>
      <c r="BO292" s="169" t="str">
        <f>VLOOKUP(B292,[1]DS!$B$5:$W$2997,15,0)</f>
        <v>0601</v>
      </c>
      <c r="BP292" s="80" t="str">
        <f t="shared" si="57"/>
        <v/>
      </c>
    </row>
    <row r="293" spans="1:68" ht="27.6" customHeight="1">
      <c r="A293" s="56">
        <f>SUBTOTAL(3,$B$9:B293)</f>
        <v>285</v>
      </c>
      <c r="B293" s="123" t="s">
        <v>238</v>
      </c>
      <c r="C293" s="124" t="s">
        <v>906</v>
      </c>
      <c r="D293" s="125" t="s">
        <v>1110</v>
      </c>
      <c r="E293" s="56">
        <v>6</v>
      </c>
      <c r="F293" s="57" t="s">
        <v>694</v>
      </c>
      <c r="G293" s="78">
        <v>0</v>
      </c>
      <c r="H293" s="58">
        <v>0</v>
      </c>
      <c r="I293" s="58">
        <v>0</v>
      </c>
      <c r="J293" s="58">
        <v>0</v>
      </c>
      <c r="K293" s="78"/>
      <c r="L293" s="58"/>
      <c r="M293" s="58"/>
      <c r="N293" s="58">
        <v>0</v>
      </c>
      <c r="O293" s="78">
        <v>151.09999999999997</v>
      </c>
      <c r="P293" s="58">
        <v>15487749.999999996</v>
      </c>
      <c r="Q293" s="58">
        <v>0</v>
      </c>
      <c r="R293" s="58">
        <v>15487750</v>
      </c>
      <c r="S293" s="78"/>
      <c r="T293" s="58"/>
      <c r="U293" s="58"/>
      <c r="V293" s="58">
        <v>0</v>
      </c>
      <c r="W293" s="58"/>
      <c r="X293" s="58"/>
      <c r="Y293" s="58"/>
      <c r="Z293" s="58"/>
      <c r="AA293" s="58"/>
      <c r="AB293" s="58">
        <v>0</v>
      </c>
      <c r="AC293" s="60">
        <v>0</v>
      </c>
      <c r="AD293" s="60">
        <v>0</v>
      </c>
      <c r="AE293" s="60">
        <v>0</v>
      </c>
      <c r="AF293" s="60">
        <v>0</v>
      </c>
      <c r="AG293" s="60">
        <v>0</v>
      </c>
      <c r="AH293" s="60">
        <v>0</v>
      </c>
      <c r="AI293" s="58">
        <v>0</v>
      </c>
      <c r="AJ293" s="58">
        <v>0</v>
      </c>
      <c r="AK293" s="59">
        <v>0</v>
      </c>
      <c r="AL293" s="58">
        <v>0</v>
      </c>
      <c r="AM293" s="58">
        <v>0</v>
      </c>
      <c r="AN293" s="78">
        <v>240</v>
      </c>
      <c r="AO293" s="78">
        <v>95.6</v>
      </c>
      <c r="AP293" s="78">
        <v>100.5</v>
      </c>
      <c r="AQ293" s="93">
        <v>0</v>
      </c>
      <c r="AR293" s="93">
        <v>0</v>
      </c>
      <c r="AS293" s="93">
        <v>0</v>
      </c>
      <c r="AT293" s="93">
        <v>0</v>
      </c>
      <c r="AU293" s="93">
        <v>0</v>
      </c>
      <c r="AV293" s="93">
        <v>0</v>
      </c>
      <c r="AW293" s="93">
        <v>0</v>
      </c>
      <c r="AX293" s="93">
        <v>0</v>
      </c>
      <c r="AY293" s="58"/>
      <c r="AZ293" s="59"/>
      <c r="BA293" s="59"/>
      <c r="BB293" s="59">
        <v>15487750</v>
      </c>
      <c r="BC293" s="59">
        <v>0</v>
      </c>
      <c r="BD293" s="59">
        <v>0</v>
      </c>
      <c r="BE293" s="59">
        <v>15487750</v>
      </c>
      <c r="BF293" s="59">
        <v>0</v>
      </c>
      <c r="BG293" s="136">
        <v>0</v>
      </c>
      <c r="BH293" s="80">
        <v>240</v>
      </c>
      <c r="BI293" s="80">
        <v>347.19999999999993</v>
      </c>
      <c r="BJ293" s="80">
        <v>107.19999999999993</v>
      </c>
      <c r="BK293" s="80">
        <v>44.666666666666636</v>
      </c>
      <c r="BL293" s="80">
        <v>347.19999999999993</v>
      </c>
      <c r="BM293" s="80">
        <v>107.19999999999993</v>
      </c>
      <c r="BN293" s="80">
        <v>44.666666666666636</v>
      </c>
      <c r="BO293" s="169" t="str">
        <f>VLOOKUP(B293,[1]DS!$B$5:$W$2997,15,0)</f>
        <v>0601</v>
      </c>
      <c r="BP293" s="80" t="str">
        <f t="shared" si="57"/>
        <v/>
      </c>
    </row>
    <row r="294" spans="1:68" ht="27.6" customHeight="1">
      <c r="A294" s="56">
        <f>SUBTOTAL(3,$B$9:B294)</f>
        <v>286</v>
      </c>
      <c r="B294" s="123" t="s">
        <v>239</v>
      </c>
      <c r="C294" s="124" t="s">
        <v>906</v>
      </c>
      <c r="D294" s="125" t="s">
        <v>1112</v>
      </c>
      <c r="E294" s="56">
        <v>6</v>
      </c>
      <c r="F294" s="57" t="s">
        <v>694</v>
      </c>
      <c r="G294" s="78">
        <v>49.5</v>
      </c>
      <c r="H294" s="58">
        <v>5073750</v>
      </c>
      <c r="I294" s="58">
        <v>0</v>
      </c>
      <c r="J294" s="58">
        <v>5073750</v>
      </c>
      <c r="K294" s="78"/>
      <c r="L294" s="58"/>
      <c r="M294" s="58"/>
      <c r="N294" s="58">
        <v>0</v>
      </c>
      <c r="O294" s="78">
        <v>75.7</v>
      </c>
      <c r="P294" s="58">
        <v>7759250</v>
      </c>
      <c r="Q294" s="58">
        <v>0</v>
      </c>
      <c r="R294" s="58">
        <v>7759250</v>
      </c>
      <c r="S294" s="78"/>
      <c r="T294" s="58"/>
      <c r="U294" s="58"/>
      <c r="V294" s="58">
        <v>0</v>
      </c>
      <c r="W294" s="58"/>
      <c r="X294" s="58"/>
      <c r="Y294" s="58"/>
      <c r="Z294" s="58"/>
      <c r="AA294" s="58"/>
      <c r="AB294" s="58">
        <v>0</v>
      </c>
      <c r="AC294" s="60">
        <v>0</v>
      </c>
      <c r="AD294" s="60">
        <v>0</v>
      </c>
      <c r="AE294" s="60">
        <v>0</v>
      </c>
      <c r="AF294" s="60">
        <v>0</v>
      </c>
      <c r="AG294" s="60">
        <v>0</v>
      </c>
      <c r="AH294" s="60">
        <v>0</v>
      </c>
      <c r="AI294" s="58">
        <v>0</v>
      </c>
      <c r="AJ294" s="58">
        <v>0</v>
      </c>
      <c r="AK294" s="59">
        <v>0</v>
      </c>
      <c r="AL294" s="58">
        <v>0</v>
      </c>
      <c r="AM294" s="58">
        <v>0</v>
      </c>
      <c r="AN294" s="78">
        <v>300</v>
      </c>
      <c r="AO294" s="78">
        <v>153</v>
      </c>
      <c r="AP294" s="78">
        <v>66.900000000000006</v>
      </c>
      <c r="AQ294" s="93">
        <v>0</v>
      </c>
      <c r="AR294" s="93">
        <v>0</v>
      </c>
      <c r="AS294" s="93">
        <v>0</v>
      </c>
      <c r="AT294" s="93">
        <v>0</v>
      </c>
      <c r="AU294" s="93">
        <v>0</v>
      </c>
      <c r="AV294" s="93">
        <v>0</v>
      </c>
      <c r="AW294" s="93">
        <v>0</v>
      </c>
      <c r="AX294" s="93">
        <v>0</v>
      </c>
      <c r="AY294" s="58"/>
      <c r="AZ294" s="59"/>
      <c r="BA294" s="59"/>
      <c r="BB294" s="59">
        <v>12833000</v>
      </c>
      <c r="BC294" s="59">
        <v>0</v>
      </c>
      <c r="BD294" s="59">
        <v>0</v>
      </c>
      <c r="BE294" s="59">
        <v>12833000</v>
      </c>
      <c r="BF294" s="59">
        <v>0</v>
      </c>
      <c r="BG294" s="136">
        <v>0</v>
      </c>
      <c r="BH294" s="80">
        <v>300</v>
      </c>
      <c r="BI294" s="80">
        <v>345.1</v>
      </c>
      <c r="BJ294" s="80">
        <v>45.100000000000023</v>
      </c>
      <c r="BK294" s="80">
        <v>15.03333333333334</v>
      </c>
      <c r="BL294" s="80">
        <v>345.1</v>
      </c>
      <c r="BM294" s="80">
        <v>45.100000000000023</v>
      </c>
      <c r="BN294" s="80">
        <v>15.03333333333334</v>
      </c>
      <c r="BO294" s="169" t="str">
        <f>VLOOKUP(B294,[1]DS!$B$5:$W$2997,15,0)</f>
        <v>0601</v>
      </c>
      <c r="BP294" s="80" t="str">
        <f t="shared" si="57"/>
        <v/>
      </c>
    </row>
    <row r="295" spans="1:68" ht="27.6" customHeight="1">
      <c r="A295" s="56">
        <f>SUBTOTAL(3,$B$9:B295)</f>
        <v>287</v>
      </c>
      <c r="B295" s="123" t="s">
        <v>240</v>
      </c>
      <c r="C295" s="124" t="s">
        <v>1086</v>
      </c>
      <c r="D295" s="125" t="s">
        <v>1058</v>
      </c>
      <c r="E295" s="56">
        <v>6</v>
      </c>
      <c r="F295" s="57" t="s">
        <v>695</v>
      </c>
      <c r="G295" s="78">
        <v>42.5</v>
      </c>
      <c r="H295" s="58">
        <v>4356250</v>
      </c>
      <c r="I295" s="58">
        <v>0</v>
      </c>
      <c r="J295" s="58">
        <v>4356250</v>
      </c>
      <c r="K295" s="78"/>
      <c r="L295" s="58"/>
      <c r="M295" s="58"/>
      <c r="N295" s="58">
        <v>0</v>
      </c>
      <c r="O295" s="78">
        <v>152.49999999999994</v>
      </c>
      <c r="P295" s="58">
        <v>15631249.999999994</v>
      </c>
      <c r="Q295" s="58">
        <v>0</v>
      </c>
      <c r="R295" s="58">
        <v>15631250</v>
      </c>
      <c r="S295" s="78"/>
      <c r="T295" s="58"/>
      <c r="U295" s="58"/>
      <c r="V295" s="58">
        <v>0</v>
      </c>
      <c r="W295" s="58"/>
      <c r="X295" s="58"/>
      <c r="Y295" s="58"/>
      <c r="Z295" s="58"/>
      <c r="AA295" s="58"/>
      <c r="AB295" s="58">
        <v>0</v>
      </c>
      <c r="AC295" s="60">
        <v>0</v>
      </c>
      <c r="AD295" s="60">
        <v>0</v>
      </c>
      <c r="AE295" s="60">
        <v>0</v>
      </c>
      <c r="AF295" s="60">
        <v>0</v>
      </c>
      <c r="AG295" s="60">
        <v>0</v>
      </c>
      <c r="AH295" s="60">
        <v>0</v>
      </c>
      <c r="AI295" s="58">
        <v>0</v>
      </c>
      <c r="AJ295" s="58">
        <v>0</v>
      </c>
      <c r="AK295" s="59">
        <v>0</v>
      </c>
      <c r="AL295" s="58">
        <v>0</v>
      </c>
      <c r="AM295" s="58">
        <v>0</v>
      </c>
      <c r="AN295" s="78">
        <v>300</v>
      </c>
      <c r="AO295" s="78">
        <v>946.3</v>
      </c>
      <c r="AP295" s="78">
        <v>0</v>
      </c>
      <c r="AQ295" s="93">
        <v>79908750</v>
      </c>
      <c r="AR295" s="93">
        <v>0</v>
      </c>
      <c r="AS295" s="93">
        <v>0</v>
      </c>
      <c r="AT295" s="93">
        <v>0</v>
      </c>
      <c r="AU295" s="93">
        <v>0</v>
      </c>
      <c r="AV295" s="93">
        <v>79908750</v>
      </c>
      <c r="AW295" s="93">
        <v>0</v>
      </c>
      <c r="AX295" s="93">
        <v>0</v>
      </c>
      <c r="AY295" s="58"/>
      <c r="AZ295" s="59"/>
      <c r="BA295" s="59"/>
      <c r="BB295" s="59">
        <v>99896250</v>
      </c>
      <c r="BC295" s="59">
        <v>0</v>
      </c>
      <c r="BD295" s="59">
        <v>0</v>
      </c>
      <c r="BE295" s="59">
        <v>99896250</v>
      </c>
      <c r="BF295" s="59">
        <v>0</v>
      </c>
      <c r="BG295" s="136">
        <v>0</v>
      </c>
      <c r="BH295" s="80">
        <v>300</v>
      </c>
      <c r="BI295" s="80">
        <v>1141.3</v>
      </c>
      <c r="BJ295" s="80">
        <v>841.3</v>
      </c>
      <c r="BK295" s="80">
        <v>280.43333333333334</v>
      </c>
      <c r="BL295" s="80">
        <v>1141.3</v>
      </c>
      <c r="BM295" s="80">
        <v>841.3</v>
      </c>
      <c r="BN295" s="80">
        <v>280.43333333333334</v>
      </c>
      <c r="BO295" s="169" t="str">
        <f>VLOOKUP(B295,[1]DS!$B$5:$W$2997,15,0)</f>
        <v>0602</v>
      </c>
      <c r="BP295" s="80" t="str">
        <f t="shared" si="57"/>
        <v>Vượt trên 300 giờ</v>
      </c>
    </row>
    <row r="296" spans="1:68" ht="27.6" customHeight="1">
      <c r="A296" s="56">
        <f>SUBTOTAL(3,$B$9:B296)</f>
        <v>288</v>
      </c>
      <c r="B296" s="123" t="s">
        <v>241</v>
      </c>
      <c r="C296" s="124" t="s">
        <v>904</v>
      </c>
      <c r="D296" s="125" t="s">
        <v>1057</v>
      </c>
      <c r="E296" s="56">
        <v>6</v>
      </c>
      <c r="F296" s="57" t="s">
        <v>695</v>
      </c>
      <c r="G296" s="78">
        <v>0</v>
      </c>
      <c r="H296" s="58">
        <v>0</v>
      </c>
      <c r="I296" s="58">
        <v>0</v>
      </c>
      <c r="J296" s="58">
        <v>0</v>
      </c>
      <c r="K296" s="78"/>
      <c r="L296" s="58"/>
      <c r="M296" s="58"/>
      <c r="N296" s="58">
        <v>0</v>
      </c>
      <c r="O296" s="78">
        <v>136.19999999999996</v>
      </c>
      <c r="P296" s="58">
        <v>13960499.999999996</v>
      </c>
      <c r="Q296" s="58">
        <v>0</v>
      </c>
      <c r="R296" s="58">
        <v>13960500</v>
      </c>
      <c r="S296" s="78"/>
      <c r="T296" s="58"/>
      <c r="U296" s="58"/>
      <c r="V296" s="58">
        <v>0</v>
      </c>
      <c r="W296" s="58"/>
      <c r="X296" s="58"/>
      <c r="Y296" s="58"/>
      <c r="Z296" s="58"/>
      <c r="AA296" s="58"/>
      <c r="AB296" s="58">
        <v>0</v>
      </c>
      <c r="AC296" s="60">
        <v>0</v>
      </c>
      <c r="AD296" s="60">
        <v>0</v>
      </c>
      <c r="AE296" s="60">
        <v>0</v>
      </c>
      <c r="AF296" s="60">
        <v>0</v>
      </c>
      <c r="AG296" s="60">
        <v>0</v>
      </c>
      <c r="AH296" s="60">
        <v>0</v>
      </c>
      <c r="AI296" s="58">
        <v>0</v>
      </c>
      <c r="AJ296" s="58">
        <v>0</v>
      </c>
      <c r="AK296" s="59">
        <v>0</v>
      </c>
      <c r="AL296" s="58">
        <v>0</v>
      </c>
      <c r="AM296" s="58">
        <v>0</v>
      </c>
      <c r="AN296" s="78">
        <v>255</v>
      </c>
      <c r="AO296" s="78">
        <v>188.70000000000002</v>
      </c>
      <c r="AP296" s="78">
        <v>0</v>
      </c>
      <c r="AQ296" s="93">
        <v>0</v>
      </c>
      <c r="AR296" s="93">
        <v>0</v>
      </c>
      <c r="AS296" s="93">
        <v>0</v>
      </c>
      <c r="AT296" s="93">
        <v>0</v>
      </c>
      <c r="AU296" s="93">
        <v>0</v>
      </c>
      <c r="AV296" s="93">
        <v>0</v>
      </c>
      <c r="AW296" s="93">
        <v>0</v>
      </c>
      <c r="AX296" s="93">
        <v>0</v>
      </c>
      <c r="AY296" s="58"/>
      <c r="AZ296" s="59"/>
      <c r="BA296" s="59"/>
      <c r="BB296" s="59">
        <v>13960500</v>
      </c>
      <c r="BC296" s="59">
        <v>0</v>
      </c>
      <c r="BD296" s="59">
        <v>0</v>
      </c>
      <c r="BE296" s="59">
        <v>13960500</v>
      </c>
      <c r="BF296" s="59">
        <v>0</v>
      </c>
      <c r="BG296" s="136">
        <v>0</v>
      </c>
      <c r="BH296" s="80">
        <v>255</v>
      </c>
      <c r="BI296" s="80">
        <v>324.89999999999998</v>
      </c>
      <c r="BJ296" s="80">
        <v>69.899999999999977</v>
      </c>
      <c r="BK296" s="80">
        <v>27.411764705882348</v>
      </c>
      <c r="BL296" s="80">
        <v>324.89999999999998</v>
      </c>
      <c r="BM296" s="80">
        <v>69.899999999999977</v>
      </c>
      <c r="BN296" s="80">
        <v>27.411764705882348</v>
      </c>
      <c r="BO296" s="169" t="str">
        <f>VLOOKUP(B296,[1]DS!$B$5:$W$2997,15,0)</f>
        <v>0602</v>
      </c>
      <c r="BP296" s="80" t="str">
        <f t="shared" si="57"/>
        <v/>
      </c>
    </row>
    <row r="297" spans="1:68" ht="27.6" customHeight="1">
      <c r="A297" s="56">
        <f>SUBTOTAL(3,$B$9:B297)</f>
        <v>289</v>
      </c>
      <c r="B297" s="123" t="s">
        <v>242</v>
      </c>
      <c r="C297" s="124" t="s">
        <v>1231</v>
      </c>
      <c r="D297" s="125" t="s">
        <v>1101</v>
      </c>
      <c r="E297" s="56">
        <v>6</v>
      </c>
      <c r="F297" s="57" t="s">
        <v>695</v>
      </c>
      <c r="G297" s="78">
        <v>54</v>
      </c>
      <c r="H297" s="58">
        <v>5535000</v>
      </c>
      <c r="I297" s="58">
        <v>0</v>
      </c>
      <c r="J297" s="58">
        <v>5535000</v>
      </c>
      <c r="K297" s="78"/>
      <c r="L297" s="58"/>
      <c r="M297" s="58"/>
      <c r="N297" s="58">
        <v>0</v>
      </c>
      <c r="O297" s="78">
        <v>183.19999999999993</v>
      </c>
      <c r="P297" s="58">
        <v>18777999.999999993</v>
      </c>
      <c r="Q297" s="58">
        <v>0</v>
      </c>
      <c r="R297" s="58">
        <v>18778000</v>
      </c>
      <c r="S297" s="78"/>
      <c r="T297" s="58"/>
      <c r="U297" s="58"/>
      <c r="V297" s="58">
        <v>0</v>
      </c>
      <c r="W297" s="58"/>
      <c r="X297" s="58"/>
      <c r="Y297" s="58"/>
      <c r="Z297" s="58"/>
      <c r="AA297" s="58"/>
      <c r="AB297" s="58">
        <v>0</v>
      </c>
      <c r="AC297" s="60">
        <v>0</v>
      </c>
      <c r="AD297" s="60">
        <v>0</v>
      </c>
      <c r="AE297" s="60">
        <v>0</v>
      </c>
      <c r="AF297" s="60">
        <v>0</v>
      </c>
      <c r="AG297" s="60">
        <v>0</v>
      </c>
      <c r="AH297" s="60">
        <v>0</v>
      </c>
      <c r="AI297" s="58">
        <v>0</v>
      </c>
      <c r="AJ297" s="58">
        <v>0</v>
      </c>
      <c r="AK297" s="59">
        <v>0</v>
      </c>
      <c r="AL297" s="58">
        <v>0</v>
      </c>
      <c r="AM297" s="58">
        <v>0</v>
      </c>
      <c r="AN297" s="78">
        <v>240</v>
      </c>
      <c r="AO297" s="78">
        <v>997.40000000000009</v>
      </c>
      <c r="AP297" s="78">
        <v>0</v>
      </c>
      <c r="AQ297" s="93">
        <v>94957500</v>
      </c>
      <c r="AR297" s="93">
        <v>0</v>
      </c>
      <c r="AS297" s="93">
        <v>0</v>
      </c>
      <c r="AT297" s="93">
        <v>0</v>
      </c>
      <c r="AU297" s="93">
        <v>0</v>
      </c>
      <c r="AV297" s="93">
        <v>94957500</v>
      </c>
      <c r="AW297" s="93">
        <v>0</v>
      </c>
      <c r="AX297" s="93">
        <v>0</v>
      </c>
      <c r="AY297" s="58"/>
      <c r="AZ297" s="59"/>
      <c r="BA297" s="59"/>
      <c r="BB297" s="59">
        <v>119270500</v>
      </c>
      <c r="BC297" s="59">
        <v>0</v>
      </c>
      <c r="BD297" s="59">
        <v>0</v>
      </c>
      <c r="BE297" s="59">
        <v>119270500</v>
      </c>
      <c r="BF297" s="59">
        <v>0</v>
      </c>
      <c r="BG297" s="136">
        <v>0</v>
      </c>
      <c r="BH297" s="80">
        <v>240</v>
      </c>
      <c r="BI297" s="80">
        <v>1234.5999999999999</v>
      </c>
      <c r="BJ297" s="80">
        <v>994.59999999999991</v>
      </c>
      <c r="BK297" s="80">
        <v>414.41666666666663</v>
      </c>
      <c r="BL297" s="80">
        <v>1234.5999999999999</v>
      </c>
      <c r="BM297" s="80">
        <v>994.59999999999991</v>
      </c>
      <c r="BN297" s="80">
        <v>414.41666666666663</v>
      </c>
      <c r="BO297" s="169" t="str">
        <f>VLOOKUP(B297,[1]DS!$B$5:$W$2997,15,0)</f>
        <v>0602</v>
      </c>
      <c r="BP297" s="80" t="str">
        <f t="shared" si="57"/>
        <v>Vượt trên 300 giờ</v>
      </c>
    </row>
    <row r="298" spans="1:68" ht="27.6" customHeight="1">
      <c r="A298" s="56">
        <f>SUBTOTAL(3,$B$9:B298)</f>
        <v>290</v>
      </c>
      <c r="B298" s="123" t="s">
        <v>252</v>
      </c>
      <c r="C298" s="124" t="s">
        <v>1232</v>
      </c>
      <c r="D298" s="125" t="s">
        <v>933</v>
      </c>
      <c r="E298" s="56">
        <v>6</v>
      </c>
      <c r="F298" s="57" t="s">
        <v>695</v>
      </c>
      <c r="G298" s="78">
        <v>0</v>
      </c>
      <c r="H298" s="58">
        <v>0</v>
      </c>
      <c r="I298" s="58">
        <v>0</v>
      </c>
      <c r="J298" s="58">
        <v>0</v>
      </c>
      <c r="K298" s="78"/>
      <c r="L298" s="58"/>
      <c r="M298" s="58"/>
      <c r="N298" s="58">
        <v>0</v>
      </c>
      <c r="O298" s="78">
        <v>61.400000000000006</v>
      </c>
      <c r="P298" s="58">
        <v>6293500.0000000009</v>
      </c>
      <c r="Q298" s="58">
        <v>0</v>
      </c>
      <c r="R298" s="58">
        <v>6293500</v>
      </c>
      <c r="S298" s="78"/>
      <c r="T298" s="58"/>
      <c r="U298" s="58"/>
      <c r="V298" s="58">
        <v>0</v>
      </c>
      <c r="W298" s="58"/>
      <c r="X298" s="58"/>
      <c r="Y298" s="58"/>
      <c r="Z298" s="58"/>
      <c r="AA298" s="58"/>
      <c r="AB298" s="58">
        <v>0</v>
      </c>
      <c r="AC298" s="60">
        <v>0</v>
      </c>
      <c r="AD298" s="60">
        <v>0</v>
      </c>
      <c r="AE298" s="60">
        <v>0</v>
      </c>
      <c r="AF298" s="60">
        <v>0</v>
      </c>
      <c r="AG298" s="60">
        <v>0</v>
      </c>
      <c r="AH298" s="60">
        <v>0</v>
      </c>
      <c r="AI298" s="58">
        <v>0</v>
      </c>
      <c r="AJ298" s="58">
        <v>0</v>
      </c>
      <c r="AK298" s="59">
        <v>0</v>
      </c>
      <c r="AL298" s="58">
        <v>0</v>
      </c>
      <c r="AM298" s="58">
        <v>0</v>
      </c>
      <c r="AN298" s="78">
        <v>287.5</v>
      </c>
      <c r="AO298" s="78">
        <v>339.2</v>
      </c>
      <c r="AP298" s="78">
        <v>0</v>
      </c>
      <c r="AQ298" s="93">
        <v>7496500</v>
      </c>
      <c r="AR298" s="93">
        <v>0</v>
      </c>
      <c r="AS298" s="93">
        <v>0</v>
      </c>
      <c r="AT298" s="93">
        <v>0</v>
      </c>
      <c r="AU298" s="93">
        <v>0</v>
      </c>
      <c r="AV298" s="93">
        <v>7496500</v>
      </c>
      <c r="AW298" s="93">
        <v>0</v>
      </c>
      <c r="AX298" s="93">
        <v>0</v>
      </c>
      <c r="AY298" s="58"/>
      <c r="AZ298" s="59"/>
      <c r="BA298" s="59"/>
      <c r="BB298" s="59">
        <v>13790000</v>
      </c>
      <c r="BC298" s="59">
        <v>0</v>
      </c>
      <c r="BD298" s="59">
        <v>0</v>
      </c>
      <c r="BE298" s="59">
        <v>13790000</v>
      </c>
      <c r="BF298" s="59">
        <v>0</v>
      </c>
      <c r="BG298" s="60">
        <v>0</v>
      </c>
      <c r="BH298" s="80">
        <v>287.5</v>
      </c>
      <c r="BI298" s="80">
        <v>400.6</v>
      </c>
      <c r="BJ298" s="80">
        <v>113.10000000000002</v>
      </c>
      <c r="BK298" s="80">
        <v>39.339130434782618</v>
      </c>
      <c r="BL298" s="80">
        <v>400.6</v>
      </c>
      <c r="BM298" s="80">
        <v>113.10000000000002</v>
      </c>
      <c r="BN298" s="80">
        <v>39.339130434782618</v>
      </c>
      <c r="BO298" s="169" t="str">
        <f>VLOOKUP(B298,[1]DS!$B$5:$W$2997,15,0)</f>
        <v>0602</v>
      </c>
      <c r="BP298" s="80" t="str">
        <f t="shared" si="57"/>
        <v/>
      </c>
    </row>
    <row r="299" spans="1:68" ht="27.6" customHeight="1">
      <c r="A299" s="56">
        <f>SUBTOTAL(3,$B$9:B299)</f>
        <v>291</v>
      </c>
      <c r="B299" s="123" t="s">
        <v>243</v>
      </c>
      <c r="C299" s="124" t="s">
        <v>1233</v>
      </c>
      <c r="D299" s="125" t="s">
        <v>1234</v>
      </c>
      <c r="E299" s="56">
        <v>6</v>
      </c>
      <c r="F299" s="57" t="s">
        <v>695</v>
      </c>
      <c r="G299" s="78">
        <v>0</v>
      </c>
      <c r="H299" s="58">
        <v>0</v>
      </c>
      <c r="I299" s="58">
        <v>0</v>
      </c>
      <c r="J299" s="58">
        <v>0</v>
      </c>
      <c r="K299" s="78"/>
      <c r="L299" s="58"/>
      <c r="M299" s="58"/>
      <c r="N299" s="58">
        <v>0</v>
      </c>
      <c r="O299" s="78">
        <v>106.5</v>
      </c>
      <c r="P299" s="58">
        <v>10916250</v>
      </c>
      <c r="Q299" s="58">
        <v>0</v>
      </c>
      <c r="R299" s="58">
        <v>10916250</v>
      </c>
      <c r="S299" s="78"/>
      <c r="T299" s="58"/>
      <c r="U299" s="58"/>
      <c r="V299" s="58">
        <v>0</v>
      </c>
      <c r="W299" s="58"/>
      <c r="X299" s="58"/>
      <c r="Y299" s="58"/>
      <c r="Z299" s="58"/>
      <c r="AA299" s="58"/>
      <c r="AB299" s="58">
        <v>0</v>
      </c>
      <c r="AC299" s="60">
        <v>0</v>
      </c>
      <c r="AD299" s="60">
        <v>0</v>
      </c>
      <c r="AE299" s="60">
        <v>0</v>
      </c>
      <c r="AF299" s="60">
        <v>0</v>
      </c>
      <c r="AG299" s="60">
        <v>0</v>
      </c>
      <c r="AH299" s="60">
        <v>0</v>
      </c>
      <c r="AI299" s="58">
        <v>0</v>
      </c>
      <c r="AJ299" s="58">
        <v>0</v>
      </c>
      <c r="AK299" s="59">
        <v>0</v>
      </c>
      <c r="AL299" s="58">
        <v>0</v>
      </c>
      <c r="AM299" s="58">
        <v>0</v>
      </c>
      <c r="AN299" s="78">
        <v>300</v>
      </c>
      <c r="AO299" s="78">
        <v>350.6</v>
      </c>
      <c r="AP299" s="78">
        <v>0</v>
      </c>
      <c r="AQ299" s="93">
        <v>6906900</v>
      </c>
      <c r="AR299" s="93">
        <v>0</v>
      </c>
      <c r="AS299" s="93">
        <v>0</v>
      </c>
      <c r="AT299" s="93">
        <v>0</v>
      </c>
      <c r="AU299" s="93">
        <v>0</v>
      </c>
      <c r="AV299" s="93">
        <v>6906900</v>
      </c>
      <c r="AW299" s="93">
        <v>0</v>
      </c>
      <c r="AX299" s="93">
        <v>0</v>
      </c>
      <c r="AY299" s="58"/>
      <c r="AZ299" s="59"/>
      <c r="BA299" s="59"/>
      <c r="BB299" s="59">
        <v>17823150</v>
      </c>
      <c r="BC299" s="59">
        <v>0</v>
      </c>
      <c r="BD299" s="59">
        <v>0</v>
      </c>
      <c r="BE299" s="59">
        <v>17823150</v>
      </c>
      <c r="BF299" s="59">
        <v>0</v>
      </c>
      <c r="BG299" s="136">
        <v>0</v>
      </c>
      <c r="BH299" s="80">
        <v>300</v>
      </c>
      <c r="BI299" s="80">
        <v>457.1</v>
      </c>
      <c r="BJ299" s="80">
        <v>157.10000000000002</v>
      </c>
      <c r="BK299" s="80">
        <v>52.366666666666674</v>
      </c>
      <c r="BL299" s="80">
        <v>457.1</v>
      </c>
      <c r="BM299" s="80">
        <v>157.10000000000002</v>
      </c>
      <c r="BN299" s="80">
        <v>52.366666666666674</v>
      </c>
      <c r="BO299" s="169" t="str">
        <f>VLOOKUP(B299,[1]DS!$B$5:$W$2997,15,0)</f>
        <v>0602</v>
      </c>
      <c r="BP299" s="80" t="str">
        <f t="shared" si="57"/>
        <v/>
      </c>
    </row>
    <row r="300" spans="1:68" ht="27.6" customHeight="1">
      <c r="A300" s="56">
        <f>SUBTOTAL(3,$B$9:B300)</f>
        <v>292</v>
      </c>
      <c r="B300" s="123" t="s">
        <v>245</v>
      </c>
      <c r="C300" s="124" t="s">
        <v>1235</v>
      </c>
      <c r="D300" s="125" t="s">
        <v>1234</v>
      </c>
      <c r="E300" s="56">
        <v>6</v>
      </c>
      <c r="F300" s="57" t="s">
        <v>696</v>
      </c>
      <c r="G300" s="78">
        <v>0</v>
      </c>
      <c r="H300" s="58">
        <v>0</v>
      </c>
      <c r="I300" s="58">
        <v>0</v>
      </c>
      <c r="J300" s="58">
        <v>0</v>
      </c>
      <c r="K300" s="78"/>
      <c r="L300" s="58"/>
      <c r="M300" s="58"/>
      <c r="N300" s="58">
        <v>0</v>
      </c>
      <c r="O300" s="78">
        <v>75.899999999999991</v>
      </c>
      <c r="P300" s="58">
        <v>7779749.9999999991</v>
      </c>
      <c r="Q300" s="58">
        <v>0</v>
      </c>
      <c r="R300" s="58">
        <v>7779750</v>
      </c>
      <c r="S300" s="78"/>
      <c r="T300" s="58"/>
      <c r="U300" s="58"/>
      <c r="V300" s="58">
        <v>0</v>
      </c>
      <c r="W300" s="58"/>
      <c r="X300" s="58"/>
      <c r="Y300" s="58"/>
      <c r="Z300" s="58"/>
      <c r="AA300" s="58"/>
      <c r="AB300" s="58">
        <v>0</v>
      </c>
      <c r="AC300" s="60">
        <v>0</v>
      </c>
      <c r="AD300" s="60">
        <v>0</v>
      </c>
      <c r="AE300" s="60">
        <v>0</v>
      </c>
      <c r="AF300" s="60">
        <v>0</v>
      </c>
      <c r="AG300" s="60">
        <v>0</v>
      </c>
      <c r="AH300" s="60">
        <v>0</v>
      </c>
      <c r="AI300" s="58">
        <v>0</v>
      </c>
      <c r="AJ300" s="58">
        <v>0</v>
      </c>
      <c r="AK300" s="59">
        <v>0</v>
      </c>
      <c r="AL300" s="58">
        <v>0</v>
      </c>
      <c r="AM300" s="58">
        <v>0</v>
      </c>
      <c r="AN300" s="78">
        <v>300</v>
      </c>
      <c r="AO300" s="78">
        <v>379.4</v>
      </c>
      <c r="AP300" s="78">
        <v>0</v>
      </c>
      <c r="AQ300" s="93">
        <v>10838100</v>
      </c>
      <c r="AR300" s="93">
        <v>0</v>
      </c>
      <c r="AS300" s="93">
        <v>0</v>
      </c>
      <c r="AT300" s="93">
        <v>0</v>
      </c>
      <c r="AU300" s="93">
        <v>0</v>
      </c>
      <c r="AV300" s="93">
        <v>10838100</v>
      </c>
      <c r="AW300" s="93">
        <v>0</v>
      </c>
      <c r="AX300" s="93">
        <v>0</v>
      </c>
      <c r="AY300" s="58"/>
      <c r="AZ300" s="59"/>
      <c r="BA300" s="59"/>
      <c r="BB300" s="59">
        <v>18617850</v>
      </c>
      <c r="BC300" s="59">
        <v>0</v>
      </c>
      <c r="BD300" s="59">
        <v>0</v>
      </c>
      <c r="BE300" s="59">
        <v>18617850</v>
      </c>
      <c r="BF300" s="59">
        <v>0</v>
      </c>
      <c r="BG300" s="136">
        <v>0</v>
      </c>
      <c r="BH300" s="80">
        <v>300</v>
      </c>
      <c r="BI300" s="80">
        <v>455.29999999999995</v>
      </c>
      <c r="BJ300" s="80">
        <v>155.29999999999995</v>
      </c>
      <c r="BK300" s="80">
        <v>51.766666666666652</v>
      </c>
      <c r="BL300" s="80">
        <v>455.29999999999995</v>
      </c>
      <c r="BM300" s="80">
        <v>155.29999999999995</v>
      </c>
      <c r="BN300" s="80">
        <v>51.766666666666652</v>
      </c>
      <c r="BO300" s="169" t="str">
        <f>VLOOKUP(B300,[1]DS!$B$5:$W$2997,15,0)</f>
        <v>0603</v>
      </c>
      <c r="BP300" s="80" t="str">
        <f t="shared" si="57"/>
        <v/>
      </c>
    </row>
    <row r="301" spans="1:68" ht="27.6" customHeight="1">
      <c r="A301" s="56">
        <f>SUBTOTAL(3,$B$9:B301)</f>
        <v>293</v>
      </c>
      <c r="B301" s="123" t="s">
        <v>246</v>
      </c>
      <c r="C301" s="124" t="s">
        <v>960</v>
      </c>
      <c r="D301" s="125" t="s">
        <v>911</v>
      </c>
      <c r="E301" s="56">
        <v>6</v>
      </c>
      <c r="F301" s="57" t="s">
        <v>696</v>
      </c>
      <c r="G301" s="78">
        <v>0</v>
      </c>
      <c r="H301" s="58">
        <v>0</v>
      </c>
      <c r="I301" s="58">
        <v>0</v>
      </c>
      <c r="J301" s="58">
        <v>0</v>
      </c>
      <c r="K301" s="78"/>
      <c r="L301" s="58"/>
      <c r="M301" s="58"/>
      <c r="N301" s="58">
        <v>0</v>
      </c>
      <c r="O301" s="78">
        <v>60.7</v>
      </c>
      <c r="P301" s="58">
        <v>6221750</v>
      </c>
      <c r="Q301" s="58">
        <v>0</v>
      </c>
      <c r="R301" s="58">
        <v>6221750</v>
      </c>
      <c r="S301" s="78"/>
      <c r="T301" s="58"/>
      <c r="U301" s="58"/>
      <c r="V301" s="58">
        <v>0</v>
      </c>
      <c r="W301" s="58"/>
      <c r="X301" s="58"/>
      <c r="Y301" s="58"/>
      <c r="Z301" s="58"/>
      <c r="AA301" s="58"/>
      <c r="AB301" s="58">
        <v>0</v>
      </c>
      <c r="AC301" s="60">
        <v>0</v>
      </c>
      <c r="AD301" s="60">
        <v>0</v>
      </c>
      <c r="AE301" s="60">
        <v>0</v>
      </c>
      <c r="AF301" s="60">
        <v>0</v>
      </c>
      <c r="AG301" s="60">
        <v>0</v>
      </c>
      <c r="AH301" s="60">
        <v>0</v>
      </c>
      <c r="AI301" s="58">
        <v>0</v>
      </c>
      <c r="AJ301" s="58">
        <v>0</v>
      </c>
      <c r="AK301" s="59">
        <v>0</v>
      </c>
      <c r="AL301" s="58">
        <v>0</v>
      </c>
      <c r="AM301" s="58">
        <v>0</v>
      </c>
      <c r="AN301" s="78">
        <v>300</v>
      </c>
      <c r="AO301" s="78">
        <v>377.7</v>
      </c>
      <c r="AP301" s="78">
        <v>0</v>
      </c>
      <c r="AQ301" s="93">
        <v>11266500</v>
      </c>
      <c r="AR301" s="93">
        <v>0</v>
      </c>
      <c r="AS301" s="93">
        <v>0</v>
      </c>
      <c r="AT301" s="93">
        <v>0</v>
      </c>
      <c r="AU301" s="93">
        <v>0</v>
      </c>
      <c r="AV301" s="93">
        <v>11266500</v>
      </c>
      <c r="AW301" s="93">
        <v>0</v>
      </c>
      <c r="AX301" s="93">
        <v>0</v>
      </c>
      <c r="AY301" s="58"/>
      <c r="AZ301" s="59"/>
      <c r="BA301" s="59"/>
      <c r="BB301" s="59">
        <v>17488250</v>
      </c>
      <c r="BC301" s="59">
        <v>0</v>
      </c>
      <c r="BD301" s="59">
        <v>0</v>
      </c>
      <c r="BE301" s="59">
        <v>17488250</v>
      </c>
      <c r="BF301" s="59">
        <v>0</v>
      </c>
      <c r="BG301" s="136">
        <v>0</v>
      </c>
      <c r="BH301" s="80">
        <v>300</v>
      </c>
      <c r="BI301" s="80">
        <v>438.4</v>
      </c>
      <c r="BJ301" s="80">
        <v>138.39999999999998</v>
      </c>
      <c r="BK301" s="80">
        <v>46.133333333333326</v>
      </c>
      <c r="BL301" s="80">
        <v>438.4</v>
      </c>
      <c r="BM301" s="80">
        <v>138.39999999999998</v>
      </c>
      <c r="BN301" s="80">
        <v>46.133333333333326</v>
      </c>
      <c r="BO301" s="169" t="str">
        <f>VLOOKUP(B301,[1]DS!$B$5:$W$2997,15,0)</f>
        <v>0603</v>
      </c>
      <c r="BP301" s="80" t="str">
        <f t="shared" si="57"/>
        <v/>
      </c>
    </row>
    <row r="302" spans="1:68" ht="27.6" customHeight="1">
      <c r="A302" s="56">
        <f>SUBTOTAL(3,$B$9:B302)</f>
        <v>294</v>
      </c>
      <c r="B302" s="123" t="s">
        <v>247</v>
      </c>
      <c r="C302" s="124" t="s">
        <v>1236</v>
      </c>
      <c r="D302" s="125" t="s">
        <v>1237</v>
      </c>
      <c r="E302" s="56">
        <v>6</v>
      </c>
      <c r="F302" s="57" t="s">
        <v>696</v>
      </c>
      <c r="G302" s="78">
        <v>0</v>
      </c>
      <c r="H302" s="58">
        <v>0</v>
      </c>
      <c r="I302" s="58">
        <v>0</v>
      </c>
      <c r="J302" s="58">
        <v>0</v>
      </c>
      <c r="K302" s="78"/>
      <c r="L302" s="58"/>
      <c r="M302" s="58"/>
      <c r="N302" s="58">
        <v>0</v>
      </c>
      <c r="O302" s="78">
        <v>61.000000000000007</v>
      </c>
      <c r="P302" s="58">
        <v>6252500.0000000009</v>
      </c>
      <c r="Q302" s="58">
        <v>0</v>
      </c>
      <c r="R302" s="58">
        <v>6252500</v>
      </c>
      <c r="S302" s="78"/>
      <c r="T302" s="58"/>
      <c r="U302" s="58"/>
      <c r="V302" s="58">
        <v>0</v>
      </c>
      <c r="W302" s="58"/>
      <c r="X302" s="58"/>
      <c r="Y302" s="58"/>
      <c r="Z302" s="58"/>
      <c r="AA302" s="58"/>
      <c r="AB302" s="58">
        <v>0</v>
      </c>
      <c r="AC302" s="60">
        <v>0</v>
      </c>
      <c r="AD302" s="60">
        <v>0</v>
      </c>
      <c r="AE302" s="60">
        <v>0</v>
      </c>
      <c r="AF302" s="60">
        <v>0</v>
      </c>
      <c r="AG302" s="60">
        <v>0</v>
      </c>
      <c r="AH302" s="60">
        <v>0</v>
      </c>
      <c r="AI302" s="58">
        <v>0</v>
      </c>
      <c r="AJ302" s="58">
        <v>0</v>
      </c>
      <c r="AK302" s="59">
        <v>0</v>
      </c>
      <c r="AL302" s="58">
        <v>0</v>
      </c>
      <c r="AM302" s="58">
        <v>0</v>
      </c>
      <c r="AN302" s="78">
        <v>255</v>
      </c>
      <c r="AO302" s="78">
        <v>202</v>
      </c>
      <c r="AP302" s="78">
        <v>0</v>
      </c>
      <c r="AQ302" s="93">
        <v>0</v>
      </c>
      <c r="AR302" s="93">
        <v>0</v>
      </c>
      <c r="AS302" s="93">
        <v>0</v>
      </c>
      <c r="AT302" s="93">
        <v>0</v>
      </c>
      <c r="AU302" s="93">
        <v>0</v>
      </c>
      <c r="AV302" s="93">
        <v>0</v>
      </c>
      <c r="AW302" s="93">
        <v>0</v>
      </c>
      <c r="AX302" s="93">
        <v>0</v>
      </c>
      <c r="AY302" s="58"/>
      <c r="AZ302" s="59"/>
      <c r="BA302" s="59"/>
      <c r="BB302" s="59">
        <v>6252500</v>
      </c>
      <c r="BC302" s="59">
        <v>0</v>
      </c>
      <c r="BD302" s="59">
        <v>0</v>
      </c>
      <c r="BE302" s="59">
        <v>6252500</v>
      </c>
      <c r="BF302" s="59">
        <v>0</v>
      </c>
      <c r="BG302" s="136">
        <v>0</v>
      </c>
      <c r="BH302" s="80">
        <v>255</v>
      </c>
      <c r="BI302" s="80">
        <v>263</v>
      </c>
      <c r="BJ302" s="80">
        <v>8</v>
      </c>
      <c r="BK302" s="80">
        <v>3.1372549019607843</v>
      </c>
      <c r="BL302" s="80">
        <v>263</v>
      </c>
      <c r="BM302" s="80">
        <v>8</v>
      </c>
      <c r="BN302" s="80">
        <v>3.1372549019607843</v>
      </c>
      <c r="BO302" s="169" t="str">
        <f>VLOOKUP(B302,[1]DS!$B$5:$W$2997,15,0)</f>
        <v>0603</v>
      </c>
      <c r="BP302" s="80" t="str">
        <f t="shared" si="57"/>
        <v/>
      </c>
    </row>
    <row r="303" spans="1:68" ht="27.6" customHeight="1">
      <c r="A303" s="56">
        <f>SUBTOTAL(3,$B$9:B303)</f>
        <v>295</v>
      </c>
      <c r="B303" s="123" t="s">
        <v>248</v>
      </c>
      <c r="C303" s="124" t="s">
        <v>1238</v>
      </c>
      <c r="D303" s="125" t="s">
        <v>911</v>
      </c>
      <c r="E303" s="56">
        <v>6</v>
      </c>
      <c r="F303" s="57" t="s">
        <v>696</v>
      </c>
      <c r="G303" s="78">
        <v>0</v>
      </c>
      <c r="H303" s="58">
        <v>0</v>
      </c>
      <c r="I303" s="58">
        <v>0</v>
      </c>
      <c r="J303" s="58">
        <v>0</v>
      </c>
      <c r="K303" s="78"/>
      <c r="L303" s="58"/>
      <c r="M303" s="58"/>
      <c r="N303" s="58">
        <v>0</v>
      </c>
      <c r="O303" s="78">
        <v>120.49999999999999</v>
      </c>
      <c r="P303" s="58">
        <v>12351249.999999998</v>
      </c>
      <c r="Q303" s="58">
        <v>0</v>
      </c>
      <c r="R303" s="58">
        <v>12351250</v>
      </c>
      <c r="S303" s="78"/>
      <c r="T303" s="58"/>
      <c r="U303" s="58"/>
      <c r="V303" s="58">
        <v>0</v>
      </c>
      <c r="W303" s="58"/>
      <c r="X303" s="58"/>
      <c r="Y303" s="58"/>
      <c r="Z303" s="58"/>
      <c r="AA303" s="58"/>
      <c r="AB303" s="58">
        <v>0</v>
      </c>
      <c r="AC303" s="60">
        <v>0</v>
      </c>
      <c r="AD303" s="60">
        <v>0</v>
      </c>
      <c r="AE303" s="60">
        <v>0</v>
      </c>
      <c r="AF303" s="60">
        <v>0</v>
      </c>
      <c r="AG303" s="60">
        <v>0</v>
      </c>
      <c r="AH303" s="60">
        <v>0</v>
      </c>
      <c r="AI303" s="58">
        <v>0</v>
      </c>
      <c r="AJ303" s="58">
        <v>0</v>
      </c>
      <c r="AK303" s="59">
        <v>0</v>
      </c>
      <c r="AL303" s="58">
        <v>0</v>
      </c>
      <c r="AM303" s="58">
        <v>0</v>
      </c>
      <c r="AN303" s="78">
        <v>270</v>
      </c>
      <c r="AO303" s="78">
        <v>344.1</v>
      </c>
      <c r="AP303" s="78">
        <v>0</v>
      </c>
      <c r="AQ303" s="93">
        <v>10744500</v>
      </c>
      <c r="AR303" s="93">
        <v>0</v>
      </c>
      <c r="AS303" s="93">
        <v>0</v>
      </c>
      <c r="AT303" s="93">
        <v>0</v>
      </c>
      <c r="AU303" s="93">
        <v>0</v>
      </c>
      <c r="AV303" s="93">
        <v>10744500</v>
      </c>
      <c r="AW303" s="93">
        <v>0</v>
      </c>
      <c r="AX303" s="93">
        <v>0</v>
      </c>
      <c r="AY303" s="58"/>
      <c r="AZ303" s="59"/>
      <c r="BA303" s="59"/>
      <c r="BB303" s="59">
        <v>23095750</v>
      </c>
      <c r="BC303" s="59">
        <v>0</v>
      </c>
      <c r="BD303" s="59">
        <v>0</v>
      </c>
      <c r="BE303" s="59">
        <v>23095750</v>
      </c>
      <c r="BF303" s="59">
        <v>0</v>
      </c>
      <c r="BG303" s="60">
        <v>0</v>
      </c>
      <c r="BH303" s="80">
        <v>270</v>
      </c>
      <c r="BI303" s="80">
        <v>464.6</v>
      </c>
      <c r="BJ303" s="80">
        <v>194.60000000000002</v>
      </c>
      <c r="BK303" s="80">
        <v>72.074074074074076</v>
      </c>
      <c r="BL303" s="80">
        <v>464.6</v>
      </c>
      <c r="BM303" s="80">
        <v>194.60000000000002</v>
      </c>
      <c r="BN303" s="80">
        <v>72.074074074074076</v>
      </c>
      <c r="BO303" s="169" t="str">
        <f>VLOOKUP(B303,[1]DS!$B$5:$W$2997,15,0)</f>
        <v>0603</v>
      </c>
      <c r="BP303" s="80" t="str">
        <f t="shared" si="57"/>
        <v/>
      </c>
    </row>
    <row r="304" spans="1:68" ht="27.6" customHeight="1">
      <c r="A304" s="56">
        <f>SUBTOTAL(3,$B$9:B304)</f>
        <v>296</v>
      </c>
      <c r="B304" s="123" t="s">
        <v>249</v>
      </c>
      <c r="C304" s="124" t="s">
        <v>1239</v>
      </c>
      <c r="D304" s="125" t="s">
        <v>1240</v>
      </c>
      <c r="E304" s="56">
        <v>6</v>
      </c>
      <c r="F304" s="57" t="s">
        <v>696</v>
      </c>
      <c r="G304" s="78">
        <v>0</v>
      </c>
      <c r="H304" s="58">
        <v>0</v>
      </c>
      <c r="I304" s="58">
        <v>0</v>
      </c>
      <c r="J304" s="58">
        <v>0</v>
      </c>
      <c r="K304" s="78"/>
      <c r="L304" s="58"/>
      <c r="M304" s="58"/>
      <c r="N304" s="58">
        <v>0</v>
      </c>
      <c r="O304" s="78">
        <v>0</v>
      </c>
      <c r="P304" s="58">
        <v>0</v>
      </c>
      <c r="Q304" s="58">
        <v>0</v>
      </c>
      <c r="R304" s="58">
        <v>0</v>
      </c>
      <c r="S304" s="78"/>
      <c r="T304" s="58"/>
      <c r="U304" s="58"/>
      <c r="V304" s="58">
        <v>0</v>
      </c>
      <c r="W304" s="58"/>
      <c r="X304" s="58"/>
      <c r="Y304" s="58"/>
      <c r="Z304" s="58"/>
      <c r="AA304" s="58"/>
      <c r="AB304" s="58">
        <v>0</v>
      </c>
      <c r="AC304" s="60">
        <v>0</v>
      </c>
      <c r="AD304" s="60">
        <v>0</v>
      </c>
      <c r="AE304" s="60">
        <v>0</v>
      </c>
      <c r="AF304" s="60">
        <v>0</v>
      </c>
      <c r="AG304" s="60">
        <v>0</v>
      </c>
      <c r="AH304" s="60">
        <v>0</v>
      </c>
      <c r="AI304" s="58">
        <v>0</v>
      </c>
      <c r="AJ304" s="58">
        <v>0</v>
      </c>
      <c r="AK304" s="59">
        <v>0</v>
      </c>
      <c r="AL304" s="58">
        <v>0</v>
      </c>
      <c r="AM304" s="58">
        <v>0</v>
      </c>
      <c r="AN304" s="78">
        <v>300</v>
      </c>
      <c r="AO304" s="78">
        <v>336.5</v>
      </c>
      <c r="AP304" s="78">
        <v>0</v>
      </c>
      <c r="AQ304" s="93">
        <v>5292500</v>
      </c>
      <c r="AR304" s="93">
        <v>0</v>
      </c>
      <c r="AS304" s="93">
        <v>0</v>
      </c>
      <c r="AT304" s="93">
        <v>0</v>
      </c>
      <c r="AU304" s="93">
        <v>0</v>
      </c>
      <c r="AV304" s="93">
        <v>5292500</v>
      </c>
      <c r="AW304" s="93">
        <v>0</v>
      </c>
      <c r="AX304" s="93">
        <v>0</v>
      </c>
      <c r="AY304" s="58"/>
      <c r="AZ304" s="59"/>
      <c r="BA304" s="59"/>
      <c r="BB304" s="59">
        <v>5292500</v>
      </c>
      <c r="BC304" s="59">
        <v>0</v>
      </c>
      <c r="BD304" s="59">
        <v>0</v>
      </c>
      <c r="BE304" s="59">
        <v>5292500</v>
      </c>
      <c r="BF304" s="59">
        <v>0</v>
      </c>
      <c r="BG304" s="136">
        <v>0</v>
      </c>
      <c r="BH304" s="80">
        <v>300</v>
      </c>
      <c r="BI304" s="80">
        <v>336.5</v>
      </c>
      <c r="BJ304" s="80">
        <v>36.5</v>
      </c>
      <c r="BK304" s="80">
        <v>12.166666666666668</v>
      </c>
      <c r="BL304" s="80">
        <v>336.5</v>
      </c>
      <c r="BM304" s="80">
        <v>36.5</v>
      </c>
      <c r="BN304" s="80">
        <v>12.166666666666668</v>
      </c>
      <c r="BO304" s="169" t="str">
        <f>VLOOKUP(B304,[1]DS!$B$5:$W$2997,15,0)</f>
        <v>0603</v>
      </c>
      <c r="BP304" s="80" t="str">
        <f t="shared" si="57"/>
        <v/>
      </c>
    </row>
    <row r="305" spans="1:68" ht="27.6" customHeight="1">
      <c r="A305" s="56">
        <f>SUBTOTAL(3,$B$9:B305)</f>
        <v>297</v>
      </c>
      <c r="B305" s="123" t="s">
        <v>250</v>
      </c>
      <c r="C305" s="124" t="s">
        <v>1086</v>
      </c>
      <c r="D305" s="125" t="s">
        <v>989</v>
      </c>
      <c r="E305" s="56">
        <v>6</v>
      </c>
      <c r="F305" s="57" t="s">
        <v>696</v>
      </c>
      <c r="G305" s="78">
        <v>47.8</v>
      </c>
      <c r="H305" s="58">
        <v>4899500</v>
      </c>
      <c r="I305" s="58">
        <v>0</v>
      </c>
      <c r="J305" s="58">
        <v>4899500</v>
      </c>
      <c r="K305" s="78"/>
      <c r="L305" s="58"/>
      <c r="M305" s="58"/>
      <c r="N305" s="58">
        <v>0</v>
      </c>
      <c r="O305" s="78">
        <v>60.7</v>
      </c>
      <c r="P305" s="58">
        <v>6221750</v>
      </c>
      <c r="Q305" s="58">
        <v>0</v>
      </c>
      <c r="R305" s="58">
        <v>6221750</v>
      </c>
      <c r="S305" s="78"/>
      <c r="T305" s="58"/>
      <c r="U305" s="58"/>
      <c r="V305" s="58">
        <v>0</v>
      </c>
      <c r="W305" s="58"/>
      <c r="X305" s="58"/>
      <c r="Y305" s="58"/>
      <c r="Z305" s="58"/>
      <c r="AA305" s="58"/>
      <c r="AB305" s="58">
        <v>0</v>
      </c>
      <c r="AC305" s="60">
        <v>0</v>
      </c>
      <c r="AD305" s="60">
        <v>0</v>
      </c>
      <c r="AE305" s="60">
        <v>0</v>
      </c>
      <c r="AF305" s="60">
        <v>0</v>
      </c>
      <c r="AG305" s="60">
        <v>0</v>
      </c>
      <c r="AH305" s="60">
        <v>0</v>
      </c>
      <c r="AI305" s="58">
        <v>0</v>
      </c>
      <c r="AJ305" s="58">
        <v>0</v>
      </c>
      <c r="AK305" s="59">
        <v>0</v>
      </c>
      <c r="AL305" s="58">
        <v>0</v>
      </c>
      <c r="AM305" s="58">
        <v>0</v>
      </c>
      <c r="AN305" s="78">
        <v>120</v>
      </c>
      <c r="AO305" s="78">
        <v>176.79999999999998</v>
      </c>
      <c r="AP305" s="78">
        <v>0</v>
      </c>
      <c r="AQ305" s="93">
        <v>7753200</v>
      </c>
      <c r="AR305" s="93">
        <v>0</v>
      </c>
      <c r="AS305" s="93">
        <v>0</v>
      </c>
      <c r="AT305" s="93">
        <v>0</v>
      </c>
      <c r="AU305" s="93">
        <v>0</v>
      </c>
      <c r="AV305" s="93">
        <v>7753200</v>
      </c>
      <c r="AW305" s="93">
        <v>0</v>
      </c>
      <c r="AX305" s="93">
        <v>0</v>
      </c>
      <c r="AY305" s="58"/>
      <c r="AZ305" s="59"/>
      <c r="BA305" s="59"/>
      <c r="BB305" s="59">
        <v>18874450</v>
      </c>
      <c r="BC305" s="59">
        <v>0</v>
      </c>
      <c r="BD305" s="59">
        <v>0</v>
      </c>
      <c r="BE305" s="59">
        <v>18874450</v>
      </c>
      <c r="BF305" s="59">
        <v>0</v>
      </c>
      <c r="BG305" s="60">
        <v>0</v>
      </c>
      <c r="BH305" s="80">
        <v>120</v>
      </c>
      <c r="BI305" s="80">
        <v>285.29999999999995</v>
      </c>
      <c r="BJ305" s="80">
        <v>165.29999999999995</v>
      </c>
      <c r="BK305" s="80">
        <v>137.74999999999997</v>
      </c>
      <c r="BL305" s="80">
        <v>285.29999999999995</v>
      </c>
      <c r="BM305" s="80">
        <v>165.29999999999995</v>
      </c>
      <c r="BN305" s="80">
        <v>137.74999999999997</v>
      </c>
      <c r="BO305" s="169" t="str">
        <f>VLOOKUP(B305,[1]DS!$B$5:$W$2997,15,0)</f>
        <v>0603</v>
      </c>
      <c r="BP305" s="80" t="str">
        <f t="shared" si="57"/>
        <v/>
      </c>
    </row>
    <row r="306" spans="1:68" ht="27.6" customHeight="1">
      <c r="A306" s="56">
        <f>SUBTOTAL(3,$B$9:B306)</f>
        <v>298</v>
      </c>
      <c r="B306" s="123" t="s">
        <v>251</v>
      </c>
      <c r="C306" s="124" t="s">
        <v>894</v>
      </c>
      <c r="D306" s="125" t="s">
        <v>923</v>
      </c>
      <c r="E306" s="56">
        <v>6</v>
      </c>
      <c r="F306" s="57" t="s">
        <v>696</v>
      </c>
      <c r="G306" s="78">
        <v>0</v>
      </c>
      <c r="H306" s="58">
        <v>0</v>
      </c>
      <c r="I306" s="58">
        <v>0</v>
      </c>
      <c r="J306" s="58">
        <v>0</v>
      </c>
      <c r="K306" s="78"/>
      <c r="L306" s="58"/>
      <c r="M306" s="58"/>
      <c r="N306" s="58">
        <v>0</v>
      </c>
      <c r="O306" s="78">
        <v>60.7</v>
      </c>
      <c r="P306" s="58">
        <v>6221750</v>
      </c>
      <c r="Q306" s="58">
        <v>0</v>
      </c>
      <c r="R306" s="58">
        <v>6221750</v>
      </c>
      <c r="S306" s="78"/>
      <c r="T306" s="58"/>
      <c r="U306" s="58"/>
      <c r="V306" s="58">
        <v>0</v>
      </c>
      <c r="W306" s="58"/>
      <c r="X306" s="58"/>
      <c r="Y306" s="58"/>
      <c r="Z306" s="58"/>
      <c r="AA306" s="58"/>
      <c r="AB306" s="58">
        <v>0</v>
      </c>
      <c r="AC306" s="60">
        <v>0</v>
      </c>
      <c r="AD306" s="60">
        <v>0</v>
      </c>
      <c r="AE306" s="60">
        <v>0</v>
      </c>
      <c r="AF306" s="60">
        <v>0</v>
      </c>
      <c r="AG306" s="60">
        <v>0</v>
      </c>
      <c r="AH306" s="60">
        <v>0</v>
      </c>
      <c r="AI306" s="58">
        <v>0</v>
      </c>
      <c r="AJ306" s="58">
        <v>0</v>
      </c>
      <c r="AK306" s="59">
        <v>0</v>
      </c>
      <c r="AL306" s="58">
        <v>0</v>
      </c>
      <c r="AM306" s="58">
        <v>0</v>
      </c>
      <c r="AN306" s="78">
        <v>300</v>
      </c>
      <c r="AO306" s="78">
        <v>198.4</v>
      </c>
      <c r="AP306" s="78">
        <v>0</v>
      </c>
      <c r="AQ306" s="93">
        <v>0</v>
      </c>
      <c r="AR306" s="93">
        <v>0</v>
      </c>
      <c r="AS306" s="93">
        <v>0</v>
      </c>
      <c r="AT306" s="93">
        <v>0</v>
      </c>
      <c r="AU306" s="93">
        <v>0</v>
      </c>
      <c r="AV306" s="93">
        <v>0</v>
      </c>
      <c r="AW306" s="93">
        <v>0</v>
      </c>
      <c r="AX306" s="93">
        <v>0</v>
      </c>
      <c r="AY306" s="58"/>
      <c r="AZ306" s="59"/>
      <c r="BA306" s="59"/>
      <c r="BB306" s="59">
        <v>6221750</v>
      </c>
      <c r="BC306" s="59">
        <v>0</v>
      </c>
      <c r="BD306" s="59">
        <v>0</v>
      </c>
      <c r="BE306" s="59">
        <v>6221750</v>
      </c>
      <c r="BF306" s="59">
        <v>0</v>
      </c>
      <c r="BG306" s="60">
        <v>0</v>
      </c>
      <c r="BH306" s="80">
        <v>300</v>
      </c>
      <c r="BI306" s="80">
        <v>259.10000000000002</v>
      </c>
      <c r="BJ306" s="80">
        <v>0</v>
      </c>
      <c r="BK306" s="80">
        <v>0</v>
      </c>
      <c r="BL306" s="80">
        <v>259.10000000000002</v>
      </c>
      <c r="BM306" s="80">
        <v>0</v>
      </c>
      <c r="BN306" s="80">
        <v>0</v>
      </c>
      <c r="BO306" s="169" t="str">
        <f>VLOOKUP(B306,[1]DS!$B$5:$W$2997,15,0)</f>
        <v>0603</v>
      </c>
      <c r="BP306" s="80" t="str">
        <f t="shared" si="57"/>
        <v/>
      </c>
    </row>
    <row r="307" spans="1:68" ht="27.6" customHeight="1">
      <c r="A307" s="56">
        <f>SUBTOTAL(3,$B$9:B307)</f>
        <v>299</v>
      </c>
      <c r="B307" s="123" t="s">
        <v>254</v>
      </c>
      <c r="C307" s="124" t="s">
        <v>1241</v>
      </c>
      <c r="D307" s="125" t="s">
        <v>1101</v>
      </c>
      <c r="E307" s="56">
        <v>6</v>
      </c>
      <c r="F307" s="57" t="s">
        <v>696</v>
      </c>
      <c r="G307" s="78">
        <v>0</v>
      </c>
      <c r="H307" s="58">
        <v>0</v>
      </c>
      <c r="I307" s="58">
        <v>0</v>
      </c>
      <c r="J307" s="58">
        <v>0</v>
      </c>
      <c r="K307" s="78"/>
      <c r="L307" s="58"/>
      <c r="M307" s="58"/>
      <c r="N307" s="58">
        <v>0</v>
      </c>
      <c r="O307" s="78">
        <v>60.400000000000006</v>
      </c>
      <c r="P307" s="58">
        <v>6191000.0000000009</v>
      </c>
      <c r="Q307" s="58">
        <v>0</v>
      </c>
      <c r="R307" s="58">
        <v>6191000</v>
      </c>
      <c r="S307" s="78"/>
      <c r="T307" s="58"/>
      <c r="U307" s="58"/>
      <c r="V307" s="58">
        <v>0</v>
      </c>
      <c r="W307" s="58"/>
      <c r="X307" s="58"/>
      <c r="Y307" s="58"/>
      <c r="Z307" s="58"/>
      <c r="AA307" s="58"/>
      <c r="AB307" s="58">
        <v>0</v>
      </c>
      <c r="AC307" s="60">
        <v>0</v>
      </c>
      <c r="AD307" s="60">
        <v>0</v>
      </c>
      <c r="AE307" s="60">
        <v>0</v>
      </c>
      <c r="AF307" s="60">
        <v>0</v>
      </c>
      <c r="AG307" s="60">
        <v>0</v>
      </c>
      <c r="AH307" s="60">
        <v>0</v>
      </c>
      <c r="AI307" s="58">
        <v>0</v>
      </c>
      <c r="AJ307" s="58">
        <v>0</v>
      </c>
      <c r="AK307" s="59">
        <v>0</v>
      </c>
      <c r="AL307" s="58">
        <v>0</v>
      </c>
      <c r="AM307" s="58">
        <v>0</v>
      </c>
      <c r="AN307" s="78">
        <v>180</v>
      </c>
      <c r="AO307" s="78">
        <v>85.4</v>
      </c>
      <c r="AP307" s="78">
        <v>0</v>
      </c>
      <c r="AQ307" s="93">
        <v>0</v>
      </c>
      <c r="AR307" s="93">
        <v>0</v>
      </c>
      <c r="AS307" s="93">
        <v>0</v>
      </c>
      <c r="AT307" s="93">
        <v>0</v>
      </c>
      <c r="AU307" s="93">
        <v>0</v>
      </c>
      <c r="AV307" s="93">
        <v>0</v>
      </c>
      <c r="AW307" s="93">
        <v>0</v>
      </c>
      <c r="AX307" s="93">
        <v>0</v>
      </c>
      <c r="AY307" s="58"/>
      <c r="AZ307" s="59"/>
      <c r="BA307" s="59"/>
      <c r="BB307" s="59">
        <v>6191000</v>
      </c>
      <c r="BC307" s="59">
        <v>0</v>
      </c>
      <c r="BD307" s="59">
        <v>0</v>
      </c>
      <c r="BE307" s="59">
        <v>6191000</v>
      </c>
      <c r="BF307" s="59">
        <v>0</v>
      </c>
      <c r="BG307" s="136">
        <v>0</v>
      </c>
      <c r="BH307" s="80">
        <v>180</v>
      </c>
      <c r="BI307" s="80">
        <v>145.80000000000001</v>
      </c>
      <c r="BJ307" s="80">
        <v>0</v>
      </c>
      <c r="BK307" s="80">
        <v>0</v>
      </c>
      <c r="BL307" s="80">
        <v>145.80000000000001</v>
      </c>
      <c r="BM307" s="80">
        <v>0</v>
      </c>
      <c r="BN307" s="80">
        <v>0</v>
      </c>
      <c r="BO307" s="169" t="str">
        <f>VLOOKUP(B307,[1]DS!$B$5:$W$2997,15,0)</f>
        <v>0603</v>
      </c>
      <c r="BP307" s="80" t="str">
        <f t="shared" si="57"/>
        <v/>
      </c>
    </row>
    <row r="308" spans="1:68" ht="27.6" customHeight="1">
      <c r="A308" s="56">
        <f>SUBTOTAL(3,$B$9:B308)</f>
        <v>300</v>
      </c>
      <c r="B308" s="123" t="s">
        <v>255</v>
      </c>
      <c r="C308" s="124" t="s">
        <v>1199</v>
      </c>
      <c r="D308" s="125" t="s">
        <v>933</v>
      </c>
      <c r="E308" s="56">
        <v>6</v>
      </c>
      <c r="F308" s="57" t="s">
        <v>697</v>
      </c>
      <c r="G308" s="78">
        <v>0</v>
      </c>
      <c r="H308" s="58">
        <v>0</v>
      </c>
      <c r="I308" s="58">
        <v>0</v>
      </c>
      <c r="J308" s="58">
        <v>0</v>
      </c>
      <c r="K308" s="78"/>
      <c r="L308" s="58"/>
      <c r="M308" s="58"/>
      <c r="N308" s="58">
        <v>0</v>
      </c>
      <c r="O308" s="78">
        <v>30.3</v>
      </c>
      <c r="P308" s="58">
        <v>3105750</v>
      </c>
      <c r="Q308" s="58">
        <v>0</v>
      </c>
      <c r="R308" s="58">
        <v>3105750</v>
      </c>
      <c r="S308" s="78"/>
      <c r="T308" s="58"/>
      <c r="U308" s="58"/>
      <c r="V308" s="58">
        <v>0</v>
      </c>
      <c r="W308" s="58"/>
      <c r="X308" s="58"/>
      <c r="Y308" s="58"/>
      <c r="Z308" s="58"/>
      <c r="AA308" s="58"/>
      <c r="AB308" s="58">
        <v>0</v>
      </c>
      <c r="AC308" s="60">
        <v>0</v>
      </c>
      <c r="AD308" s="60">
        <v>0</v>
      </c>
      <c r="AE308" s="60">
        <v>0</v>
      </c>
      <c r="AF308" s="60">
        <v>0</v>
      </c>
      <c r="AG308" s="60">
        <v>0</v>
      </c>
      <c r="AH308" s="60">
        <v>0</v>
      </c>
      <c r="AI308" s="58">
        <v>0</v>
      </c>
      <c r="AJ308" s="58">
        <v>0</v>
      </c>
      <c r="AK308" s="59">
        <v>0</v>
      </c>
      <c r="AL308" s="58">
        <v>0</v>
      </c>
      <c r="AM308" s="58">
        <v>0</v>
      </c>
      <c r="AN308" s="78">
        <v>240</v>
      </c>
      <c r="AO308" s="78">
        <v>586.79999999999995</v>
      </c>
      <c r="AP308" s="78">
        <v>0</v>
      </c>
      <c r="AQ308" s="93">
        <v>46542600</v>
      </c>
      <c r="AR308" s="93">
        <v>0</v>
      </c>
      <c r="AS308" s="93">
        <v>0</v>
      </c>
      <c r="AT308" s="93">
        <v>0</v>
      </c>
      <c r="AU308" s="93">
        <v>0</v>
      </c>
      <c r="AV308" s="93">
        <v>46542600</v>
      </c>
      <c r="AW308" s="93">
        <v>0</v>
      </c>
      <c r="AX308" s="93">
        <v>0</v>
      </c>
      <c r="AY308" s="58"/>
      <c r="AZ308" s="59"/>
      <c r="BA308" s="59"/>
      <c r="BB308" s="59">
        <v>49648350</v>
      </c>
      <c r="BC308" s="59">
        <v>0</v>
      </c>
      <c r="BD308" s="59">
        <v>0</v>
      </c>
      <c r="BE308" s="59">
        <v>49648350</v>
      </c>
      <c r="BF308" s="59">
        <v>0</v>
      </c>
      <c r="BG308" s="136">
        <v>0</v>
      </c>
      <c r="BH308" s="80">
        <v>240</v>
      </c>
      <c r="BI308" s="80">
        <v>617.09999999999991</v>
      </c>
      <c r="BJ308" s="80">
        <v>377.09999999999991</v>
      </c>
      <c r="BK308" s="80">
        <v>157.12499999999997</v>
      </c>
      <c r="BL308" s="80">
        <v>617.09999999999991</v>
      </c>
      <c r="BM308" s="80">
        <v>377.09999999999991</v>
      </c>
      <c r="BN308" s="80">
        <v>157.12499999999997</v>
      </c>
      <c r="BO308" s="169" t="str">
        <f>VLOOKUP(B308,[1]DS!$B$5:$W$2997,15,0)</f>
        <v>0604</v>
      </c>
      <c r="BP308" s="80" t="str">
        <f t="shared" si="57"/>
        <v>Vượt trên 300 giờ</v>
      </c>
    </row>
    <row r="309" spans="1:68" ht="27.6" customHeight="1">
      <c r="A309" s="56">
        <f>SUBTOTAL(3,$B$9:B309)</f>
        <v>301</v>
      </c>
      <c r="B309" s="123" t="s">
        <v>256</v>
      </c>
      <c r="C309" s="124" t="s">
        <v>1242</v>
      </c>
      <c r="D309" s="125" t="s">
        <v>1027</v>
      </c>
      <c r="E309" s="56">
        <v>6</v>
      </c>
      <c r="F309" s="57" t="s">
        <v>697</v>
      </c>
      <c r="G309" s="78">
        <v>0</v>
      </c>
      <c r="H309" s="58">
        <v>0</v>
      </c>
      <c r="I309" s="58">
        <v>0</v>
      </c>
      <c r="J309" s="58">
        <v>0</v>
      </c>
      <c r="K309" s="78"/>
      <c r="L309" s="58"/>
      <c r="M309" s="58"/>
      <c r="N309" s="58">
        <v>0</v>
      </c>
      <c r="O309" s="78">
        <v>90.399999999999991</v>
      </c>
      <c r="P309" s="58">
        <v>9266000</v>
      </c>
      <c r="Q309" s="58">
        <v>0</v>
      </c>
      <c r="R309" s="58">
        <v>9266000</v>
      </c>
      <c r="S309" s="78"/>
      <c r="T309" s="58"/>
      <c r="U309" s="58"/>
      <c r="V309" s="58">
        <v>0</v>
      </c>
      <c r="W309" s="58"/>
      <c r="X309" s="58"/>
      <c r="Y309" s="58"/>
      <c r="Z309" s="58"/>
      <c r="AA309" s="58"/>
      <c r="AB309" s="58">
        <v>0</v>
      </c>
      <c r="AC309" s="60">
        <v>0</v>
      </c>
      <c r="AD309" s="60">
        <v>0</v>
      </c>
      <c r="AE309" s="60">
        <v>0</v>
      </c>
      <c r="AF309" s="60">
        <v>0</v>
      </c>
      <c r="AG309" s="60">
        <v>0</v>
      </c>
      <c r="AH309" s="60">
        <v>0</v>
      </c>
      <c r="AI309" s="58">
        <v>0</v>
      </c>
      <c r="AJ309" s="58">
        <v>0</v>
      </c>
      <c r="AK309" s="59">
        <v>0</v>
      </c>
      <c r="AL309" s="58">
        <v>0</v>
      </c>
      <c r="AM309" s="58">
        <v>0</v>
      </c>
      <c r="AN309" s="78">
        <v>75</v>
      </c>
      <c r="AO309" s="78">
        <v>697.9</v>
      </c>
      <c r="AP309" s="78">
        <v>0</v>
      </c>
      <c r="AQ309" s="93">
        <v>82086550</v>
      </c>
      <c r="AR309" s="93">
        <v>0</v>
      </c>
      <c r="AS309" s="93">
        <v>0</v>
      </c>
      <c r="AT309" s="93">
        <v>0</v>
      </c>
      <c r="AU309" s="93">
        <v>0</v>
      </c>
      <c r="AV309" s="93">
        <v>82086550</v>
      </c>
      <c r="AW309" s="93">
        <v>0</v>
      </c>
      <c r="AX309" s="93">
        <v>0</v>
      </c>
      <c r="AY309" s="58"/>
      <c r="AZ309" s="59"/>
      <c r="BA309" s="59"/>
      <c r="BB309" s="59">
        <v>91352550</v>
      </c>
      <c r="BC309" s="59">
        <v>0</v>
      </c>
      <c r="BD309" s="59">
        <v>0</v>
      </c>
      <c r="BE309" s="59">
        <v>91352550</v>
      </c>
      <c r="BF309" s="59">
        <v>0</v>
      </c>
      <c r="BG309" s="136">
        <v>0</v>
      </c>
      <c r="BH309" s="80">
        <v>75</v>
      </c>
      <c r="BI309" s="80">
        <v>788.3</v>
      </c>
      <c r="BJ309" s="80">
        <v>713.3</v>
      </c>
      <c r="BK309" s="80">
        <v>951.06666666666661</v>
      </c>
      <c r="BL309" s="80">
        <v>788.3</v>
      </c>
      <c r="BM309" s="80">
        <v>713.3</v>
      </c>
      <c r="BN309" s="80">
        <v>951.06666666666661</v>
      </c>
      <c r="BO309" s="169" t="str">
        <f>VLOOKUP(B309,[1]DS!$B$5:$W$2997,15,0)</f>
        <v>0604</v>
      </c>
      <c r="BP309" s="80" t="str">
        <f t="shared" si="57"/>
        <v>Vượt trên 300 giờ</v>
      </c>
    </row>
    <row r="310" spans="1:68" ht="27.6" customHeight="1">
      <c r="A310" s="56">
        <f>SUBTOTAL(3,$B$9:B310)</f>
        <v>302</v>
      </c>
      <c r="B310" s="123" t="s">
        <v>257</v>
      </c>
      <c r="C310" s="124" t="s">
        <v>1086</v>
      </c>
      <c r="D310" s="125" t="s">
        <v>1234</v>
      </c>
      <c r="E310" s="56">
        <v>6</v>
      </c>
      <c r="F310" s="57" t="s">
        <v>697</v>
      </c>
      <c r="G310" s="78">
        <v>0</v>
      </c>
      <c r="H310" s="58">
        <v>0</v>
      </c>
      <c r="I310" s="58">
        <v>0</v>
      </c>
      <c r="J310" s="58">
        <v>0</v>
      </c>
      <c r="K310" s="78"/>
      <c r="L310" s="58"/>
      <c r="M310" s="58"/>
      <c r="N310" s="58">
        <v>0</v>
      </c>
      <c r="O310" s="78">
        <v>90.7</v>
      </c>
      <c r="P310" s="58">
        <v>9296750</v>
      </c>
      <c r="Q310" s="58">
        <v>0</v>
      </c>
      <c r="R310" s="58">
        <v>9296750</v>
      </c>
      <c r="S310" s="78"/>
      <c r="T310" s="58"/>
      <c r="U310" s="58"/>
      <c r="V310" s="58">
        <v>0</v>
      </c>
      <c r="W310" s="58"/>
      <c r="X310" s="58"/>
      <c r="Y310" s="58"/>
      <c r="Z310" s="58"/>
      <c r="AA310" s="58"/>
      <c r="AB310" s="58">
        <v>0</v>
      </c>
      <c r="AC310" s="60">
        <v>0</v>
      </c>
      <c r="AD310" s="60">
        <v>0</v>
      </c>
      <c r="AE310" s="60">
        <v>0</v>
      </c>
      <c r="AF310" s="60">
        <v>0</v>
      </c>
      <c r="AG310" s="60">
        <v>0</v>
      </c>
      <c r="AH310" s="60">
        <v>0</v>
      </c>
      <c r="AI310" s="58">
        <v>0</v>
      </c>
      <c r="AJ310" s="58">
        <v>0</v>
      </c>
      <c r="AK310" s="59">
        <v>0</v>
      </c>
      <c r="AL310" s="58">
        <v>0</v>
      </c>
      <c r="AM310" s="58">
        <v>0</v>
      </c>
      <c r="AN310" s="78">
        <v>300</v>
      </c>
      <c r="AO310" s="78">
        <v>202.8</v>
      </c>
      <c r="AP310" s="78">
        <v>0</v>
      </c>
      <c r="AQ310" s="93">
        <v>0</v>
      </c>
      <c r="AR310" s="93">
        <v>0</v>
      </c>
      <c r="AS310" s="93">
        <v>0</v>
      </c>
      <c r="AT310" s="93">
        <v>0</v>
      </c>
      <c r="AU310" s="93">
        <v>0</v>
      </c>
      <c r="AV310" s="93">
        <v>0</v>
      </c>
      <c r="AW310" s="93">
        <v>0</v>
      </c>
      <c r="AX310" s="93">
        <v>0</v>
      </c>
      <c r="AY310" s="58"/>
      <c r="AZ310" s="59"/>
      <c r="BA310" s="59"/>
      <c r="BB310" s="59">
        <v>9296750</v>
      </c>
      <c r="BC310" s="59">
        <v>0</v>
      </c>
      <c r="BD310" s="59">
        <v>0</v>
      </c>
      <c r="BE310" s="59">
        <v>9296750</v>
      </c>
      <c r="BF310" s="59">
        <v>0</v>
      </c>
      <c r="BG310" s="136">
        <v>0</v>
      </c>
      <c r="BH310" s="80">
        <v>300</v>
      </c>
      <c r="BI310" s="80">
        <v>293.5</v>
      </c>
      <c r="BJ310" s="80">
        <v>0</v>
      </c>
      <c r="BK310" s="80">
        <v>0</v>
      </c>
      <c r="BL310" s="80">
        <v>293.5</v>
      </c>
      <c r="BM310" s="80">
        <v>0</v>
      </c>
      <c r="BN310" s="80">
        <v>0</v>
      </c>
      <c r="BO310" s="169" t="str">
        <f>VLOOKUP(B310,[1]DS!$B$5:$W$2997,15,0)</f>
        <v>0604</v>
      </c>
      <c r="BP310" s="80" t="str">
        <f t="shared" si="57"/>
        <v/>
      </c>
    </row>
    <row r="311" spans="1:68" ht="27.6" customHeight="1">
      <c r="A311" s="56">
        <f>SUBTOTAL(3,$B$9:B311)</f>
        <v>303</v>
      </c>
      <c r="B311" s="123" t="s">
        <v>258</v>
      </c>
      <c r="C311" s="124" t="s">
        <v>904</v>
      </c>
      <c r="D311" s="125" t="s">
        <v>1243</v>
      </c>
      <c r="E311" s="56">
        <v>6</v>
      </c>
      <c r="F311" s="57" t="s">
        <v>697</v>
      </c>
      <c r="G311" s="78">
        <v>0</v>
      </c>
      <c r="H311" s="58">
        <v>0</v>
      </c>
      <c r="I311" s="58">
        <v>0</v>
      </c>
      <c r="J311" s="58">
        <v>0</v>
      </c>
      <c r="K311" s="78"/>
      <c r="L311" s="58"/>
      <c r="M311" s="58"/>
      <c r="N311" s="58">
        <v>0</v>
      </c>
      <c r="O311" s="78">
        <v>181.19999999999996</v>
      </c>
      <c r="P311" s="58">
        <v>18572999.999999996</v>
      </c>
      <c r="Q311" s="58">
        <v>0</v>
      </c>
      <c r="R311" s="58">
        <v>18573000</v>
      </c>
      <c r="S311" s="78"/>
      <c r="T311" s="58"/>
      <c r="U311" s="58"/>
      <c r="V311" s="58">
        <v>0</v>
      </c>
      <c r="W311" s="58"/>
      <c r="X311" s="58"/>
      <c r="Y311" s="58"/>
      <c r="Z311" s="58"/>
      <c r="AA311" s="58"/>
      <c r="AB311" s="58">
        <v>0</v>
      </c>
      <c r="AC311" s="60">
        <v>0</v>
      </c>
      <c r="AD311" s="60">
        <v>0</v>
      </c>
      <c r="AE311" s="60">
        <v>0</v>
      </c>
      <c r="AF311" s="60">
        <v>0</v>
      </c>
      <c r="AG311" s="60">
        <v>0</v>
      </c>
      <c r="AH311" s="60">
        <v>0</v>
      </c>
      <c r="AI311" s="58">
        <v>0</v>
      </c>
      <c r="AJ311" s="58">
        <v>0</v>
      </c>
      <c r="AK311" s="59">
        <v>0</v>
      </c>
      <c r="AL311" s="58">
        <v>0</v>
      </c>
      <c r="AM311" s="58">
        <v>0</v>
      </c>
      <c r="AN311" s="78">
        <v>255</v>
      </c>
      <c r="AO311" s="78">
        <v>602.20000000000005</v>
      </c>
      <c r="AP311" s="78">
        <v>0</v>
      </c>
      <c r="AQ311" s="93">
        <v>48810000</v>
      </c>
      <c r="AR311" s="93">
        <v>0</v>
      </c>
      <c r="AS311" s="93">
        <v>0</v>
      </c>
      <c r="AT311" s="93">
        <v>0</v>
      </c>
      <c r="AU311" s="93">
        <v>0</v>
      </c>
      <c r="AV311" s="93">
        <v>48810000</v>
      </c>
      <c r="AW311" s="93">
        <v>0</v>
      </c>
      <c r="AX311" s="93">
        <v>0</v>
      </c>
      <c r="AY311" s="58"/>
      <c r="AZ311" s="59"/>
      <c r="BA311" s="59"/>
      <c r="BB311" s="59">
        <v>67383000</v>
      </c>
      <c r="BC311" s="59">
        <v>0</v>
      </c>
      <c r="BD311" s="59">
        <v>0</v>
      </c>
      <c r="BE311" s="59">
        <v>67383000</v>
      </c>
      <c r="BF311" s="59">
        <v>0</v>
      </c>
      <c r="BG311" s="136">
        <v>0</v>
      </c>
      <c r="BH311" s="80">
        <v>255</v>
      </c>
      <c r="BI311" s="80">
        <v>783.4</v>
      </c>
      <c r="BJ311" s="80">
        <v>528.4</v>
      </c>
      <c r="BK311" s="80">
        <v>207.21568627450981</v>
      </c>
      <c r="BL311" s="80">
        <v>783.4</v>
      </c>
      <c r="BM311" s="80">
        <v>528.4</v>
      </c>
      <c r="BN311" s="80">
        <v>207.21568627450981</v>
      </c>
      <c r="BO311" s="169" t="str">
        <f>VLOOKUP(B311,[1]DS!$B$5:$W$2997,15,0)</f>
        <v>0604</v>
      </c>
      <c r="BP311" s="80" t="str">
        <f t="shared" si="57"/>
        <v>Vượt trên 300 giờ</v>
      </c>
    </row>
    <row r="312" spans="1:68" ht="27.6" customHeight="1">
      <c r="A312" s="56">
        <f>SUBTOTAL(3,$B$9:B312)</f>
        <v>304</v>
      </c>
      <c r="B312" s="123" t="s">
        <v>259</v>
      </c>
      <c r="C312" s="124" t="s">
        <v>1244</v>
      </c>
      <c r="D312" s="125" t="s">
        <v>971</v>
      </c>
      <c r="E312" s="56">
        <v>6</v>
      </c>
      <c r="F312" s="57" t="s">
        <v>697</v>
      </c>
      <c r="G312" s="78">
        <v>0</v>
      </c>
      <c r="H312" s="58">
        <v>0</v>
      </c>
      <c r="I312" s="58">
        <v>0</v>
      </c>
      <c r="J312" s="58">
        <v>0</v>
      </c>
      <c r="K312" s="78"/>
      <c r="L312" s="58"/>
      <c r="M312" s="58"/>
      <c r="N312" s="58">
        <v>0</v>
      </c>
      <c r="O312" s="78">
        <v>166.59999999999997</v>
      </c>
      <c r="P312" s="58">
        <v>17076499.999999996</v>
      </c>
      <c r="Q312" s="58">
        <v>0</v>
      </c>
      <c r="R312" s="58">
        <v>17076500</v>
      </c>
      <c r="S312" s="78"/>
      <c r="T312" s="58"/>
      <c r="U312" s="58"/>
      <c r="V312" s="58">
        <v>0</v>
      </c>
      <c r="W312" s="58"/>
      <c r="X312" s="58"/>
      <c r="Y312" s="58"/>
      <c r="Z312" s="58"/>
      <c r="AA312" s="58"/>
      <c r="AB312" s="58">
        <v>0</v>
      </c>
      <c r="AC312" s="60">
        <v>0</v>
      </c>
      <c r="AD312" s="60">
        <v>0</v>
      </c>
      <c r="AE312" s="60">
        <v>0</v>
      </c>
      <c r="AF312" s="60">
        <v>0</v>
      </c>
      <c r="AG312" s="60">
        <v>0</v>
      </c>
      <c r="AH312" s="60">
        <v>0</v>
      </c>
      <c r="AI312" s="58">
        <v>0</v>
      </c>
      <c r="AJ312" s="58">
        <v>0</v>
      </c>
      <c r="AK312" s="59">
        <v>0</v>
      </c>
      <c r="AL312" s="58">
        <v>0</v>
      </c>
      <c r="AM312" s="58">
        <v>0</v>
      </c>
      <c r="AN312" s="78">
        <v>90</v>
      </c>
      <c r="AO312" s="78">
        <v>483.1</v>
      </c>
      <c r="AP312" s="78">
        <v>0</v>
      </c>
      <c r="AQ312" s="93">
        <v>54625450</v>
      </c>
      <c r="AR312" s="93">
        <v>0</v>
      </c>
      <c r="AS312" s="93">
        <v>0</v>
      </c>
      <c r="AT312" s="93">
        <v>0</v>
      </c>
      <c r="AU312" s="93">
        <v>0</v>
      </c>
      <c r="AV312" s="93">
        <v>54625450</v>
      </c>
      <c r="AW312" s="93">
        <v>0</v>
      </c>
      <c r="AX312" s="93">
        <v>0</v>
      </c>
      <c r="AY312" s="58"/>
      <c r="AZ312" s="59"/>
      <c r="BA312" s="59"/>
      <c r="BB312" s="59">
        <v>71701950</v>
      </c>
      <c r="BC312" s="59">
        <v>0</v>
      </c>
      <c r="BD312" s="59">
        <v>0</v>
      </c>
      <c r="BE312" s="59">
        <v>71701950</v>
      </c>
      <c r="BF312" s="59">
        <v>0</v>
      </c>
      <c r="BG312" s="60">
        <v>0</v>
      </c>
      <c r="BH312" s="80">
        <v>90</v>
      </c>
      <c r="BI312" s="80">
        <v>649.70000000000005</v>
      </c>
      <c r="BJ312" s="80">
        <v>559.70000000000005</v>
      </c>
      <c r="BK312" s="80">
        <v>621.88888888888891</v>
      </c>
      <c r="BL312" s="80">
        <v>649.70000000000005</v>
      </c>
      <c r="BM312" s="80">
        <v>559.70000000000005</v>
      </c>
      <c r="BN312" s="80">
        <v>621.88888888888891</v>
      </c>
      <c r="BO312" s="169" t="str">
        <f>VLOOKUP(B312,[1]DS!$B$5:$W$2997,15,0)</f>
        <v>0604</v>
      </c>
      <c r="BP312" s="80" t="str">
        <f t="shared" si="57"/>
        <v>Vượt trên 300 giờ</v>
      </c>
    </row>
    <row r="313" spans="1:68" ht="27.6" customHeight="1">
      <c r="A313" s="56">
        <f>SUBTOTAL(3,$B$9:B313)</f>
        <v>305</v>
      </c>
      <c r="B313" s="123" t="s">
        <v>260</v>
      </c>
      <c r="C313" s="124" t="s">
        <v>1245</v>
      </c>
      <c r="D313" s="125" t="s">
        <v>944</v>
      </c>
      <c r="E313" s="56">
        <v>6</v>
      </c>
      <c r="F313" s="57" t="s">
        <v>697</v>
      </c>
      <c r="G313" s="78">
        <v>0</v>
      </c>
      <c r="H313" s="58">
        <v>0</v>
      </c>
      <c r="I313" s="58">
        <v>0</v>
      </c>
      <c r="J313" s="58">
        <v>0</v>
      </c>
      <c r="K313" s="78"/>
      <c r="L313" s="58"/>
      <c r="M313" s="58"/>
      <c r="N313" s="58">
        <v>0</v>
      </c>
      <c r="O313" s="78">
        <v>91.300000000000011</v>
      </c>
      <c r="P313" s="58">
        <v>9358250.0000000019</v>
      </c>
      <c r="Q313" s="58">
        <v>0</v>
      </c>
      <c r="R313" s="58">
        <v>9358250</v>
      </c>
      <c r="S313" s="78"/>
      <c r="T313" s="58"/>
      <c r="U313" s="58"/>
      <c r="V313" s="58">
        <v>0</v>
      </c>
      <c r="W313" s="58"/>
      <c r="X313" s="58"/>
      <c r="Y313" s="58"/>
      <c r="Z313" s="58"/>
      <c r="AA313" s="58"/>
      <c r="AB313" s="58">
        <v>0</v>
      </c>
      <c r="AC313" s="60">
        <v>0</v>
      </c>
      <c r="AD313" s="60">
        <v>0</v>
      </c>
      <c r="AE313" s="60">
        <v>0</v>
      </c>
      <c r="AF313" s="60">
        <v>0</v>
      </c>
      <c r="AG313" s="60">
        <v>0</v>
      </c>
      <c r="AH313" s="60">
        <v>0</v>
      </c>
      <c r="AI313" s="58">
        <v>0</v>
      </c>
      <c r="AJ313" s="58">
        <v>0</v>
      </c>
      <c r="AK313" s="59">
        <v>0</v>
      </c>
      <c r="AL313" s="58">
        <v>0</v>
      </c>
      <c r="AM313" s="58">
        <v>0</v>
      </c>
      <c r="AN313" s="78">
        <v>300</v>
      </c>
      <c r="AO313" s="78">
        <v>852.5</v>
      </c>
      <c r="AP313" s="78">
        <v>0</v>
      </c>
      <c r="AQ313" s="93">
        <v>73673750</v>
      </c>
      <c r="AR313" s="93">
        <v>0</v>
      </c>
      <c r="AS313" s="93">
        <v>0</v>
      </c>
      <c r="AT313" s="93">
        <v>0</v>
      </c>
      <c r="AU313" s="93">
        <v>0</v>
      </c>
      <c r="AV313" s="93">
        <v>73673750</v>
      </c>
      <c r="AW313" s="93">
        <v>0</v>
      </c>
      <c r="AX313" s="93">
        <v>0</v>
      </c>
      <c r="AY313" s="58"/>
      <c r="AZ313" s="59"/>
      <c r="BA313" s="59"/>
      <c r="BB313" s="59">
        <v>83032000</v>
      </c>
      <c r="BC313" s="59">
        <v>0</v>
      </c>
      <c r="BD313" s="59">
        <v>0</v>
      </c>
      <c r="BE313" s="59">
        <v>83032000</v>
      </c>
      <c r="BF313" s="59">
        <v>0</v>
      </c>
      <c r="BG313" s="136">
        <v>0</v>
      </c>
      <c r="BH313" s="80">
        <v>300</v>
      </c>
      <c r="BI313" s="80">
        <v>943.8</v>
      </c>
      <c r="BJ313" s="80">
        <v>643.79999999999995</v>
      </c>
      <c r="BK313" s="80">
        <v>214.6</v>
      </c>
      <c r="BL313" s="80">
        <v>943.8</v>
      </c>
      <c r="BM313" s="80">
        <v>643.79999999999995</v>
      </c>
      <c r="BN313" s="80">
        <v>214.6</v>
      </c>
      <c r="BO313" s="169" t="str">
        <f>VLOOKUP(B313,[1]DS!$B$5:$W$2997,15,0)</f>
        <v>0604</v>
      </c>
      <c r="BP313" s="80" t="str">
        <f t="shared" si="57"/>
        <v>Vượt trên 300 giờ</v>
      </c>
    </row>
    <row r="314" spans="1:68" ht="27.6" customHeight="1">
      <c r="A314" s="56">
        <f>SUBTOTAL(3,$B$9:B314)</f>
        <v>306</v>
      </c>
      <c r="B314" s="123" t="s">
        <v>261</v>
      </c>
      <c r="C314" s="124" t="s">
        <v>1246</v>
      </c>
      <c r="D314" s="125" t="s">
        <v>944</v>
      </c>
      <c r="E314" s="56">
        <v>6</v>
      </c>
      <c r="F314" s="57" t="s">
        <v>697</v>
      </c>
      <c r="G314" s="78">
        <v>0</v>
      </c>
      <c r="H314" s="58">
        <v>0</v>
      </c>
      <c r="I314" s="58">
        <v>0</v>
      </c>
      <c r="J314" s="58">
        <v>0</v>
      </c>
      <c r="K314" s="78"/>
      <c r="L314" s="58"/>
      <c r="M314" s="58"/>
      <c r="N314" s="58">
        <v>0</v>
      </c>
      <c r="O314" s="78">
        <v>150.79999999999995</v>
      </c>
      <c r="P314" s="58">
        <v>15456999.999999994</v>
      </c>
      <c r="Q314" s="58">
        <v>0</v>
      </c>
      <c r="R314" s="58">
        <v>15457000</v>
      </c>
      <c r="S314" s="78"/>
      <c r="T314" s="58"/>
      <c r="U314" s="58"/>
      <c r="V314" s="58">
        <v>0</v>
      </c>
      <c r="W314" s="58"/>
      <c r="X314" s="58"/>
      <c r="Y314" s="58"/>
      <c r="Z314" s="58"/>
      <c r="AA314" s="58"/>
      <c r="AB314" s="58">
        <v>0</v>
      </c>
      <c r="AC314" s="60">
        <v>0</v>
      </c>
      <c r="AD314" s="60">
        <v>0</v>
      </c>
      <c r="AE314" s="60">
        <v>0</v>
      </c>
      <c r="AF314" s="60">
        <v>0</v>
      </c>
      <c r="AG314" s="60">
        <v>0</v>
      </c>
      <c r="AH314" s="60">
        <v>0</v>
      </c>
      <c r="AI314" s="58">
        <v>0</v>
      </c>
      <c r="AJ314" s="58">
        <v>0</v>
      </c>
      <c r="AK314" s="59">
        <v>0</v>
      </c>
      <c r="AL314" s="58">
        <v>0</v>
      </c>
      <c r="AM314" s="58">
        <v>0</v>
      </c>
      <c r="AN314" s="78">
        <v>105</v>
      </c>
      <c r="AO314" s="78">
        <v>485.9</v>
      </c>
      <c r="AP314" s="78">
        <v>0</v>
      </c>
      <c r="AQ314" s="93">
        <v>47501250</v>
      </c>
      <c r="AR314" s="93">
        <v>0</v>
      </c>
      <c r="AS314" s="93">
        <v>0</v>
      </c>
      <c r="AT314" s="93">
        <v>0</v>
      </c>
      <c r="AU314" s="93">
        <v>0</v>
      </c>
      <c r="AV314" s="93">
        <v>47501250</v>
      </c>
      <c r="AW314" s="93">
        <v>0</v>
      </c>
      <c r="AX314" s="93">
        <v>0</v>
      </c>
      <c r="AY314" s="58"/>
      <c r="AZ314" s="59"/>
      <c r="BA314" s="59"/>
      <c r="BB314" s="59">
        <v>62958250</v>
      </c>
      <c r="BC314" s="59">
        <v>0</v>
      </c>
      <c r="BD314" s="59">
        <v>0</v>
      </c>
      <c r="BE314" s="59">
        <v>62958250</v>
      </c>
      <c r="BF314" s="59">
        <v>0</v>
      </c>
      <c r="BG314" s="136">
        <v>0</v>
      </c>
      <c r="BH314" s="80">
        <v>105</v>
      </c>
      <c r="BI314" s="80">
        <v>636.69999999999993</v>
      </c>
      <c r="BJ314" s="80">
        <v>531.69999999999993</v>
      </c>
      <c r="BK314" s="80">
        <v>506.38095238095229</v>
      </c>
      <c r="BL314" s="80">
        <v>636.69999999999993</v>
      </c>
      <c r="BM314" s="80">
        <v>531.69999999999993</v>
      </c>
      <c r="BN314" s="80">
        <v>506.38095238095229</v>
      </c>
      <c r="BO314" s="169" t="str">
        <f>VLOOKUP(B314,[1]DS!$B$5:$W$2997,15,0)</f>
        <v>0604</v>
      </c>
      <c r="BP314" s="80" t="str">
        <f t="shared" si="57"/>
        <v>Vượt trên 300 giờ</v>
      </c>
    </row>
    <row r="315" spans="1:68" ht="27.6" customHeight="1">
      <c r="A315" s="56">
        <f>SUBTOTAL(3,$B$9:B315)</f>
        <v>307</v>
      </c>
      <c r="B315" s="123" t="s">
        <v>646</v>
      </c>
      <c r="C315" s="124" t="s">
        <v>1247</v>
      </c>
      <c r="D315" s="125" t="s">
        <v>1248</v>
      </c>
      <c r="E315" s="56">
        <v>6</v>
      </c>
      <c r="F315" s="57" t="s">
        <v>697</v>
      </c>
      <c r="G315" s="78">
        <v>49.5</v>
      </c>
      <c r="H315" s="58">
        <v>5073750</v>
      </c>
      <c r="I315" s="58">
        <v>0</v>
      </c>
      <c r="J315" s="58">
        <v>5073750</v>
      </c>
      <c r="K315" s="78"/>
      <c r="L315" s="58"/>
      <c r="M315" s="58"/>
      <c r="N315" s="58">
        <v>0</v>
      </c>
      <c r="O315" s="78">
        <v>30.599999999999998</v>
      </c>
      <c r="P315" s="58">
        <v>3136500</v>
      </c>
      <c r="Q315" s="58">
        <v>0</v>
      </c>
      <c r="R315" s="58">
        <v>3136500</v>
      </c>
      <c r="S315" s="78"/>
      <c r="T315" s="58"/>
      <c r="U315" s="58"/>
      <c r="V315" s="58">
        <v>0</v>
      </c>
      <c r="W315" s="58"/>
      <c r="X315" s="58"/>
      <c r="Y315" s="58"/>
      <c r="Z315" s="58"/>
      <c r="AA315" s="58"/>
      <c r="AB315" s="58">
        <v>0</v>
      </c>
      <c r="AC315" s="60">
        <v>0</v>
      </c>
      <c r="AD315" s="60">
        <v>0</v>
      </c>
      <c r="AE315" s="60">
        <v>0</v>
      </c>
      <c r="AF315" s="60">
        <v>0</v>
      </c>
      <c r="AG315" s="60">
        <v>0</v>
      </c>
      <c r="AH315" s="60">
        <v>0</v>
      </c>
      <c r="AI315" s="58">
        <v>0</v>
      </c>
      <c r="AJ315" s="58">
        <v>0</v>
      </c>
      <c r="AK315" s="59">
        <v>0</v>
      </c>
      <c r="AL315" s="58">
        <v>0</v>
      </c>
      <c r="AM315" s="58">
        <v>0</v>
      </c>
      <c r="AN315" s="78">
        <v>120</v>
      </c>
      <c r="AO315" s="78">
        <v>417.5</v>
      </c>
      <c r="AP315" s="78">
        <v>0</v>
      </c>
      <c r="AQ315" s="93">
        <v>38080000</v>
      </c>
      <c r="AR315" s="93">
        <v>0</v>
      </c>
      <c r="AS315" s="93">
        <v>0</v>
      </c>
      <c r="AT315" s="93">
        <v>0</v>
      </c>
      <c r="AU315" s="93">
        <v>0</v>
      </c>
      <c r="AV315" s="93">
        <v>38080000</v>
      </c>
      <c r="AW315" s="93">
        <v>0</v>
      </c>
      <c r="AX315" s="93">
        <v>0</v>
      </c>
      <c r="AY315" s="58"/>
      <c r="AZ315" s="59"/>
      <c r="BA315" s="59"/>
      <c r="BB315" s="59">
        <v>46290250</v>
      </c>
      <c r="BC315" s="59">
        <v>0</v>
      </c>
      <c r="BD315" s="59">
        <v>0</v>
      </c>
      <c r="BE315" s="59">
        <v>46290250</v>
      </c>
      <c r="BF315" s="59">
        <v>0</v>
      </c>
      <c r="BG315" s="136">
        <v>0</v>
      </c>
      <c r="BH315" s="80">
        <v>120</v>
      </c>
      <c r="BI315" s="80">
        <v>497.6</v>
      </c>
      <c r="BJ315" s="80">
        <v>377.6</v>
      </c>
      <c r="BK315" s="80">
        <v>314.66666666666669</v>
      </c>
      <c r="BL315" s="80">
        <v>497.6</v>
      </c>
      <c r="BM315" s="80">
        <v>377.6</v>
      </c>
      <c r="BN315" s="80">
        <v>314.66666666666669</v>
      </c>
      <c r="BO315" s="169" t="str">
        <f>VLOOKUP(B315,[1]DS!$B$5:$W$2997,15,0)</f>
        <v>0604</v>
      </c>
      <c r="BP315" s="80" t="str">
        <f t="shared" si="57"/>
        <v/>
      </c>
    </row>
    <row r="316" spans="1:68" ht="27.6" customHeight="1">
      <c r="A316" s="56">
        <f>SUBTOTAL(3,$B$9:B316)</f>
        <v>308</v>
      </c>
      <c r="B316" s="123" t="s">
        <v>645</v>
      </c>
      <c r="C316" s="124" t="s">
        <v>1249</v>
      </c>
      <c r="D316" s="125" t="s">
        <v>958</v>
      </c>
      <c r="E316" s="56">
        <v>6</v>
      </c>
      <c r="F316" s="57" t="s">
        <v>697</v>
      </c>
      <c r="G316" s="78">
        <v>0</v>
      </c>
      <c r="H316" s="58">
        <v>0</v>
      </c>
      <c r="I316" s="58">
        <v>0</v>
      </c>
      <c r="J316" s="58">
        <v>0</v>
      </c>
      <c r="K316" s="78"/>
      <c r="L316" s="58"/>
      <c r="M316" s="58"/>
      <c r="N316" s="58">
        <v>0</v>
      </c>
      <c r="O316" s="78">
        <v>61.000000000000007</v>
      </c>
      <c r="P316" s="58">
        <v>6252500.0000000009</v>
      </c>
      <c r="Q316" s="58">
        <v>0</v>
      </c>
      <c r="R316" s="58">
        <v>6252500</v>
      </c>
      <c r="S316" s="78"/>
      <c r="T316" s="58"/>
      <c r="U316" s="58"/>
      <c r="V316" s="58">
        <v>0</v>
      </c>
      <c r="W316" s="58"/>
      <c r="X316" s="58"/>
      <c r="Y316" s="58"/>
      <c r="Z316" s="58"/>
      <c r="AA316" s="58"/>
      <c r="AB316" s="58">
        <v>0</v>
      </c>
      <c r="AC316" s="60">
        <v>0</v>
      </c>
      <c r="AD316" s="60">
        <v>0</v>
      </c>
      <c r="AE316" s="60">
        <v>0</v>
      </c>
      <c r="AF316" s="60">
        <v>0</v>
      </c>
      <c r="AG316" s="60">
        <v>0</v>
      </c>
      <c r="AH316" s="60">
        <v>0</v>
      </c>
      <c r="AI316" s="58">
        <v>0</v>
      </c>
      <c r="AJ316" s="58">
        <v>0</v>
      </c>
      <c r="AK316" s="59">
        <v>0</v>
      </c>
      <c r="AL316" s="58">
        <v>0</v>
      </c>
      <c r="AM316" s="58">
        <v>0</v>
      </c>
      <c r="AN316" s="78">
        <v>180</v>
      </c>
      <c r="AO316" s="78">
        <v>445</v>
      </c>
      <c r="AP316" s="78">
        <v>0</v>
      </c>
      <c r="AQ316" s="93">
        <v>33920000</v>
      </c>
      <c r="AR316" s="93">
        <v>0</v>
      </c>
      <c r="AS316" s="93">
        <v>0</v>
      </c>
      <c r="AT316" s="93">
        <v>0</v>
      </c>
      <c r="AU316" s="93">
        <v>0</v>
      </c>
      <c r="AV316" s="93">
        <v>33920000</v>
      </c>
      <c r="AW316" s="93">
        <v>0</v>
      </c>
      <c r="AX316" s="93">
        <v>0</v>
      </c>
      <c r="AY316" s="58"/>
      <c r="AZ316" s="59"/>
      <c r="BA316" s="59"/>
      <c r="BB316" s="59">
        <v>40172500</v>
      </c>
      <c r="BC316" s="59">
        <v>0</v>
      </c>
      <c r="BD316" s="59">
        <v>0</v>
      </c>
      <c r="BE316" s="59">
        <v>40172500</v>
      </c>
      <c r="BF316" s="59">
        <v>0</v>
      </c>
      <c r="BG316" s="136">
        <v>0</v>
      </c>
      <c r="BH316" s="80">
        <v>180</v>
      </c>
      <c r="BI316" s="80">
        <v>506</v>
      </c>
      <c r="BJ316" s="80">
        <v>326</v>
      </c>
      <c r="BK316" s="80">
        <v>181.11111111111111</v>
      </c>
      <c r="BL316" s="80">
        <v>506</v>
      </c>
      <c r="BM316" s="80">
        <v>326</v>
      </c>
      <c r="BN316" s="80">
        <v>181.11111111111111</v>
      </c>
      <c r="BO316" s="169" t="str">
        <f>VLOOKUP(B316,[1]DS!$B$5:$W$2997,15,0)</f>
        <v>0604</v>
      </c>
      <c r="BP316" s="80" t="str">
        <f t="shared" si="57"/>
        <v/>
      </c>
    </row>
    <row r="317" spans="1:68" ht="27.6" customHeight="1">
      <c r="A317" s="56">
        <f>SUBTOTAL(3,$B$9:B317)</f>
        <v>309</v>
      </c>
      <c r="B317" s="123" t="s">
        <v>262</v>
      </c>
      <c r="C317" s="124" t="s">
        <v>1199</v>
      </c>
      <c r="D317" s="125" t="s">
        <v>1083</v>
      </c>
      <c r="E317" s="56">
        <v>6</v>
      </c>
      <c r="F317" s="57" t="s">
        <v>698</v>
      </c>
      <c r="G317" s="78">
        <v>0</v>
      </c>
      <c r="H317" s="58">
        <v>0</v>
      </c>
      <c r="I317" s="58">
        <v>0</v>
      </c>
      <c r="J317" s="58">
        <v>0</v>
      </c>
      <c r="K317" s="78"/>
      <c r="L317" s="58"/>
      <c r="M317" s="58"/>
      <c r="N317" s="58">
        <v>0</v>
      </c>
      <c r="O317" s="78">
        <v>30.1</v>
      </c>
      <c r="P317" s="58">
        <v>3085250</v>
      </c>
      <c r="Q317" s="58">
        <v>0</v>
      </c>
      <c r="R317" s="58">
        <v>3085250</v>
      </c>
      <c r="S317" s="78"/>
      <c r="T317" s="58"/>
      <c r="U317" s="58"/>
      <c r="V317" s="58">
        <v>0</v>
      </c>
      <c r="W317" s="58"/>
      <c r="X317" s="58"/>
      <c r="Y317" s="58"/>
      <c r="Z317" s="58"/>
      <c r="AA317" s="58"/>
      <c r="AB317" s="58">
        <v>0</v>
      </c>
      <c r="AC317" s="60">
        <v>0</v>
      </c>
      <c r="AD317" s="60">
        <v>0</v>
      </c>
      <c r="AE317" s="60">
        <v>0</v>
      </c>
      <c r="AF317" s="60">
        <v>0</v>
      </c>
      <c r="AG317" s="60">
        <v>0</v>
      </c>
      <c r="AH317" s="60">
        <v>0</v>
      </c>
      <c r="AI317" s="58">
        <v>0</v>
      </c>
      <c r="AJ317" s="58">
        <v>0</v>
      </c>
      <c r="AK317" s="59">
        <v>0</v>
      </c>
      <c r="AL317" s="58">
        <v>0</v>
      </c>
      <c r="AM317" s="58">
        <v>0</v>
      </c>
      <c r="AN317" s="78">
        <v>255</v>
      </c>
      <c r="AO317" s="78">
        <v>237.4</v>
      </c>
      <c r="AP317" s="78">
        <v>0</v>
      </c>
      <c r="AQ317" s="93">
        <v>0</v>
      </c>
      <c r="AR317" s="93">
        <v>0</v>
      </c>
      <c r="AS317" s="93">
        <v>0</v>
      </c>
      <c r="AT317" s="93">
        <v>0</v>
      </c>
      <c r="AU317" s="93">
        <v>0</v>
      </c>
      <c r="AV317" s="93">
        <v>0</v>
      </c>
      <c r="AW317" s="93">
        <v>0</v>
      </c>
      <c r="AX317" s="93">
        <v>0</v>
      </c>
      <c r="AY317" s="58"/>
      <c r="AZ317" s="59"/>
      <c r="BA317" s="59"/>
      <c r="BB317" s="59">
        <v>3085250</v>
      </c>
      <c r="BC317" s="59">
        <v>0</v>
      </c>
      <c r="BD317" s="59">
        <v>0</v>
      </c>
      <c r="BE317" s="59">
        <v>3085250</v>
      </c>
      <c r="BF317" s="59">
        <v>0</v>
      </c>
      <c r="BG317" s="136">
        <v>0</v>
      </c>
      <c r="BH317" s="80">
        <v>255</v>
      </c>
      <c r="BI317" s="80">
        <v>267.5</v>
      </c>
      <c r="BJ317" s="80">
        <v>12.5</v>
      </c>
      <c r="BK317" s="80">
        <v>4.9019607843137258</v>
      </c>
      <c r="BL317" s="80">
        <v>267.5</v>
      </c>
      <c r="BM317" s="80">
        <v>12.5</v>
      </c>
      <c r="BN317" s="80">
        <v>4.9019607843137258</v>
      </c>
      <c r="BO317" s="169" t="str">
        <f>VLOOKUP(B317,[1]DS!$B$5:$W$2997,15,0)</f>
        <v>0606</v>
      </c>
      <c r="BP317" s="80" t="str">
        <f t="shared" si="57"/>
        <v/>
      </c>
    </row>
    <row r="318" spans="1:68" ht="27.6" customHeight="1">
      <c r="A318" s="56">
        <f>SUBTOTAL(3,$B$9:B318)</f>
        <v>310</v>
      </c>
      <c r="B318" s="123" t="s">
        <v>263</v>
      </c>
      <c r="C318" s="124" t="s">
        <v>1070</v>
      </c>
      <c r="D318" s="125" t="s">
        <v>911</v>
      </c>
      <c r="E318" s="56">
        <v>6</v>
      </c>
      <c r="F318" s="57" t="s">
        <v>698</v>
      </c>
      <c r="G318" s="78">
        <v>0</v>
      </c>
      <c r="H318" s="58">
        <v>0</v>
      </c>
      <c r="I318" s="58">
        <v>0</v>
      </c>
      <c r="J318" s="58">
        <v>0</v>
      </c>
      <c r="K318" s="78"/>
      <c r="L318" s="58"/>
      <c r="M318" s="58"/>
      <c r="N318" s="58">
        <v>0</v>
      </c>
      <c r="O318" s="78">
        <v>0</v>
      </c>
      <c r="P318" s="58">
        <v>0</v>
      </c>
      <c r="Q318" s="58">
        <v>0</v>
      </c>
      <c r="R318" s="58">
        <v>0</v>
      </c>
      <c r="S318" s="78"/>
      <c r="T318" s="58"/>
      <c r="U318" s="58"/>
      <c r="V318" s="58">
        <v>0</v>
      </c>
      <c r="W318" s="58"/>
      <c r="X318" s="58"/>
      <c r="Y318" s="58"/>
      <c r="Z318" s="58"/>
      <c r="AA318" s="58"/>
      <c r="AB318" s="58">
        <v>0</v>
      </c>
      <c r="AC318" s="60">
        <v>1</v>
      </c>
      <c r="AD318" s="60">
        <v>20</v>
      </c>
      <c r="AE318" s="60">
        <v>0</v>
      </c>
      <c r="AF318" s="60">
        <v>0</v>
      </c>
      <c r="AG318" s="60">
        <v>1</v>
      </c>
      <c r="AH318" s="60">
        <v>20</v>
      </c>
      <c r="AI318" s="58">
        <v>1050000</v>
      </c>
      <c r="AJ318" s="58">
        <v>0</v>
      </c>
      <c r="AK318" s="59">
        <v>0</v>
      </c>
      <c r="AL318" s="58">
        <v>1050000</v>
      </c>
      <c r="AM318" s="58">
        <v>0</v>
      </c>
      <c r="AN318" s="78">
        <v>240</v>
      </c>
      <c r="AO318" s="78">
        <v>154.9</v>
      </c>
      <c r="AP318" s="78">
        <v>0</v>
      </c>
      <c r="AQ318" s="93">
        <v>0</v>
      </c>
      <c r="AR318" s="93">
        <v>0</v>
      </c>
      <c r="AS318" s="93">
        <v>0</v>
      </c>
      <c r="AT318" s="93">
        <v>0</v>
      </c>
      <c r="AU318" s="93">
        <v>0</v>
      </c>
      <c r="AV318" s="93">
        <v>0</v>
      </c>
      <c r="AW318" s="93">
        <v>0</v>
      </c>
      <c r="AX318" s="93">
        <v>0</v>
      </c>
      <c r="AY318" s="58"/>
      <c r="AZ318" s="59"/>
      <c r="BA318" s="59"/>
      <c r="BB318" s="59">
        <v>1050000</v>
      </c>
      <c r="BC318" s="59">
        <v>0</v>
      </c>
      <c r="BD318" s="59">
        <v>0</v>
      </c>
      <c r="BE318" s="59">
        <v>1050000</v>
      </c>
      <c r="BF318" s="59">
        <v>0</v>
      </c>
      <c r="BG318" s="136">
        <v>0</v>
      </c>
      <c r="BH318" s="80">
        <v>240</v>
      </c>
      <c r="BI318" s="80">
        <v>174.9</v>
      </c>
      <c r="BJ318" s="80">
        <v>0</v>
      </c>
      <c r="BK318" s="80">
        <v>0</v>
      </c>
      <c r="BL318" s="80">
        <v>154.9</v>
      </c>
      <c r="BM318" s="80">
        <v>0</v>
      </c>
      <c r="BN318" s="80">
        <v>0</v>
      </c>
      <c r="BO318" s="169" t="str">
        <f>VLOOKUP(B318,[1]DS!$B$5:$W$2997,15,0)</f>
        <v>0606</v>
      </c>
      <c r="BP318" s="80" t="str">
        <f t="shared" si="57"/>
        <v/>
      </c>
    </row>
    <row r="319" spans="1:68" ht="27.6" customHeight="1">
      <c r="A319" s="56">
        <f>SUBTOTAL(3,$B$9:B319)</f>
        <v>311</v>
      </c>
      <c r="B319" s="123" t="s">
        <v>264</v>
      </c>
      <c r="C319" s="124" t="s">
        <v>1250</v>
      </c>
      <c r="D319" s="125" t="s">
        <v>1023</v>
      </c>
      <c r="E319" s="56">
        <v>6</v>
      </c>
      <c r="F319" s="57" t="s">
        <v>698</v>
      </c>
      <c r="G319" s="78">
        <v>0</v>
      </c>
      <c r="H319" s="58">
        <v>0</v>
      </c>
      <c r="I319" s="58">
        <v>0</v>
      </c>
      <c r="J319" s="58">
        <v>0</v>
      </c>
      <c r="K319" s="78"/>
      <c r="L319" s="58"/>
      <c r="M319" s="58"/>
      <c r="N319" s="58">
        <v>0</v>
      </c>
      <c r="O319" s="78">
        <v>0</v>
      </c>
      <c r="P319" s="58">
        <v>0</v>
      </c>
      <c r="Q319" s="58">
        <v>0</v>
      </c>
      <c r="R319" s="58">
        <v>0</v>
      </c>
      <c r="S319" s="78"/>
      <c r="T319" s="58"/>
      <c r="U319" s="58"/>
      <c r="V319" s="58">
        <v>0</v>
      </c>
      <c r="W319" s="58"/>
      <c r="X319" s="58"/>
      <c r="Y319" s="58"/>
      <c r="Z319" s="58"/>
      <c r="AA319" s="58"/>
      <c r="AB319" s="58">
        <v>0</v>
      </c>
      <c r="AC319" s="60">
        <v>2</v>
      </c>
      <c r="AD319" s="60">
        <v>40</v>
      </c>
      <c r="AE319" s="60">
        <v>0</v>
      </c>
      <c r="AF319" s="60">
        <v>0</v>
      </c>
      <c r="AG319" s="60">
        <v>2</v>
      </c>
      <c r="AH319" s="60">
        <v>40</v>
      </c>
      <c r="AI319" s="58">
        <v>2100000</v>
      </c>
      <c r="AJ319" s="58">
        <v>0</v>
      </c>
      <c r="AK319" s="59">
        <v>0</v>
      </c>
      <c r="AL319" s="58">
        <v>2100000</v>
      </c>
      <c r="AM319" s="58">
        <v>0</v>
      </c>
      <c r="AN319" s="78">
        <v>300</v>
      </c>
      <c r="AO319" s="78">
        <v>32.5</v>
      </c>
      <c r="AP319" s="78">
        <v>0</v>
      </c>
      <c r="AQ319" s="93">
        <v>0</v>
      </c>
      <c r="AR319" s="93">
        <v>0</v>
      </c>
      <c r="AS319" s="93">
        <v>0</v>
      </c>
      <c r="AT319" s="93">
        <v>0</v>
      </c>
      <c r="AU319" s="93">
        <v>0</v>
      </c>
      <c r="AV319" s="93">
        <v>0</v>
      </c>
      <c r="AW319" s="93">
        <v>0</v>
      </c>
      <c r="AX319" s="93">
        <v>0</v>
      </c>
      <c r="AY319" s="58"/>
      <c r="AZ319" s="59"/>
      <c r="BA319" s="59"/>
      <c r="BB319" s="59">
        <v>2100000</v>
      </c>
      <c r="BC319" s="59">
        <v>0</v>
      </c>
      <c r="BD319" s="59">
        <v>0</v>
      </c>
      <c r="BE319" s="59">
        <v>2100000</v>
      </c>
      <c r="BF319" s="59">
        <v>0</v>
      </c>
      <c r="BG319" s="60">
        <v>0</v>
      </c>
      <c r="BH319" s="80">
        <v>300</v>
      </c>
      <c r="BI319" s="80">
        <v>72.5</v>
      </c>
      <c r="BJ319" s="80">
        <v>0</v>
      </c>
      <c r="BK319" s="80">
        <v>0</v>
      </c>
      <c r="BL319" s="80">
        <v>32.5</v>
      </c>
      <c r="BM319" s="80">
        <v>0</v>
      </c>
      <c r="BN319" s="80">
        <v>0</v>
      </c>
      <c r="BO319" s="169" t="str">
        <f>VLOOKUP(B319,[1]DS!$B$5:$W$2997,15,0)</f>
        <v>0606</v>
      </c>
      <c r="BP319" s="80" t="str">
        <f t="shared" si="57"/>
        <v/>
      </c>
    </row>
    <row r="320" spans="1:68" ht="27.6" customHeight="1">
      <c r="A320" s="56">
        <f>SUBTOTAL(3,$B$9:B320)</f>
        <v>312</v>
      </c>
      <c r="B320" s="123" t="s">
        <v>265</v>
      </c>
      <c r="C320" s="124" t="s">
        <v>904</v>
      </c>
      <c r="D320" s="125" t="s">
        <v>1251</v>
      </c>
      <c r="E320" s="56">
        <v>6</v>
      </c>
      <c r="F320" s="57" t="s">
        <v>698</v>
      </c>
      <c r="G320" s="78">
        <v>51.3</v>
      </c>
      <c r="H320" s="58">
        <v>5258250</v>
      </c>
      <c r="I320" s="58">
        <v>0</v>
      </c>
      <c r="J320" s="58">
        <v>5258250</v>
      </c>
      <c r="K320" s="78"/>
      <c r="L320" s="58"/>
      <c r="M320" s="58"/>
      <c r="N320" s="58">
        <v>0</v>
      </c>
      <c r="O320" s="78">
        <v>30.7</v>
      </c>
      <c r="P320" s="58">
        <v>3146750</v>
      </c>
      <c r="Q320" s="58">
        <v>0</v>
      </c>
      <c r="R320" s="58">
        <v>3146750</v>
      </c>
      <c r="S320" s="78"/>
      <c r="T320" s="58"/>
      <c r="U320" s="58"/>
      <c r="V320" s="58">
        <v>0</v>
      </c>
      <c r="W320" s="58"/>
      <c r="X320" s="58"/>
      <c r="Y320" s="58"/>
      <c r="Z320" s="58"/>
      <c r="AA320" s="58"/>
      <c r="AB320" s="58">
        <v>0</v>
      </c>
      <c r="AC320" s="60">
        <v>1</v>
      </c>
      <c r="AD320" s="60">
        <v>20</v>
      </c>
      <c r="AE320" s="60">
        <v>0</v>
      </c>
      <c r="AF320" s="60">
        <v>0</v>
      </c>
      <c r="AG320" s="60">
        <v>1</v>
      </c>
      <c r="AH320" s="60">
        <v>20</v>
      </c>
      <c r="AI320" s="58">
        <v>1050000</v>
      </c>
      <c r="AJ320" s="58">
        <v>0</v>
      </c>
      <c r="AK320" s="59">
        <v>0</v>
      </c>
      <c r="AL320" s="58">
        <v>1050000</v>
      </c>
      <c r="AM320" s="58">
        <v>0</v>
      </c>
      <c r="AN320" s="78">
        <v>300</v>
      </c>
      <c r="AO320" s="78">
        <v>188.2</v>
      </c>
      <c r="AP320" s="78">
        <v>0</v>
      </c>
      <c r="AQ320" s="93">
        <v>0</v>
      </c>
      <c r="AR320" s="93">
        <v>0</v>
      </c>
      <c r="AS320" s="93">
        <v>0</v>
      </c>
      <c r="AT320" s="93">
        <v>0</v>
      </c>
      <c r="AU320" s="93">
        <v>0</v>
      </c>
      <c r="AV320" s="93">
        <v>0</v>
      </c>
      <c r="AW320" s="93">
        <v>0</v>
      </c>
      <c r="AX320" s="93">
        <v>0</v>
      </c>
      <c r="AY320" s="58"/>
      <c r="AZ320" s="59"/>
      <c r="BA320" s="59"/>
      <c r="BB320" s="59">
        <v>9455000</v>
      </c>
      <c r="BC320" s="59">
        <v>0</v>
      </c>
      <c r="BD320" s="59">
        <v>0</v>
      </c>
      <c r="BE320" s="59">
        <v>9455000</v>
      </c>
      <c r="BF320" s="59">
        <v>0</v>
      </c>
      <c r="BG320" s="60">
        <v>0</v>
      </c>
      <c r="BH320" s="80">
        <v>300</v>
      </c>
      <c r="BI320" s="80">
        <v>290.2</v>
      </c>
      <c r="BJ320" s="80">
        <v>0</v>
      </c>
      <c r="BK320" s="80">
        <v>0</v>
      </c>
      <c r="BL320" s="80">
        <v>270.2</v>
      </c>
      <c r="BM320" s="80">
        <v>0</v>
      </c>
      <c r="BN320" s="80">
        <v>0</v>
      </c>
      <c r="BO320" s="169" t="str">
        <f>VLOOKUP(B320,[1]DS!$B$5:$W$2997,15,0)</f>
        <v>0606</v>
      </c>
      <c r="BP320" s="80" t="str">
        <f t="shared" si="57"/>
        <v/>
      </c>
    </row>
    <row r="321" spans="1:68" ht="27.6" customHeight="1">
      <c r="A321" s="56">
        <f>SUBTOTAL(3,$B$9:B321)</f>
        <v>313</v>
      </c>
      <c r="B321" s="123" t="s">
        <v>266</v>
      </c>
      <c r="C321" s="124" t="s">
        <v>1095</v>
      </c>
      <c r="D321" s="125" t="s">
        <v>1027</v>
      </c>
      <c r="E321" s="56">
        <v>6</v>
      </c>
      <c r="F321" s="57" t="s">
        <v>698</v>
      </c>
      <c r="G321" s="78">
        <v>0</v>
      </c>
      <c r="H321" s="58">
        <v>0</v>
      </c>
      <c r="I321" s="58">
        <v>0</v>
      </c>
      <c r="J321" s="58">
        <v>0</v>
      </c>
      <c r="K321" s="78"/>
      <c r="L321" s="58"/>
      <c r="M321" s="58"/>
      <c r="N321" s="58">
        <v>0</v>
      </c>
      <c r="O321" s="78">
        <v>0</v>
      </c>
      <c r="P321" s="58">
        <v>0</v>
      </c>
      <c r="Q321" s="58">
        <v>0</v>
      </c>
      <c r="R321" s="58">
        <v>0</v>
      </c>
      <c r="S321" s="78"/>
      <c r="T321" s="58"/>
      <c r="U321" s="58"/>
      <c r="V321" s="58">
        <v>0</v>
      </c>
      <c r="W321" s="58"/>
      <c r="X321" s="58"/>
      <c r="Y321" s="58"/>
      <c r="Z321" s="58"/>
      <c r="AA321" s="58"/>
      <c r="AB321" s="58">
        <v>0</v>
      </c>
      <c r="AC321" s="60">
        <v>0</v>
      </c>
      <c r="AD321" s="60">
        <v>0</v>
      </c>
      <c r="AE321" s="60">
        <v>0</v>
      </c>
      <c r="AF321" s="60">
        <v>0</v>
      </c>
      <c r="AG321" s="60">
        <v>0</v>
      </c>
      <c r="AH321" s="60">
        <v>0</v>
      </c>
      <c r="AI321" s="58">
        <v>0</v>
      </c>
      <c r="AJ321" s="58">
        <v>0</v>
      </c>
      <c r="AK321" s="59">
        <v>0</v>
      </c>
      <c r="AL321" s="58">
        <v>0</v>
      </c>
      <c r="AM321" s="58">
        <v>0</v>
      </c>
      <c r="AN321" s="78">
        <v>120</v>
      </c>
      <c r="AO321" s="78">
        <v>0</v>
      </c>
      <c r="AP321" s="78">
        <v>0</v>
      </c>
      <c r="AQ321" s="93">
        <v>0</v>
      </c>
      <c r="AR321" s="93">
        <v>0</v>
      </c>
      <c r="AS321" s="93">
        <v>0</v>
      </c>
      <c r="AT321" s="93">
        <v>0</v>
      </c>
      <c r="AU321" s="93">
        <v>0</v>
      </c>
      <c r="AV321" s="93">
        <v>0</v>
      </c>
      <c r="AW321" s="93">
        <v>0</v>
      </c>
      <c r="AX321" s="93">
        <v>0</v>
      </c>
      <c r="AY321" s="58"/>
      <c r="AZ321" s="59"/>
      <c r="BA321" s="59"/>
      <c r="BB321" s="59">
        <v>0</v>
      </c>
      <c r="BC321" s="59">
        <v>0</v>
      </c>
      <c r="BD321" s="59">
        <v>0</v>
      </c>
      <c r="BE321" s="59">
        <v>0</v>
      </c>
      <c r="BF321" s="59">
        <v>0</v>
      </c>
      <c r="BG321" s="60">
        <v>0</v>
      </c>
      <c r="BH321" s="80">
        <v>120</v>
      </c>
      <c r="BI321" s="80">
        <v>0</v>
      </c>
      <c r="BJ321" s="80">
        <v>0</v>
      </c>
      <c r="BK321" s="80">
        <v>0</v>
      </c>
      <c r="BL321" s="80">
        <v>0</v>
      </c>
      <c r="BM321" s="80">
        <v>0</v>
      </c>
      <c r="BN321" s="80">
        <v>0</v>
      </c>
      <c r="BO321" s="169" t="str">
        <f>VLOOKUP(B321,[1]DS!$B$5:$W$2997,15,0)</f>
        <v>0606</v>
      </c>
      <c r="BP321" s="80" t="str">
        <f t="shared" si="57"/>
        <v/>
      </c>
    </row>
    <row r="322" spans="1:68" ht="27.6" customHeight="1">
      <c r="A322" s="56">
        <f>SUBTOTAL(3,$B$9:B322)</f>
        <v>314</v>
      </c>
      <c r="B322" s="123" t="s">
        <v>267</v>
      </c>
      <c r="C322" s="124" t="s">
        <v>1252</v>
      </c>
      <c r="D322" s="125" t="s">
        <v>911</v>
      </c>
      <c r="E322" s="56">
        <v>6</v>
      </c>
      <c r="F322" s="57" t="s">
        <v>698</v>
      </c>
      <c r="G322" s="78">
        <v>0</v>
      </c>
      <c r="H322" s="58">
        <v>0</v>
      </c>
      <c r="I322" s="58">
        <v>0</v>
      </c>
      <c r="J322" s="58">
        <v>0</v>
      </c>
      <c r="K322" s="78"/>
      <c r="L322" s="58"/>
      <c r="M322" s="58"/>
      <c r="N322" s="58">
        <v>0</v>
      </c>
      <c r="O322" s="78">
        <v>30.1</v>
      </c>
      <c r="P322" s="58">
        <v>3085250</v>
      </c>
      <c r="Q322" s="58">
        <v>0</v>
      </c>
      <c r="R322" s="58">
        <v>3085250</v>
      </c>
      <c r="S322" s="78"/>
      <c r="T322" s="58"/>
      <c r="U322" s="58"/>
      <c r="V322" s="58">
        <v>0</v>
      </c>
      <c r="W322" s="58"/>
      <c r="X322" s="58"/>
      <c r="Y322" s="58"/>
      <c r="Z322" s="58"/>
      <c r="AA322" s="58"/>
      <c r="AB322" s="58">
        <v>0</v>
      </c>
      <c r="AC322" s="60">
        <v>0</v>
      </c>
      <c r="AD322" s="60">
        <v>0</v>
      </c>
      <c r="AE322" s="60">
        <v>0</v>
      </c>
      <c r="AF322" s="60">
        <v>0</v>
      </c>
      <c r="AG322" s="60">
        <v>0</v>
      </c>
      <c r="AH322" s="60">
        <v>0</v>
      </c>
      <c r="AI322" s="58">
        <v>0</v>
      </c>
      <c r="AJ322" s="58">
        <v>0</v>
      </c>
      <c r="AK322" s="59">
        <v>0</v>
      </c>
      <c r="AL322" s="58">
        <v>0</v>
      </c>
      <c r="AM322" s="58">
        <v>0</v>
      </c>
      <c r="AN322" s="78">
        <v>300</v>
      </c>
      <c r="AO322" s="78">
        <v>0</v>
      </c>
      <c r="AP322" s="78">
        <v>0</v>
      </c>
      <c r="AQ322" s="93">
        <v>0</v>
      </c>
      <c r="AR322" s="93">
        <v>0</v>
      </c>
      <c r="AS322" s="93">
        <v>0</v>
      </c>
      <c r="AT322" s="93">
        <v>0</v>
      </c>
      <c r="AU322" s="93">
        <v>0</v>
      </c>
      <c r="AV322" s="93">
        <v>0</v>
      </c>
      <c r="AW322" s="93">
        <v>0</v>
      </c>
      <c r="AX322" s="93">
        <v>0</v>
      </c>
      <c r="AY322" s="58"/>
      <c r="AZ322" s="59"/>
      <c r="BA322" s="59"/>
      <c r="BB322" s="59">
        <v>3085250</v>
      </c>
      <c r="BC322" s="59">
        <v>0</v>
      </c>
      <c r="BD322" s="59">
        <v>0</v>
      </c>
      <c r="BE322" s="59">
        <v>3085250</v>
      </c>
      <c r="BF322" s="59">
        <v>0</v>
      </c>
      <c r="BG322" s="60">
        <v>0</v>
      </c>
      <c r="BH322" s="80">
        <v>300</v>
      </c>
      <c r="BI322" s="80">
        <v>30.1</v>
      </c>
      <c r="BJ322" s="80">
        <v>0</v>
      </c>
      <c r="BK322" s="80">
        <v>0</v>
      </c>
      <c r="BL322" s="80">
        <v>30.1</v>
      </c>
      <c r="BM322" s="80">
        <v>0</v>
      </c>
      <c r="BN322" s="80">
        <v>0</v>
      </c>
      <c r="BO322" s="169" t="str">
        <f>VLOOKUP(B322,[1]DS!$B$5:$W$2997,15,0)</f>
        <v>0606</v>
      </c>
      <c r="BP322" s="80" t="str">
        <f t="shared" si="57"/>
        <v/>
      </c>
    </row>
    <row r="323" spans="1:68" ht="27.6" customHeight="1">
      <c r="A323" s="56">
        <f>SUBTOTAL(3,$B$9:B323)</f>
        <v>315</v>
      </c>
      <c r="B323" s="123" t="s">
        <v>268</v>
      </c>
      <c r="C323" s="124" t="s">
        <v>1042</v>
      </c>
      <c r="D323" s="125" t="s">
        <v>1172</v>
      </c>
      <c r="E323" s="56">
        <v>7</v>
      </c>
      <c r="F323" s="57" t="s">
        <v>699</v>
      </c>
      <c r="G323" s="78">
        <v>0</v>
      </c>
      <c r="H323" s="58">
        <v>0</v>
      </c>
      <c r="I323" s="58">
        <v>0</v>
      </c>
      <c r="J323" s="58">
        <v>0</v>
      </c>
      <c r="K323" s="78"/>
      <c r="L323" s="58"/>
      <c r="M323" s="58"/>
      <c r="N323" s="58">
        <v>0</v>
      </c>
      <c r="O323" s="78">
        <v>0</v>
      </c>
      <c r="P323" s="58">
        <v>0</v>
      </c>
      <c r="Q323" s="58">
        <v>0</v>
      </c>
      <c r="R323" s="58">
        <v>0</v>
      </c>
      <c r="S323" s="78"/>
      <c r="T323" s="58"/>
      <c r="U323" s="58"/>
      <c r="V323" s="58">
        <v>0</v>
      </c>
      <c r="W323" s="58"/>
      <c r="X323" s="58"/>
      <c r="Y323" s="58"/>
      <c r="Z323" s="58"/>
      <c r="AA323" s="58"/>
      <c r="AB323" s="58">
        <v>0</v>
      </c>
      <c r="AC323" s="60">
        <v>0</v>
      </c>
      <c r="AD323" s="60">
        <v>0</v>
      </c>
      <c r="AE323" s="60">
        <v>0</v>
      </c>
      <c r="AF323" s="60">
        <v>0</v>
      </c>
      <c r="AG323" s="60">
        <v>0</v>
      </c>
      <c r="AH323" s="60">
        <v>0</v>
      </c>
      <c r="AI323" s="58">
        <v>0</v>
      </c>
      <c r="AJ323" s="58">
        <v>0</v>
      </c>
      <c r="AK323" s="59">
        <v>0</v>
      </c>
      <c r="AL323" s="58">
        <v>0</v>
      </c>
      <c r="AM323" s="58">
        <v>0</v>
      </c>
      <c r="AN323" s="78">
        <v>75</v>
      </c>
      <c r="AO323" s="78">
        <v>36.700000000000003</v>
      </c>
      <c r="AP323" s="78">
        <v>0</v>
      </c>
      <c r="AQ323" s="93">
        <v>0</v>
      </c>
      <c r="AR323" s="93">
        <v>0</v>
      </c>
      <c r="AS323" s="93">
        <v>0</v>
      </c>
      <c r="AT323" s="93">
        <v>0</v>
      </c>
      <c r="AU323" s="93">
        <v>0</v>
      </c>
      <c r="AV323" s="93">
        <v>0</v>
      </c>
      <c r="AW323" s="93">
        <v>0</v>
      </c>
      <c r="AX323" s="93">
        <v>0</v>
      </c>
      <c r="AY323" s="58"/>
      <c r="AZ323" s="59"/>
      <c r="BA323" s="59"/>
      <c r="BB323" s="59">
        <v>0</v>
      </c>
      <c r="BC323" s="59">
        <v>0</v>
      </c>
      <c r="BD323" s="59">
        <v>0</v>
      </c>
      <c r="BE323" s="59">
        <v>0</v>
      </c>
      <c r="BF323" s="59">
        <v>0</v>
      </c>
      <c r="BG323" s="60">
        <v>0</v>
      </c>
      <c r="BH323" s="80">
        <v>75</v>
      </c>
      <c r="BI323" s="80">
        <v>36.700000000000003</v>
      </c>
      <c r="BJ323" s="80">
        <v>0</v>
      </c>
      <c r="BK323" s="80">
        <v>0</v>
      </c>
      <c r="BL323" s="80">
        <v>36.700000000000003</v>
      </c>
      <c r="BM323" s="80">
        <v>0</v>
      </c>
      <c r="BN323" s="80">
        <v>0</v>
      </c>
      <c r="BO323" s="169" t="str">
        <f>VLOOKUP(B323,[1]DS!$B$5:$W$2997,15,0)</f>
        <v>0701</v>
      </c>
      <c r="BP323" s="80" t="str">
        <f t="shared" si="57"/>
        <v/>
      </c>
    </row>
    <row r="324" spans="1:68" ht="27.6" customHeight="1">
      <c r="A324" s="56">
        <f>SUBTOTAL(3,$B$9:B324)</f>
        <v>316</v>
      </c>
      <c r="B324" s="123" t="s">
        <v>269</v>
      </c>
      <c r="C324" s="124" t="s">
        <v>1176</v>
      </c>
      <c r="D324" s="125" t="s">
        <v>917</v>
      </c>
      <c r="E324" s="56">
        <v>7</v>
      </c>
      <c r="F324" s="57" t="s">
        <v>699</v>
      </c>
      <c r="G324" s="78">
        <v>0</v>
      </c>
      <c r="H324" s="58">
        <v>0</v>
      </c>
      <c r="I324" s="58">
        <v>0</v>
      </c>
      <c r="J324" s="58">
        <v>0</v>
      </c>
      <c r="K324" s="78"/>
      <c r="L324" s="58"/>
      <c r="M324" s="58"/>
      <c r="N324" s="58">
        <v>0</v>
      </c>
      <c r="O324" s="78">
        <v>0</v>
      </c>
      <c r="P324" s="58">
        <v>0</v>
      </c>
      <c r="Q324" s="58">
        <v>0</v>
      </c>
      <c r="R324" s="58">
        <v>0</v>
      </c>
      <c r="S324" s="78"/>
      <c r="T324" s="58"/>
      <c r="U324" s="58"/>
      <c r="V324" s="58">
        <v>0</v>
      </c>
      <c r="W324" s="58"/>
      <c r="X324" s="58"/>
      <c r="Y324" s="58"/>
      <c r="Z324" s="58"/>
      <c r="AA324" s="58"/>
      <c r="AB324" s="58">
        <v>0</v>
      </c>
      <c r="AC324" s="60">
        <v>0</v>
      </c>
      <c r="AD324" s="60">
        <v>0</v>
      </c>
      <c r="AE324" s="60">
        <v>0</v>
      </c>
      <c r="AF324" s="60">
        <v>0</v>
      </c>
      <c r="AG324" s="60">
        <v>0</v>
      </c>
      <c r="AH324" s="60">
        <v>0</v>
      </c>
      <c r="AI324" s="58">
        <v>0</v>
      </c>
      <c r="AJ324" s="58">
        <v>0</v>
      </c>
      <c r="AK324" s="59">
        <v>0</v>
      </c>
      <c r="AL324" s="58">
        <v>0</v>
      </c>
      <c r="AM324" s="58">
        <v>0</v>
      </c>
      <c r="AN324" s="78">
        <v>180</v>
      </c>
      <c r="AO324" s="78">
        <v>256.7</v>
      </c>
      <c r="AP324" s="78">
        <v>0</v>
      </c>
      <c r="AQ324" s="93">
        <v>11121500</v>
      </c>
      <c r="AR324" s="93">
        <v>0</v>
      </c>
      <c r="AS324" s="93">
        <v>0</v>
      </c>
      <c r="AT324" s="93">
        <v>0</v>
      </c>
      <c r="AU324" s="93">
        <v>0</v>
      </c>
      <c r="AV324" s="93">
        <v>11121500</v>
      </c>
      <c r="AW324" s="93">
        <v>0</v>
      </c>
      <c r="AX324" s="93">
        <v>0</v>
      </c>
      <c r="AY324" s="58"/>
      <c r="AZ324" s="59"/>
      <c r="BA324" s="59"/>
      <c r="BB324" s="59">
        <v>11121500</v>
      </c>
      <c r="BC324" s="59">
        <v>0</v>
      </c>
      <c r="BD324" s="59">
        <v>0</v>
      </c>
      <c r="BE324" s="59">
        <v>11121500</v>
      </c>
      <c r="BF324" s="59">
        <v>0</v>
      </c>
      <c r="BG324" s="60">
        <v>0</v>
      </c>
      <c r="BH324" s="80">
        <v>180</v>
      </c>
      <c r="BI324" s="80">
        <v>256.7</v>
      </c>
      <c r="BJ324" s="80">
        <v>76.699999999999989</v>
      </c>
      <c r="BK324" s="80">
        <v>42.611111111111107</v>
      </c>
      <c r="BL324" s="80">
        <v>256.7</v>
      </c>
      <c r="BM324" s="80">
        <v>76.699999999999989</v>
      </c>
      <c r="BN324" s="80">
        <v>42.611111111111107</v>
      </c>
      <c r="BO324" s="169" t="str">
        <f>VLOOKUP(B324,[1]DS!$B$5:$W$2997,15,0)</f>
        <v>0701</v>
      </c>
      <c r="BP324" s="80" t="str">
        <f t="shared" si="57"/>
        <v/>
      </c>
    </row>
    <row r="325" spans="1:68" ht="27.6" customHeight="1">
      <c r="A325" s="56">
        <f>SUBTOTAL(3,$B$9:B325)</f>
        <v>317</v>
      </c>
      <c r="B325" s="123" t="s">
        <v>270</v>
      </c>
      <c r="C325" s="124" t="s">
        <v>1253</v>
      </c>
      <c r="D325" s="125" t="s">
        <v>1234</v>
      </c>
      <c r="E325" s="56">
        <v>7</v>
      </c>
      <c r="F325" s="57" t="s">
        <v>699</v>
      </c>
      <c r="G325" s="78">
        <v>0</v>
      </c>
      <c r="H325" s="58">
        <v>0</v>
      </c>
      <c r="I325" s="58">
        <v>0</v>
      </c>
      <c r="J325" s="58">
        <v>0</v>
      </c>
      <c r="K325" s="78"/>
      <c r="L325" s="58"/>
      <c r="M325" s="58"/>
      <c r="N325" s="58">
        <v>0</v>
      </c>
      <c r="O325" s="78">
        <v>0</v>
      </c>
      <c r="P325" s="58">
        <v>0</v>
      </c>
      <c r="Q325" s="58">
        <v>0</v>
      </c>
      <c r="R325" s="58">
        <v>0</v>
      </c>
      <c r="S325" s="78"/>
      <c r="T325" s="58"/>
      <c r="U325" s="58"/>
      <c r="V325" s="58">
        <v>0</v>
      </c>
      <c r="W325" s="58"/>
      <c r="X325" s="58"/>
      <c r="Y325" s="58"/>
      <c r="Z325" s="58"/>
      <c r="AA325" s="58"/>
      <c r="AB325" s="58">
        <v>0</v>
      </c>
      <c r="AC325" s="60">
        <v>1</v>
      </c>
      <c r="AD325" s="60">
        <v>20</v>
      </c>
      <c r="AE325" s="60">
        <v>0</v>
      </c>
      <c r="AF325" s="60">
        <v>0</v>
      </c>
      <c r="AG325" s="60">
        <v>1</v>
      </c>
      <c r="AH325" s="60">
        <v>20</v>
      </c>
      <c r="AI325" s="58">
        <v>1050000</v>
      </c>
      <c r="AJ325" s="58">
        <v>0</v>
      </c>
      <c r="AK325" s="59">
        <v>0</v>
      </c>
      <c r="AL325" s="58">
        <v>1050000</v>
      </c>
      <c r="AM325" s="58">
        <v>0</v>
      </c>
      <c r="AN325" s="78">
        <v>105</v>
      </c>
      <c r="AO325" s="78">
        <v>264.7</v>
      </c>
      <c r="AP325" s="78">
        <v>0</v>
      </c>
      <c r="AQ325" s="93">
        <v>21799050</v>
      </c>
      <c r="AR325" s="93">
        <v>0</v>
      </c>
      <c r="AS325" s="93">
        <v>0</v>
      </c>
      <c r="AT325" s="93">
        <v>0</v>
      </c>
      <c r="AU325" s="93">
        <v>0</v>
      </c>
      <c r="AV325" s="93">
        <v>21799050</v>
      </c>
      <c r="AW325" s="93">
        <v>0</v>
      </c>
      <c r="AX325" s="93">
        <v>0</v>
      </c>
      <c r="AY325" s="58"/>
      <c r="AZ325" s="59"/>
      <c r="BA325" s="59"/>
      <c r="BB325" s="59">
        <v>22849050</v>
      </c>
      <c r="BC325" s="59">
        <v>0</v>
      </c>
      <c r="BD325" s="59">
        <v>0</v>
      </c>
      <c r="BE325" s="59">
        <v>22849050</v>
      </c>
      <c r="BF325" s="59">
        <v>0</v>
      </c>
      <c r="BG325" s="60">
        <v>0</v>
      </c>
      <c r="BH325" s="80">
        <v>105</v>
      </c>
      <c r="BI325" s="80">
        <v>284.7</v>
      </c>
      <c r="BJ325" s="80">
        <v>179.7</v>
      </c>
      <c r="BK325" s="80">
        <v>171.14285714285714</v>
      </c>
      <c r="BL325" s="80">
        <v>264.7</v>
      </c>
      <c r="BM325" s="80">
        <v>159.69999999999999</v>
      </c>
      <c r="BN325" s="80">
        <v>152.09523809523807</v>
      </c>
      <c r="BO325" s="169" t="str">
        <f>VLOOKUP(B325,[1]DS!$B$5:$W$2997,15,0)</f>
        <v>0701</v>
      </c>
      <c r="BP325" s="80" t="str">
        <f t="shared" si="57"/>
        <v/>
      </c>
    </row>
    <row r="326" spans="1:68" ht="27.6" customHeight="1">
      <c r="A326" s="56">
        <f>SUBTOTAL(3,$B$9:B326)</f>
        <v>318</v>
      </c>
      <c r="B326" s="123" t="s">
        <v>271</v>
      </c>
      <c r="C326" s="124" t="s">
        <v>1231</v>
      </c>
      <c r="D326" s="125" t="s">
        <v>1254</v>
      </c>
      <c r="E326" s="56">
        <v>7</v>
      </c>
      <c r="F326" s="57" t="s">
        <v>699</v>
      </c>
      <c r="G326" s="78">
        <v>40.5</v>
      </c>
      <c r="H326" s="58">
        <v>4151250</v>
      </c>
      <c r="I326" s="58">
        <v>0</v>
      </c>
      <c r="J326" s="58">
        <v>4151250</v>
      </c>
      <c r="K326" s="78"/>
      <c r="L326" s="58"/>
      <c r="M326" s="58"/>
      <c r="N326" s="58">
        <v>0</v>
      </c>
      <c r="O326" s="78">
        <v>91.300000000000011</v>
      </c>
      <c r="P326" s="58">
        <v>9358250.0000000019</v>
      </c>
      <c r="Q326" s="58">
        <v>0</v>
      </c>
      <c r="R326" s="58">
        <v>9358250</v>
      </c>
      <c r="S326" s="78"/>
      <c r="T326" s="58"/>
      <c r="U326" s="58"/>
      <c r="V326" s="58">
        <v>0</v>
      </c>
      <c r="W326" s="58"/>
      <c r="X326" s="58"/>
      <c r="Y326" s="58"/>
      <c r="Z326" s="58"/>
      <c r="AA326" s="58"/>
      <c r="AB326" s="58">
        <v>0</v>
      </c>
      <c r="AC326" s="60">
        <v>1</v>
      </c>
      <c r="AD326" s="60">
        <v>20</v>
      </c>
      <c r="AE326" s="60">
        <v>0</v>
      </c>
      <c r="AF326" s="60">
        <v>0</v>
      </c>
      <c r="AG326" s="60">
        <v>1</v>
      </c>
      <c r="AH326" s="60">
        <v>20</v>
      </c>
      <c r="AI326" s="58">
        <v>1050000</v>
      </c>
      <c r="AJ326" s="58">
        <v>0</v>
      </c>
      <c r="AK326" s="59">
        <v>0</v>
      </c>
      <c r="AL326" s="58">
        <v>1050000</v>
      </c>
      <c r="AM326" s="58">
        <v>0</v>
      </c>
      <c r="AN326" s="78">
        <v>300</v>
      </c>
      <c r="AO326" s="78">
        <v>680.6</v>
      </c>
      <c r="AP326" s="78">
        <v>0</v>
      </c>
      <c r="AQ326" s="93">
        <v>50017500</v>
      </c>
      <c r="AR326" s="93">
        <v>0</v>
      </c>
      <c r="AS326" s="93">
        <v>0</v>
      </c>
      <c r="AT326" s="93">
        <v>0</v>
      </c>
      <c r="AU326" s="93">
        <v>0</v>
      </c>
      <c r="AV326" s="93">
        <v>50017500</v>
      </c>
      <c r="AW326" s="93">
        <v>0</v>
      </c>
      <c r="AX326" s="93">
        <v>0</v>
      </c>
      <c r="AY326" s="58"/>
      <c r="AZ326" s="59"/>
      <c r="BA326" s="59"/>
      <c r="BB326" s="59">
        <v>64577000</v>
      </c>
      <c r="BC326" s="59">
        <v>0</v>
      </c>
      <c r="BD326" s="59">
        <v>0</v>
      </c>
      <c r="BE326" s="59">
        <v>64577000</v>
      </c>
      <c r="BF326" s="59">
        <v>0</v>
      </c>
      <c r="BG326" s="60">
        <v>0</v>
      </c>
      <c r="BH326" s="80">
        <v>300</v>
      </c>
      <c r="BI326" s="80">
        <v>832.40000000000009</v>
      </c>
      <c r="BJ326" s="80">
        <v>532.40000000000009</v>
      </c>
      <c r="BK326" s="80">
        <v>177.4666666666667</v>
      </c>
      <c r="BL326" s="80">
        <v>812.40000000000009</v>
      </c>
      <c r="BM326" s="80">
        <v>512.40000000000009</v>
      </c>
      <c r="BN326" s="80">
        <v>170.80000000000004</v>
      </c>
      <c r="BO326" s="169" t="str">
        <f>VLOOKUP(B326,[1]DS!$B$5:$W$2997,15,0)</f>
        <v>0701</v>
      </c>
      <c r="BP326" s="80" t="str">
        <f t="shared" si="57"/>
        <v>Vượt trên 300 giờ</v>
      </c>
    </row>
    <row r="327" spans="1:68" ht="27.6" customHeight="1">
      <c r="A327" s="56">
        <f>SUBTOTAL(3,$B$9:B327)</f>
        <v>319</v>
      </c>
      <c r="B327" s="123" t="s">
        <v>272</v>
      </c>
      <c r="C327" s="124" t="s">
        <v>1255</v>
      </c>
      <c r="D327" s="125" t="s">
        <v>954</v>
      </c>
      <c r="E327" s="56">
        <v>7</v>
      </c>
      <c r="F327" s="57" t="s">
        <v>699</v>
      </c>
      <c r="G327" s="78">
        <v>47.9</v>
      </c>
      <c r="H327" s="58">
        <v>4909750</v>
      </c>
      <c r="I327" s="58">
        <v>0</v>
      </c>
      <c r="J327" s="58">
        <v>4909750</v>
      </c>
      <c r="K327" s="78"/>
      <c r="L327" s="58"/>
      <c r="M327" s="58"/>
      <c r="N327" s="58">
        <v>0</v>
      </c>
      <c r="O327" s="78">
        <v>60.400000000000006</v>
      </c>
      <c r="P327" s="58">
        <v>6191000.0000000009</v>
      </c>
      <c r="Q327" s="58">
        <v>0</v>
      </c>
      <c r="R327" s="58">
        <v>6191000</v>
      </c>
      <c r="S327" s="78"/>
      <c r="T327" s="58"/>
      <c r="U327" s="58"/>
      <c r="V327" s="58">
        <v>0</v>
      </c>
      <c r="W327" s="58"/>
      <c r="X327" s="58"/>
      <c r="Y327" s="58"/>
      <c r="Z327" s="58"/>
      <c r="AA327" s="58"/>
      <c r="AB327" s="58">
        <v>0</v>
      </c>
      <c r="AC327" s="60">
        <v>0</v>
      </c>
      <c r="AD327" s="60">
        <v>0</v>
      </c>
      <c r="AE327" s="60">
        <v>0</v>
      </c>
      <c r="AF327" s="60">
        <v>0</v>
      </c>
      <c r="AG327" s="60">
        <v>0</v>
      </c>
      <c r="AH327" s="60">
        <v>0</v>
      </c>
      <c r="AI327" s="58">
        <v>0</v>
      </c>
      <c r="AJ327" s="58">
        <v>0</v>
      </c>
      <c r="AK327" s="59">
        <v>0</v>
      </c>
      <c r="AL327" s="58">
        <v>0</v>
      </c>
      <c r="AM327" s="58">
        <v>0</v>
      </c>
      <c r="AN327" s="78">
        <v>210</v>
      </c>
      <c r="AO327" s="78">
        <v>774.8</v>
      </c>
      <c r="AP327" s="78">
        <v>0</v>
      </c>
      <c r="AQ327" s="93">
        <v>75143600</v>
      </c>
      <c r="AR327" s="93">
        <v>0</v>
      </c>
      <c r="AS327" s="93">
        <v>0</v>
      </c>
      <c r="AT327" s="93">
        <v>0</v>
      </c>
      <c r="AU327" s="93">
        <v>0</v>
      </c>
      <c r="AV327" s="93">
        <v>75143600</v>
      </c>
      <c r="AW327" s="93">
        <v>0</v>
      </c>
      <c r="AX327" s="93">
        <v>0</v>
      </c>
      <c r="AY327" s="58"/>
      <c r="AZ327" s="59"/>
      <c r="BA327" s="59"/>
      <c r="BB327" s="59">
        <v>86244350</v>
      </c>
      <c r="BC327" s="59">
        <v>0</v>
      </c>
      <c r="BD327" s="59">
        <v>0</v>
      </c>
      <c r="BE327" s="59">
        <v>86244350</v>
      </c>
      <c r="BF327" s="59">
        <v>0</v>
      </c>
      <c r="BG327" s="60">
        <v>0</v>
      </c>
      <c r="BH327" s="80">
        <v>210</v>
      </c>
      <c r="BI327" s="80">
        <v>883.09999999999991</v>
      </c>
      <c r="BJ327" s="80">
        <v>673.09999999999991</v>
      </c>
      <c r="BK327" s="80">
        <v>320.52380952380946</v>
      </c>
      <c r="BL327" s="80">
        <v>883.09999999999991</v>
      </c>
      <c r="BM327" s="80">
        <v>673.09999999999991</v>
      </c>
      <c r="BN327" s="80">
        <v>320.52380952380946</v>
      </c>
      <c r="BO327" s="169" t="str">
        <f>VLOOKUP(B327,[1]DS!$B$5:$W$2997,15,0)</f>
        <v>0701</v>
      </c>
      <c r="BP327" s="80" t="str">
        <f t="shared" si="57"/>
        <v>Vượt trên 300 giờ</v>
      </c>
    </row>
    <row r="328" spans="1:68" ht="27.6" customHeight="1">
      <c r="A328" s="56">
        <f>SUBTOTAL(3,$B$9:B328)</f>
        <v>320</v>
      </c>
      <c r="B328" s="123" t="s">
        <v>273</v>
      </c>
      <c r="C328" s="124" t="s">
        <v>1256</v>
      </c>
      <c r="D328" s="125" t="s">
        <v>1099</v>
      </c>
      <c r="E328" s="56">
        <v>7</v>
      </c>
      <c r="F328" s="57" t="s">
        <v>699</v>
      </c>
      <c r="G328" s="78">
        <v>0</v>
      </c>
      <c r="H328" s="58">
        <v>0</v>
      </c>
      <c r="I328" s="58">
        <v>0</v>
      </c>
      <c r="J328" s="58">
        <v>0</v>
      </c>
      <c r="K328" s="78"/>
      <c r="L328" s="58"/>
      <c r="M328" s="58"/>
      <c r="N328" s="58">
        <v>0</v>
      </c>
      <c r="O328" s="78">
        <v>61.300000000000004</v>
      </c>
      <c r="P328" s="58">
        <v>6283250</v>
      </c>
      <c r="Q328" s="58">
        <v>0</v>
      </c>
      <c r="R328" s="58">
        <v>6283250</v>
      </c>
      <c r="S328" s="78"/>
      <c r="T328" s="58"/>
      <c r="U328" s="58"/>
      <c r="V328" s="58">
        <v>0</v>
      </c>
      <c r="W328" s="58"/>
      <c r="X328" s="58"/>
      <c r="Y328" s="58"/>
      <c r="Z328" s="58"/>
      <c r="AA328" s="58"/>
      <c r="AB328" s="58">
        <v>0</v>
      </c>
      <c r="AC328" s="60">
        <v>0</v>
      </c>
      <c r="AD328" s="60">
        <v>0</v>
      </c>
      <c r="AE328" s="60">
        <v>0</v>
      </c>
      <c r="AF328" s="60">
        <v>0</v>
      </c>
      <c r="AG328" s="60">
        <v>0</v>
      </c>
      <c r="AH328" s="60">
        <v>0</v>
      </c>
      <c r="AI328" s="58">
        <v>0</v>
      </c>
      <c r="AJ328" s="58">
        <v>0</v>
      </c>
      <c r="AK328" s="59">
        <v>0</v>
      </c>
      <c r="AL328" s="58">
        <v>0</v>
      </c>
      <c r="AM328" s="58">
        <v>0</v>
      </c>
      <c r="AN328" s="78">
        <v>300</v>
      </c>
      <c r="AO328" s="78">
        <v>767.9</v>
      </c>
      <c r="AP328" s="78">
        <v>0</v>
      </c>
      <c r="AQ328" s="93">
        <v>63564050</v>
      </c>
      <c r="AR328" s="93">
        <v>0</v>
      </c>
      <c r="AS328" s="93">
        <v>0</v>
      </c>
      <c r="AT328" s="93">
        <v>0</v>
      </c>
      <c r="AU328" s="93">
        <v>0</v>
      </c>
      <c r="AV328" s="93">
        <v>63564050</v>
      </c>
      <c r="AW328" s="93">
        <v>0</v>
      </c>
      <c r="AX328" s="93">
        <v>0</v>
      </c>
      <c r="AY328" s="58"/>
      <c r="AZ328" s="59"/>
      <c r="BA328" s="59"/>
      <c r="BB328" s="59">
        <v>69847300</v>
      </c>
      <c r="BC328" s="59">
        <v>0</v>
      </c>
      <c r="BD328" s="59">
        <v>0</v>
      </c>
      <c r="BE328" s="59">
        <v>69847300</v>
      </c>
      <c r="BF328" s="59">
        <v>0</v>
      </c>
      <c r="BG328" s="60">
        <v>0</v>
      </c>
      <c r="BH328" s="80">
        <v>300</v>
      </c>
      <c r="BI328" s="80">
        <v>829.19999999999993</v>
      </c>
      <c r="BJ328" s="80">
        <v>529.19999999999993</v>
      </c>
      <c r="BK328" s="80">
        <v>176.39999999999998</v>
      </c>
      <c r="BL328" s="80">
        <v>829.19999999999993</v>
      </c>
      <c r="BM328" s="80">
        <v>529.19999999999993</v>
      </c>
      <c r="BN328" s="80">
        <v>176.39999999999998</v>
      </c>
      <c r="BO328" s="169" t="str">
        <f>VLOOKUP(B328,[1]DS!$B$5:$W$2997,15,0)</f>
        <v>0701</v>
      </c>
      <c r="BP328" s="80" t="str">
        <f t="shared" si="57"/>
        <v>Vượt trên 300 giờ</v>
      </c>
    </row>
    <row r="329" spans="1:68" ht="27.6" customHeight="1">
      <c r="A329" s="56">
        <f>SUBTOTAL(3,$B$9:B329)</f>
        <v>321</v>
      </c>
      <c r="B329" s="123" t="s">
        <v>274</v>
      </c>
      <c r="C329" s="124" t="s">
        <v>1257</v>
      </c>
      <c r="D329" s="125" t="s">
        <v>1258</v>
      </c>
      <c r="E329" s="56">
        <v>7</v>
      </c>
      <c r="F329" s="57" t="s">
        <v>699</v>
      </c>
      <c r="G329" s="78">
        <v>0</v>
      </c>
      <c r="H329" s="58">
        <v>0</v>
      </c>
      <c r="I329" s="58">
        <v>0</v>
      </c>
      <c r="J329" s="58">
        <v>0</v>
      </c>
      <c r="K329" s="78"/>
      <c r="L329" s="58"/>
      <c r="M329" s="58"/>
      <c r="N329" s="58">
        <v>0</v>
      </c>
      <c r="O329" s="78">
        <v>91.90000000000002</v>
      </c>
      <c r="P329" s="58">
        <v>9419750.0000000019</v>
      </c>
      <c r="Q329" s="58">
        <v>0</v>
      </c>
      <c r="R329" s="58">
        <v>9419750</v>
      </c>
      <c r="S329" s="78"/>
      <c r="T329" s="58"/>
      <c r="U329" s="58"/>
      <c r="V329" s="58">
        <v>0</v>
      </c>
      <c r="W329" s="58"/>
      <c r="X329" s="58"/>
      <c r="Y329" s="58"/>
      <c r="Z329" s="58"/>
      <c r="AA329" s="58"/>
      <c r="AB329" s="58">
        <v>0</v>
      </c>
      <c r="AC329" s="60">
        <v>0</v>
      </c>
      <c r="AD329" s="60">
        <v>0</v>
      </c>
      <c r="AE329" s="60">
        <v>0</v>
      </c>
      <c r="AF329" s="60">
        <v>0</v>
      </c>
      <c r="AG329" s="60">
        <v>0</v>
      </c>
      <c r="AH329" s="60">
        <v>0</v>
      </c>
      <c r="AI329" s="58">
        <v>0</v>
      </c>
      <c r="AJ329" s="58">
        <v>0</v>
      </c>
      <c r="AK329" s="59">
        <v>0</v>
      </c>
      <c r="AL329" s="58">
        <v>0</v>
      </c>
      <c r="AM329" s="58">
        <v>0</v>
      </c>
      <c r="AN329" s="78">
        <v>287.5</v>
      </c>
      <c r="AO329" s="78">
        <v>808.7</v>
      </c>
      <c r="AP329" s="78">
        <v>0</v>
      </c>
      <c r="AQ329" s="93">
        <v>65835000</v>
      </c>
      <c r="AR329" s="93">
        <v>0</v>
      </c>
      <c r="AS329" s="93">
        <v>0</v>
      </c>
      <c r="AT329" s="93">
        <v>0</v>
      </c>
      <c r="AU329" s="93">
        <v>0</v>
      </c>
      <c r="AV329" s="93">
        <v>65835000</v>
      </c>
      <c r="AW329" s="93">
        <v>0</v>
      </c>
      <c r="AX329" s="93">
        <v>0</v>
      </c>
      <c r="AY329" s="58"/>
      <c r="AZ329" s="59"/>
      <c r="BA329" s="59"/>
      <c r="BB329" s="59">
        <v>75254750</v>
      </c>
      <c r="BC329" s="59">
        <v>0</v>
      </c>
      <c r="BD329" s="59">
        <v>0</v>
      </c>
      <c r="BE329" s="59">
        <v>75254750</v>
      </c>
      <c r="BF329" s="59">
        <v>0</v>
      </c>
      <c r="BG329" s="60">
        <v>0</v>
      </c>
      <c r="BH329" s="80">
        <v>287.5</v>
      </c>
      <c r="BI329" s="80">
        <v>900.6</v>
      </c>
      <c r="BJ329" s="80">
        <v>613.1</v>
      </c>
      <c r="BK329" s="80">
        <v>213.25217391304346</v>
      </c>
      <c r="BL329" s="80">
        <v>900.6</v>
      </c>
      <c r="BM329" s="80">
        <v>613.1</v>
      </c>
      <c r="BN329" s="80">
        <v>213.25217391304346</v>
      </c>
      <c r="BO329" s="169" t="str">
        <f>VLOOKUP(B329,[1]DS!$B$5:$W$2997,15,0)</f>
        <v>0701</v>
      </c>
      <c r="BP329" s="80" t="str">
        <f t="shared" ref="BP329:BP392" si="58">+IF((AO329+AP329-AN329)&gt;300,"Vượt trên 300 giờ","")</f>
        <v>Vượt trên 300 giờ</v>
      </c>
    </row>
    <row r="330" spans="1:68" ht="27.6" customHeight="1">
      <c r="A330" s="56">
        <f>SUBTOTAL(3,$B$9:B330)</f>
        <v>322</v>
      </c>
      <c r="B330" s="123" t="s">
        <v>275</v>
      </c>
      <c r="C330" s="124" t="s">
        <v>1259</v>
      </c>
      <c r="D330" s="125" t="s">
        <v>1260</v>
      </c>
      <c r="E330" s="56">
        <v>7</v>
      </c>
      <c r="F330" s="57" t="s">
        <v>699</v>
      </c>
      <c r="G330" s="78">
        <v>40.5</v>
      </c>
      <c r="H330" s="58">
        <v>4151250</v>
      </c>
      <c r="I330" s="58">
        <v>0</v>
      </c>
      <c r="J330" s="58">
        <v>4151250</v>
      </c>
      <c r="K330" s="78"/>
      <c r="L330" s="58"/>
      <c r="M330" s="58"/>
      <c r="N330" s="58">
        <v>0</v>
      </c>
      <c r="O330" s="78">
        <v>152.09999999999997</v>
      </c>
      <c r="P330" s="58">
        <v>15590249.999999996</v>
      </c>
      <c r="Q330" s="58">
        <v>0</v>
      </c>
      <c r="R330" s="58">
        <v>15590250</v>
      </c>
      <c r="S330" s="78"/>
      <c r="T330" s="58"/>
      <c r="U330" s="58"/>
      <c r="V330" s="58">
        <v>0</v>
      </c>
      <c r="W330" s="58"/>
      <c r="X330" s="58"/>
      <c r="Y330" s="58"/>
      <c r="Z330" s="58"/>
      <c r="AA330" s="58"/>
      <c r="AB330" s="58">
        <v>0</v>
      </c>
      <c r="AC330" s="60">
        <v>0</v>
      </c>
      <c r="AD330" s="60">
        <v>0</v>
      </c>
      <c r="AE330" s="60">
        <v>0</v>
      </c>
      <c r="AF330" s="60">
        <v>0</v>
      </c>
      <c r="AG330" s="60">
        <v>0</v>
      </c>
      <c r="AH330" s="60">
        <v>0</v>
      </c>
      <c r="AI330" s="58">
        <v>0</v>
      </c>
      <c r="AJ330" s="58">
        <v>0</v>
      </c>
      <c r="AK330" s="59">
        <v>0</v>
      </c>
      <c r="AL330" s="58">
        <v>0</v>
      </c>
      <c r="AM330" s="58">
        <v>0</v>
      </c>
      <c r="AN330" s="78">
        <v>300</v>
      </c>
      <c r="AO330" s="78">
        <v>952.2</v>
      </c>
      <c r="AP330" s="78">
        <v>0</v>
      </c>
      <c r="AQ330" s="93">
        <v>80572500</v>
      </c>
      <c r="AR330" s="93">
        <v>0</v>
      </c>
      <c r="AS330" s="93">
        <v>0</v>
      </c>
      <c r="AT330" s="93">
        <v>0</v>
      </c>
      <c r="AU330" s="93">
        <v>0</v>
      </c>
      <c r="AV330" s="93">
        <v>80572500</v>
      </c>
      <c r="AW330" s="93">
        <v>0</v>
      </c>
      <c r="AX330" s="93">
        <v>0</v>
      </c>
      <c r="AY330" s="58"/>
      <c r="AZ330" s="59"/>
      <c r="BA330" s="59"/>
      <c r="BB330" s="59">
        <v>100314000</v>
      </c>
      <c r="BC330" s="59">
        <v>0</v>
      </c>
      <c r="BD330" s="59">
        <v>0</v>
      </c>
      <c r="BE330" s="59">
        <v>100314000</v>
      </c>
      <c r="BF330" s="59">
        <v>0</v>
      </c>
      <c r="BG330" s="60">
        <v>0</v>
      </c>
      <c r="BH330" s="80">
        <v>300</v>
      </c>
      <c r="BI330" s="80">
        <v>1144.8</v>
      </c>
      <c r="BJ330" s="80">
        <v>844.8</v>
      </c>
      <c r="BK330" s="80">
        <v>281.59999999999997</v>
      </c>
      <c r="BL330" s="80">
        <v>1144.8</v>
      </c>
      <c r="BM330" s="80">
        <v>844.8</v>
      </c>
      <c r="BN330" s="80">
        <v>281.59999999999997</v>
      </c>
      <c r="BO330" s="169" t="str">
        <f>VLOOKUP(B330,[1]DS!$B$5:$W$2997,15,0)</f>
        <v>0701</v>
      </c>
      <c r="BP330" s="80" t="str">
        <f t="shared" si="58"/>
        <v>Vượt trên 300 giờ</v>
      </c>
    </row>
    <row r="331" spans="1:68" ht="27.6" customHeight="1">
      <c r="A331" s="56">
        <f>SUBTOTAL(3,$B$9:B331)</f>
        <v>323</v>
      </c>
      <c r="B331" s="123" t="s">
        <v>276</v>
      </c>
      <c r="C331" s="124" t="s">
        <v>1199</v>
      </c>
      <c r="D331" s="125" t="s">
        <v>1260</v>
      </c>
      <c r="E331" s="56">
        <v>7</v>
      </c>
      <c r="F331" s="57" t="s">
        <v>700</v>
      </c>
      <c r="G331" s="78">
        <v>146.30000000000001</v>
      </c>
      <c r="H331" s="58">
        <v>14995750</v>
      </c>
      <c r="I331" s="58">
        <v>0</v>
      </c>
      <c r="J331" s="58">
        <v>14995750</v>
      </c>
      <c r="K331" s="78"/>
      <c r="L331" s="58"/>
      <c r="M331" s="58"/>
      <c r="N331" s="58">
        <v>0</v>
      </c>
      <c r="O331" s="78">
        <v>319.59999999999991</v>
      </c>
      <c r="P331" s="58">
        <v>32758999.999999989</v>
      </c>
      <c r="Q331" s="58">
        <v>0</v>
      </c>
      <c r="R331" s="58">
        <v>32759000</v>
      </c>
      <c r="S331" s="78"/>
      <c r="T331" s="58"/>
      <c r="U331" s="58"/>
      <c r="V331" s="58">
        <v>0</v>
      </c>
      <c r="W331" s="58"/>
      <c r="X331" s="58"/>
      <c r="Y331" s="58"/>
      <c r="Z331" s="58"/>
      <c r="AA331" s="58"/>
      <c r="AB331" s="58">
        <v>0</v>
      </c>
      <c r="AC331" s="60">
        <v>1</v>
      </c>
      <c r="AD331" s="60">
        <v>20</v>
      </c>
      <c r="AE331" s="60">
        <v>0</v>
      </c>
      <c r="AF331" s="60">
        <v>0</v>
      </c>
      <c r="AG331" s="60">
        <v>1</v>
      </c>
      <c r="AH331" s="60">
        <v>20</v>
      </c>
      <c r="AI331" s="58">
        <v>1050000</v>
      </c>
      <c r="AJ331" s="58">
        <v>0</v>
      </c>
      <c r="AK331" s="59">
        <v>0</v>
      </c>
      <c r="AL331" s="58">
        <v>1050000</v>
      </c>
      <c r="AM331" s="58">
        <v>0</v>
      </c>
      <c r="AN331" s="78">
        <v>300</v>
      </c>
      <c r="AO331" s="78">
        <v>882.7</v>
      </c>
      <c r="AP331" s="78">
        <v>0</v>
      </c>
      <c r="AQ331" s="93">
        <v>75303750</v>
      </c>
      <c r="AR331" s="93">
        <v>0</v>
      </c>
      <c r="AS331" s="93">
        <v>0</v>
      </c>
      <c r="AT331" s="93">
        <v>0</v>
      </c>
      <c r="AU331" s="93">
        <v>0</v>
      </c>
      <c r="AV331" s="93">
        <v>75303750</v>
      </c>
      <c r="AW331" s="93">
        <v>0</v>
      </c>
      <c r="AX331" s="93">
        <v>0</v>
      </c>
      <c r="AY331" s="58"/>
      <c r="AZ331" s="59"/>
      <c r="BA331" s="59"/>
      <c r="BB331" s="59">
        <v>124108500</v>
      </c>
      <c r="BC331" s="59">
        <v>0</v>
      </c>
      <c r="BD331" s="59">
        <v>0</v>
      </c>
      <c r="BE331" s="59">
        <v>124108500</v>
      </c>
      <c r="BF331" s="59">
        <v>0</v>
      </c>
      <c r="BG331" s="60">
        <v>0</v>
      </c>
      <c r="BH331" s="80">
        <v>300</v>
      </c>
      <c r="BI331" s="80">
        <v>1368.6</v>
      </c>
      <c r="BJ331" s="80">
        <v>1068.5999999999999</v>
      </c>
      <c r="BK331" s="80">
        <v>356.2</v>
      </c>
      <c r="BL331" s="80">
        <v>1348.6</v>
      </c>
      <c r="BM331" s="80">
        <v>1048.5999999999999</v>
      </c>
      <c r="BN331" s="80">
        <v>349.5333333333333</v>
      </c>
      <c r="BO331" s="169" t="str">
        <f>VLOOKUP(B331,[1]DS!$B$5:$W$2997,15,0)</f>
        <v>0703</v>
      </c>
      <c r="BP331" s="80" t="str">
        <f t="shared" si="58"/>
        <v>Vượt trên 300 giờ</v>
      </c>
    </row>
    <row r="332" spans="1:68" ht="27.6" customHeight="1">
      <c r="A332" s="56">
        <f>SUBTOTAL(3,$B$9:B332)</f>
        <v>324</v>
      </c>
      <c r="B332" s="123" t="s">
        <v>278</v>
      </c>
      <c r="C332" s="124" t="s">
        <v>1261</v>
      </c>
      <c r="D332" s="125" t="s">
        <v>992</v>
      </c>
      <c r="E332" s="56">
        <v>7</v>
      </c>
      <c r="F332" s="57" t="s">
        <v>700</v>
      </c>
      <c r="G332" s="78">
        <v>0</v>
      </c>
      <c r="H332" s="58">
        <v>0</v>
      </c>
      <c r="I332" s="58">
        <v>0</v>
      </c>
      <c r="J332" s="58">
        <v>0</v>
      </c>
      <c r="K332" s="78"/>
      <c r="L332" s="58"/>
      <c r="M332" s="58"/>
      <c r="N332" s="58">
        <v>0</v>
      </c>
      <c r="O332" s="78">
        <v>395.2999999999999</v>
      </c>
      <c r="P332" s="58">
        <v>40518249.999999993</v>
      </c>
      <c r="Q332" s="58">
        <v>0</v>
      </c>
      <c r="R332" s="58">
        <v>40518250</v>
      </c>
      <c r="S332" s="78"/>
      <c r="T332" s="58"/>
      <c r="U332" s="58"/>
      <c r="V332" s="58">
        <v>0</v>
      </c>
      <c r="W332" s="58"/>
      <c r="X332" s="58"/>
      <c r="Y332" s="58"/>
      <c r="Z332" s="58"/>
      <c r="AA332" s="58"/>
      <c r="AB332" s="58">
        <v>0</v>
      </c>
      <c r="AC332" s="60">
        <v>0</v>
      </c>
      <c r="AD332" s="60">
        <v>0</v>
      </c>
      <c r="AE332" s="60">
        <v>0</v>
      </c>
      <c r="AF332" s="60">
        <v>0</v>
      </c>
      <c r="AG332" s="60">
        <v>0</v>
      </c>
      <c r="AH332" s="60">
        <v>0</v>
      </c>
      <c r="AI332" s="58">
        <v>0</v>
      </c>
      <c r="AJ332" s="58">
        <v>0</v>
      </c>
      <c r="AK332" s="59">
        <v>0</v>
      </c>
      <c r="AL332" s="58">
        <v>0</v>
      </c>
      <c r="AM332" s="58">
        <v>0</v>
      </c>
      <c r="AN332" s="78">
        <v>240</v>
      </c>
      <c r="AO332" s="78">
        <v>539.5</v>
      </c>
      <c r="AP332" s="78">
        <v>0</v>
      </c>
      <c r="AQ332" s="93">
        <v>40881750</v>
      </c>
      <c r="AR332" s="93">
        <v>0</v>
      </c>
      <c r="AS332" s="93">
        <v>0</v>
      </c>
      <c r="AT332" s="93">
        <v>0</v>
      </c>
      <c r="AU332" s="93">
        <v>0</v>
      </c>
      <c r="AV332" s="93">
        <v>40881750</v>
      </c>
      <c r="AW332" s="93">
        <v>0</v>
      </c>
      <c r="AX332" s="93">
        <v>0</v>
      </c>
      <c r="AY332" s="58"/>
      <c r="AZ332" s="59"/>
      <c r="BA332" s="59"/>
      <c r="BB332" s="59">
        <v>81400000</v>
      </c>
      <c r="BC332" s="59">
        <v>0</v>
      </c>
      <c r="BD332" s="59">
        <v>0</v>
      </c>
      <c r="BE332" s="59">
        <v>81400000</v>
      </c>
      <c r="BF332" s="59">
        <v>0</v>
      </c>
      <c r="BG332" s="60">
        <v>0</v>
      </c>
      <c r="BH332" s="80">
        <v>240</v>
      </c>
      <c r="BI332" s="80">
        <v>934.8</v>
      </c>
      <c r="BJ332" s="80">
        <v>694.8</v>
      </c>
      <c r="BK332" s="80">
        <v>289.5</v>
      </c>
      <c r="BL332" s="80">
        <v>934.8</v>
      </c>
      <c r="BM332" s="80">
        <v>694.8</v>
      </c>
      <c r="BN332" s="80">
        <v>289.5</v>
      </c>
      <c r="BO332" s="169" t="str">
        <f>VLOOKUP(B332,[1]DS!$B$5:$W$2997,15,0)</f>
        <v>0703</v>
      </c>
      <c r="BP332" s="80" t="str">
        <f t="shared" si="58"/>
        <v/>
      </c>
    </row>
    <row r="333" spans="1:68" ht="27.6" customHeight="1">
      <c r="A333" s="56">
        <f>SUBTOTAL(3,$B$9:B333)</f>
        <v>325</v>
      </c>
      <c r="B333" s="123" t="s">
        <v>279</v>
      </c>
      <c r="C333" s="124" t="s">
        <v>1262</v>
      </c>
      <c r="D333" s="125" t="s">
        <v>992</v>
      </c>
      <c r="E333" s="56">
        <v>7</v>
      </c>
      <c r="F333" s="57" t="s">
        <v>700</v>
      </c>
      <c r="G333" s="78">
        <v>0</v>
      </c>
      <c r="H333" s="58">
        <v>0</v>
      </c>
      <c r="I333" s="58">
        <v>0</v>
      </c>
      <c r="J333" s="58">
        <v>0</v>
      </c>
      <c r="K333" s="78"/>
      <c r="L333" s="58"/>
      <c r="M333" s="58"/>
      <c r="N333" s="58">
        <v>0</v>
      </c>
      <c r="O333" s="78">
        <v>334.90000000000009</v>
      </c>
      <c r="P333" s="58">
        <v>34327250.000000007</v>
      </c>
      <c r="Q333" s="58">
        <v>0</v>
      </c>
      <c r="R333" s="58">
        <v>34327250</v>
      </c>
      <c r="S333" s="78"/>
      <c r="T333" s="58"/>
      <c r="U333" s="58"/>
      <c r="V333" s="58">
        <v>0</v>
      </c>
      <c r="W333" s="58"/>
      <c r="X333" s="58"/>
      <c r="Y333" s="58"/>
      <c r="Z333" s="58"/>
      <c r="AA333" s="58"/>
      <c r="AB333" s="58">
        <v>0</v>
      </c>
      <c r="AC333" s="60">
        <v>0</v>
      </c>
      <c r="AD333" s="60">
        <v>0</v>
      </c>
      <c r="AE333" s="60">
        <v>0</v>
      </c>
      <c r="AF333" s="60">
        <v>0</v>
      </c>
      <c r="AG333" s="60">
        <v>0</v>
      </c>
      <c r="AH333" s="60">
        <v>0</v>
      </c>
      <c r="AI333" s="58">
        <v>0</v>
      </c>
      <c r="AJ333" s="58">
        <v>0</v>
      </c>
      <c r="AK333" s="59">
        <v>0</v>
      </c>
      <c r="AL333" s="58">
        <v>0</v>
      </c>
      <c r="AM333" s="58">
        <v>0</v>
      </c>
      <c r="AN333" s="78">
        <v>300</v>
      </c>
      <c r="AO333" s="78">
        <v>725.19999999999993</v>
      </c>
      <c r="AP333" s="78">
        <v>0</v>
      </c>
      <c r="AQ333" s="93">
        <v>55035000</v>
      </c>
      <c r="AR333" s="93">
        <v>0</v>
      </c>
      <c r="AS333" s="93">
        <v>0</v>
      </c>
      <c r="AT333" s="93">
        <v>0</v>
      </c>
      <c r="AU333" s="93">
        <v>0</v>
      </c>
      <c r="AV333" s="93">
        <v>55035000</v>
      </c>
      <c r="AW333" s="93">
        <v>0</v>
      </c>
      <c r="AX333" s="93">
        <v>0</v>
      </c>
      <c r="AY333" s="58"/>
      <c r="AZ333" s="59"/>
      <c r="BA333" s="59"/>
      <c r="BB333" s="59">
        <v>89362250</v>
      </c>
      <c r="BC333" s="59">
        <v>0</v>
      </c>
      <c r="BD333" s="59">
        <v>0</v>
      </c>
      <c r="BE333" s="59">
        <v>89362250</v>
      </c>
      <c r="BF333" s="59">
        <v>0</v>
      </c>
      <c r="BG333" s="136">
        <v>0</v>
      </c>
      <c r="BH333" s="80">
        <v>300</v>
      </c>
      <c r="BI333" s="80">
        <v>1060.0999999999999</v>
      </c>
      <c r="BJ333" s="80">
        <v>760.09999999999991</v>
      </c>
      <c r="BK333" s="80">
        <v>253.36666666666665</v>
      </c>
      <c r="BL333" s="80">
        <v>1060.0999999999999</v>
      </c>
      <c r="BM333" s="80">
        <v>760.09999999999991</v>
      </c>
      <c r="BN333" s="80">
        <v>253.36666666666665</v>
      </c>
      <c r="BO333" s="169" t="str">
        <f>VLOOKUP(B333,[1]DS!$B$5:$W$2997,15,0)</f>
        <v>0703</v>
      </c>
      <c r="BP333" s="80" t="str">
        <f t="shared" si="58"/>
        <v>Vượt trên 300 giờ</v>
      </c>
    </row>
    <row r="334" spans="1:68" ht="27.6" customHeight="1">
      <c r="A334" s="56">
        <f>SUBTOTAL(3,$B$9:B334)</f>
        <v>326</v>
      </c>
      <c r="B334" s="123" t="s">
        <v>281</v>
      </c>
      <c r="C334" s="124" t="s">
        <v>939</v>
      </c>
      <c r="D334" s="125" t="s">
        <v>933</v>
      </c>
      <c r="E334" s="56">
        <v>7</v>
      </c>
      <c r="F334" s="57" t="s">
        <v>700</v>
      </c>
      <c r="G334" s="78">
        <v>0</v>
      </c>
      <c r="H334" s="58">
        <v>0</v>
      </c>
      <c r="I334" s="58">
        <v>0</v>
      </c>
      <c r="J334" s="58">
        <v>0</v>
      </c>
      <c r="K334" s="78"/>
      <c r="L334" s="58"/>
      <c r="M334" s="58"/>
      <c r="N334" s="58">
        <v>0</v>
      </c>
      <c r="O334" s="78">
        <v>365.19999999999993</v>
      </c>
      <c r="P334" s="58">
        <v>37432999.999999993</v>
      </c>
      <c r="Q334" s="58">
        <v>0</v>
      </c>
      <c r="R334" s="58">
        <v>37433000</v>
      </c>
      <c r="S334" s="78"/>
      <c r="T334" s="58"/>
      <c r="U334" s="58"/>
      <c r="V334" s="58">
        <v>0</v>
      </c>
      <c r="W334" s="58"/>
      <c r="X334" s="58"/>
      <c r="Y334" s="58"/>
      <c r="Z334" s="58"/>
      <c r="AA334" s="58"/>
      <c r="AB334" s="58">
        <v>0</v>
      </c>
      <c r="AC334" s="60">
        <v>1</v>
      </c>
      <c r="AD334" s="60">
        <v>20</v>
      </c>
      <c r="AE334" s="60">
        <v>0</v>
      </c>
      <c r="AF334" s="60">
        <v>0</v>
      </c>
      <c r="AG334" s="60">
        <v>1</v>
      </c>
      <c r="AH334" s="60">
        <v>20</v>
      </c>
      <c r="AI334" s="58">
        <v>1050000</v>
      </c>
      <c r="AJ334" s="58">
        <v>0</v>
      </c>
      <c r="AK334" s="59">
        <v>0</v>
      </c>
      <c r="AL334" s="58">
        <v>1050000</v>
      </c>
      <c r="AM334" s="58">
        <v>0</v>
      </c>
      <c r="AN334" s="78">
        <v>300</v>
      </c>
      <c r="AO334" s="78">
        <v>838.4</v>
      </c>
      <c r="AP334" s="78">
        <v>0</v>
      </c>
      <c r="AQ334" s="93">
        <v>67770000</v>
      </c>
      <c r="AR334" s="93">
        <v>0</v>
      </c>
      <c r="AS334" s="93">
        <v>0</v>
      </c>
      <c r="AT334" s="93">
        <v>0</v>
      </c>
      <c r="AU334" s="93">
        <v>0</v>
      </c>
      <c r="AV334" s="93">
        <v>67770000</v>
      </c>
      <c r="AW334" s="93">
        <v>0</v>
      </c>
      <c r="AX334" s="93">
        <v>0</v>
      </c>
      <c r="AY334" s="58"/>
      <c r="AZ334" s="59"/>
      <c r="BA334" s="59"/>
      <c r="BB334" s="59">
        <v>106253000</v>
      </c>
      <c r="BC334" s="59">
        <v>0</v>
      </c>
      <c r="BD334" s="59">
        <v>0</v>
      </c>
      <c r="BE334" s="59">
        <v>106253000</v>
      </c>
      <c r="BF334" s="59">
        <v>0</v>
      </c>
      <c r="BG334" s="136">
        <v>0</v>
      </c>
      <c r="BH334" s="80">
        <v>300</v>
      </c>
      <c r="BI334" s="80">
        <v>1223.5999999999999</v>
      </c>
      <c r="BJ334" s="80">
        <v>923.59999999999991</v>
      </c>
      <c r="BK334" s="80">
        <v>307.86666666666662</v>
      </c>
      <c r="BL334" s="80">
        <v>1203.5999999999999</v>
      </c>
      <c r="BM334" s="80">
        <v>903.59999999999991</v>
      </c>
      <c r="BN334" s="80">
        <v>301.19999999999993</v>
      </c>
      <c r="BO334" s="169" t="str">
        <f>VLOOKUP(B334,[1]DS!$B$5:$W$2997,15,0)</f>
        <v>0703</v>
      </c>
      <c r="BP334" s="80" t="str">
        <f t="shared" si="58"/>
        <v>Vượt trên 300 giờ</v>
      </c>
    </row>
    <row r="335" spans="1:68" ht="27.6" customHeight="1">
      <c r="A335" s="56">
        <f>SUBTOTAL(3,$B$9:B335)</f>
        <v>327</v>
      </c>
      <c r="B335" s="123" t="s">
        <v>283</v>
      </c>
      <c r="C335" s="124" t="s">
        <v>904</v>
      </c>
      <c r="D335" s="125" t="s">
        <v>956</v>
      </c>
      <c r="E335" s="56">
        <v>7</v>
      </c>
      <c r="F335" s="57" t="s">
        <v>700</v>
      </c>
      <c r="G335" s="78">
        <v>0</v>
      </c>
      <c r="H335" s="58">
        <v>0</v>
      </c>
      <c r="I335" s="58">
        <v>0</v>
      </c>
      <c r="J335" s="58">
        <v>0</v>
      </c>
      <c r="K335" s="78"/>
      <c r="L335" s="58"/>
      <c r="M335" s="58"/>
      <c r="N335" s="58">
        <v>0</v>
      </c>
      <c r="O335" s="78">
        <v>378.7000000000001</v>
      </c>
      <c r="P335" s="58">
        <v>38816750.000000007</v>
      </c>
      <c r="Q335" s="58">
        <v>0</v>
      </c>
      <c r="R335" s="58">
        <v>38816750</v>
      </c>
      <c r="S335" s="78"/>
      <c r="T335" s="58"/>
      <c r="U335" s="58"/>
      <c r="V335" s="58">
        <v>0</v>
      </c>
      <c r="W335" s="58"/>
      <c r="X335" s="58"/>
      <c r="Y335" s="58"/>
      <c r="Z335" s="58"/>
      <c r="AA335" s="58"/>
      <c r="AB335" s="58">
        <v>0</v>
      </c>
      <c r="AC335" s="60">
        <v>1</v>
      </c>
      <c r="AD335" s="60">
        <v>20</v>
      </c>
      <c r="AE335" s="60">
        <v>0</v>
      </c>
      <c r="AF335" s="60">
        <v>0</v>
      </c>
      <c r="AG335" s="60">
        <v>1</v>
      </c>
      <c r="AH335" s="60">
        <v>20</v>
      </c>
      <c r="AI335" s="58">
        <v>1050000</v>
      </c>
      <c r="AJ335" s="58">
        <v>0</v>
      </c>
      <c r="AK335" s="59">
        <v>0</v>
      </c>
      <c r="AL335" s="58">
        <v>1050000</v>
      </c>
      <c r="AM335" s="58">
        <v>0</v>
      </c>
      <c r="AN335" s="78">
        <v>300</v>
      </c>
      <c r="AO335" s="78">
        <v>487</v>
      </c>
      <c r="AP335" s="78">
        <v>0</v>
      </c>
      <c r="AQ335" s="93">
        <v>25525500</v>
      </c>
      <c r="AR335" s="93">
        <v>0</v>
      </c>
      <c r="AS335" s="93">
        <v>0</v>
      </c>
      <c r="AT335" s="93">
        <v>0</v>
      </c>
      <c r="AU335" s="93">
        <v>0</v>
      </c>
      <c r="AV335" s="93">
        <v>25525500</v>
      </c>
      <c r="AW335" s="93">
        <v>0</v>
      </c>
      <c r="AX335" s="93">
        <v>0</v>
      </c>
      <c r="AY335" s="58"/>
      <c r="AZ335" s="59"/>
      <c r="BA335" s="59"/>
      <c r="BB335" s="59">
        <v>65392250</v>
      </c>
      <c r="BC335" s="59">
        <v>0</v>
      </c>
      <c r="BD335" s="59">
        <v>0</v>
      </c>
      <c r="BE335" s="59">
        <v>65392250</v>
      </c>
      <c r="BF335" s="59">
        <v>0</v>
      </c>
      <c r="BG335" s="136">
        <v>0</v>
      </c>
      <c r="BH335" s="80">
        <v>300</v>
      </c>
      <c r="BI335" s="80">
        <v>885.7</v>
      </c>
      <c r="BJ335" s="80">
        <v>585.70000000000005</v>
      </c>
      <c r="BK335" s="80">
        <v>195.23333333333335</v>
      </c>
      <c r="BL335" s="80">
        <v>865.7</v>
      </c>
      <c r="BM335" s="80">
        <v>565.70000000000005</v>
      </c>
      <c r="BN335" s="80">
        <v>188.56666666666669</v>
      </c>
      <c r="BO335" s="169" t="str">
        <f>VLOOKUP(B335,[1]DS!$B$5:$W$2997,15,0)</f>
        <v>0703</v>
      </c>
      <c r="BP335" s="80" t="str">
        <f t="shared" si="58"/>
        <v/>
      </c>
    </row>
    <row r="336" spans="1:68" ht="27.6" customHeight="1">
      <c r="A336" s="56">
        <f>SUBTOTAL(3,$B$9:B336)</f>
        <v>328</v>
      </c>
      <c r="B336" s="123" t="s">
        <v>284</v>
      </c>
      <c r="C336" s="124" t="s">
        <v>951</v>
      </c>
      <c r="D336" s="125" t="s">
        <v>899</v>
      </c>
      <c r="E336" s="56">
        <v>7</v>
      </c>
      <c r="F336" s="57" t="s">
        <v>700</v>
      </c>
      <c r="G336" s="78">
        <v>0</v>
      </c>
      <c r="H336" s="58">
        <v>0</v>
      </c>
      <c r="I336" s="58">
        <v>0</v>
      </c>
      <c r="J336" s="58">
        <v>0</v>
      </c>
      <c r="K336" s="78"/>
      <c r="L336" s="58"/>
      <c r="M336" s="58"/>
      <c r="N336" s="58">
        <v>0</v>
      </c>
      <c r="O336" s="78">
        <v>320.69999999999976</v>
      </c>
      <c r="P336" s="58">
        <v>32871749.999999974</v>
      </c>
      <c r="Q336" s="58">
        <v>0</v>
      </c>
      <c r="R336" s="58">
        <v>32871750</v>
      </c>
      <c r="S336" s="78"/>
      <c r="T336" s="58"/>
      <c r="U336" s="58"/>
      <c r="V336" s="58">
        <v>0</v>
      </c>
      <c r="W336" s="58"/>
      <c r="X336" s="58"/>
      <c r="Y336" s="58"/>
      <c r="Z336" s="58"/>
      <c r="AA336" s="58"/>
      <c r="AB336" s="58">
        <v>0</v>
      </c>
      <c r="AC336" s="60">
        <v>3</v>
      </c>
      <c r="AD336" s="60">
        <v>60</v>
      </c>
      <c r="AE336" s="60">
        <v>0</v>
      </c>
      <c r="AF336" s="60">
        <v>0</v>
      </c>
      <c r="AG336" s="60">
        <v>3</v>
      </c>
      <c r="AH336" s="60">
        <v>60</v>
      </c>
      <c r="AI336" s="58">
        <v>3150000</v>
      </c>
      <c r="AJ336" s="58">
        <v>0</v>
      </c>
      <c r="AK336" s="59">
        <v>0</v>
      </c>
      <c r="AL336" s="58">
        <v>3150000</v>
      </c>
      <c r="AM336" s="58">
        <v>0</v>
      </c>
      <c r="AN336" s="78">
        <v>255</v>
      </c>
      <c r="AO336" s="78">
        <v>1199.4000000000001</v>
      </c>
      <c r="AP336" s="78">
        <v>0</v>
      </c>
      <c r="AQ336" s="93">
        <v>113445000</v>
      </c>
      <c r="AR336" s="93">
        <v>0</v>
      </c>
      <c r="AS336" s="93">
        <v>0</v>
      </c>
      <c r="AT336" s="93">
        <v>0</v>
      </c>
      <c r="AU336" s="93">
        <v>0</v>
      </c>
      <c r="AV336" s="93">
        <v>113445000</v>
      </c>
      <c r="AW336" s="93">
        <v>0</v>
      </c>
      <c r="AX336" s="93">
        <v>0</v>
      </c>
      <c r="AY336" s="58"/>
      <c r="AZ336" s="59"/>
      <c r="BA336" s="59"/>
      <c r="BB336" s="59">
        <v>149466750</v>
      </c>
      <c r="BC336" s="59">
        <v>0</v>
      </c>
      <c r="BD336" s="59">
        <v>0</v>
      </c>
      <c r="BE336" s="59">
        <v>149466750</v>
      </c>
      <c r="BF336" s="59">
        <v>0</v>
      </c>
      <c r="BG336" s="136">
        <v>0</v>
      </c>
      <c r="BH336" s="80">
        <v>255</v>
      </c>
      <c r="BI336" s="80">
        <v>1580.1</v>
      </c>
      <c r="BJ336" s="80">
        <v>1325.1</v>
      </c>
      <c r="BK336" s="80">
        <v>519.64705882352939</v>
      </c>
      <c r="BL336" s="80">
        <v>1520.1</v>
      </c>
      <c r="BM336" s="80">
        <v>1265.0999999999999</v>
      </c>
      <c r="BN336" s="80">
        <v>496.11764705882354</v>
      </c>
      <c r="BO336" s="169" t="str">
        <f>VLOOKUP(B336,[1]DS!$B$5:$W$2997,15,0)</f>
        <v>0703</v>
      </c>
      <c r="BP336" s="80" t="str">
        <f t="shared" si="58"/>
        <v>Vượt trên 300 giờ</v>
      </c>
    </row>
    <row r="337" spans="1:68" ht="27.6" customHeight="1">
      <c r="A337" s="56">
        <f>SUBTOTAL(3,$B$9:B337)</f>
        <v>329</v>
      </c>
      <c r="B337" s="123" t="s">
        <v>613</v>
      </c>
      <c r="C337" s="124" t="s">
        <v>1263</v>
      </c>
      <c r="D337" s="125" t="s">
        <v>1103</v>
      </c>
      <c r="E337" s="56">
        <v>7</v>
      </c>
      <c r="F337" s="57" t="s">
        <v>700</v>
      </c>
      <c r="G337" s="78">
        <v>0</v>
      </c>
      <c r="H337" s="58">
        <v>0</v>
      </c>
      <c r="I337" s="58">
        <v>0</v>
      </c>
      <c r="J337" s="58">
        <v>0</v>
      </c>
      <c r="K337" s="78"/>
      <c r="L337" s="58"/>
      <c r="M337" s="58"/>
      <c r="N337" s="58">
        <v>0</v>
      </c>
      <c r="O337" s="78">
        <v>0</v>
      </c>
      <c r="P337" s="58">
        <v>0</v>
      </c>
      <c r="Q337" s="58">
        <v>0</v>
      </c>
      <c r="R337" s="58">
        <v>0</v>
      </c>
      <c r="S337" s="78"/>
      <c r="T337" s="58"/>
      <c r="U337" s="58"/>
      <c r="V337" s="58">
        <v>0</v>
      </c>
      <c r="W337" s="58"/>
      <c r="X337" s="58"/>
      <c r="Y337" s="58"/>
      <c r="Z337" s="58"/>
      <c r="AA337" s="58"/>
      <c r="AB337" s="58">
        <v>0</v>
      </c>
      <c r="AC337" s="60">
        <v>0</v>
      </c>
      <c r="AD337" s="60">
        <v>0</v>
      </c>
      <c r="AE337" s="60">
        <v>0</v>
      </c>
      <c r="AF337" s="60">
        <v>0</v>
      </c>
      <c r="AG337" s="60">
        <v>0</v>
      </c>
      <c r="AH337" s="60">
        <v>0</v>
      </c>
      <c r="AI337" s="58">
        <v>0</v>
      </c>
      <c r="AJ337" s="58">
        <v>0</v>
      </c>
      <c r="AK337" s="59">
        <v>0</v>
      </c>
      <c r="AL337" s="58">
        <v>0</v>
      </c>
      <c r="AM337" s="58">
        <v>0</v>
      </c>
      <c r="AN337" s="78">
        <v>240</v>
      </c>
      <c r="AO337" s="78">
        <v>631.6</v>
      </c>
      <c r="AP337" s="78">
        <v>0</v>
      </c>
      <c r="AQ337" s="93">
        <v>48705000</v>
      </c>
      <c r="AR337" s="93">
        <v>0</v>
      </c>
      <c r="AS337" s="93">
        <v>0</v>
      </c>
      <c r="AT337" s="93">
        <v>0</v>
      </c>
      <c r="AU337" s="93">
        <v>0</v>
      </c>
      <c r="AV337" s="93">
        <v>48705000</v>
      </c>
      <c r="AW337" s="93">
        <v>0</v>
      </c>
      <c r="AX337" s="93">
        <v>0</v>
      </c>
      <c r="AY337" s="58"/>
      <c r="AZ337" s="59"/>
      <c r="BA337" s="59"/>
      <c r="BB337" s="59">
        <v>48705000</v>
      </c>
      <c r="BC337" s="59">
        <v>0</v>
      </c>
      <c r="BD337" s="59">
        <v>0</v>
      </c>
      <c r="BE337" s="59">
        <v>48705000</v>
      </c>
      <c r="BF337" s="59">
        <v>0</v>
      </c>
      <c r="BG337" s="136">
        <v>0</v>
      </c>
      <c r="BH337" s="80">
        <v>240</v>
      </c>
      <c r="BI337" s="80">
        <v>631.6</v>
      </c>
      <c r="BJ337" s="80">
        <v>391.6</v>
      </c>
      <c r="BK337" s="80">
        <v>163.16666666666669</v>
      </c>
      <c r="BL337" s="80">
        <v>631.6</v>
      </c>
      <c r="BM337" s="80">
        <v>391.6</v>
      </c>
      <c r="BN337" s="80">
        <v>163.16666666666669</v>
      </c>
      <c r="BO337" s="169" t="str">
        <f>VLOOKUP(B337,[1]DS!$B$5:$W$2997,15,0)</f>
        <v>0703</v>
      </c>
      <c r="BP337" s="80" t="str">
        <f t="shared" si="58"/>
        <v>Vượt trên 300 giờ</v>
      </c>
    </row>
    <row r="338" spans="1:68" ht="27.6" customHeight="1">
      <c r="A338" s="56">
        <f>SUBTOTAL(3,$B$9:B338)</f>
        <v>330</v>
      </c>
      <c r="B338" s="123" t="s">
        <v>647</v>
      </c>
      <c r="C338" s="124" t="s">
        <v>1264</v>
      </c>
      <c r="D338" s="125" t="s">
        <v>942</v>
      </c>
      <c r="E338" s="56">
        <v>7</v>
      </c>
      <c r="F338" s="57" t="s">
        <v>700</v>
      </c>
      <c r="G338" s="78">
        <v>0</v>
      </c>
      <c r="H338" s="58">
        <v>0</v>
      </c>
      <c r="I338" s="58">
        <v>0</v>
      </c>
      <c r="J338" s="58">
        <v>0</v>
      </c>
      <c r="K338" s="78"/>
      <c r="L338" s="58"/>
      <c r="M338" s="58"/>
      <c r="N338" s="58">
        <v>0</v>
      </c>
      <c r="O338" s="78">
        <v>0</v>
      </c>
      <c r="P338" s="58">
        <v>0</v>
      </c>
      <c r="Q338" s="58">
        <v>0</v>
      </c>
      <c r="R338" s="58">
        <v>0</v>
      </c>
      <c r="S338" s="78"/>
      <c r="T338" s="58"/>
      <c r="U338" s="58"/>
      <c r="V338" s="58">
        <v>0</v>
      </c>
      <c r="W338" s="58"/>
      <c r="X338" s="58"/>
      <c r="Y338" s="58"/>
      <c r="Z338" s="58"/>
      <c r="AA338" s="58"/>
      <c r="AB338" s="58">
        <v>0</v>
      </c>
      <c r="AC338" s="60">
        <v>0</v>
      </c>
      <c r="AD338" s="60">
        <v>0</v>
      </c>
      <c r="AE338" s="60">
        <v>0</v>
      </c>
      <c r="AF338" s="60">
        <v>0</v>
      </c>
      <c r="AG338" s="60">
        <v>0</v>
      </c>
      <c r="AH338" s="60">
        <v>0</v>
      </c>
      <c r="AI338" s="58">
        <v>0</v>
      </c>
      <c r="AJ338" s="58">
        <v>0</v>
      </c>
      <c r="AK338" s="59">
        <v>0</v>
      </c>
      <c r="AL338" s="58">
        <v>0</v>
      </c>
      <c r="AM338" s="58">
        <v>0</v>
      </c>
      <c r="AN338" s="78">
        <v>37.5</v>
      </c>
      <c r="AO338" s="78">
        <v>239.9</v>
      </c>
      <c r="AP338" s="78">
        <v>0</v>
      </c>
      <c r="AQ338" s="93">
        <v>20746000</v>
      </c>
      <c r="AR338" s="93">
        <v>0</v>
      </c>
      <c r="AS338" s="93">
        <v>0</v>
      </c>
      <c r="AT338" s="93">
        <v>0</v>
      </c>
      <c r="AU338" s="93">
        <v>0</v>
      </c>
      <c r="AV338" s="93">
        <v>20746000</v>
      </c>
      <c r="AW338" s="93">
        <v>0</v>
      </c>
      <c r="AX338" s="93">
        <v>0</v>
      </c>
      <c r="AY338" s="58"/>
      <c r="AZ338" s="59"/>
      <c r="BA338" s="59"/>
      <c r="BB338" s="59">
        <v>20746000</v>
      </c>
      <c r="BC338" s="59">
        <v>0</v>
      </c>
      <c r="BD338" s="59">
        <v>0</v>
      </c>
      <c r="BE338" s="59">
        <v>20746000</v>
      </c>
      <c r="BF338" s="59">
        <v>0</v>
      </c>
      <c r="BG338" s="136">
        <v>0</v>
      </c>
      <c r="BH338" s="80">
        <v>37.5</v>
      </c>
      <c r="BI338" s="80">
        <v>239.9</v>
      </c>
      <c r="BJ338" s="80">
        <v>202.4</v>
      </c>
      <c r="BK338" s="80">
        <v>539.73333333333335</v>
      </c>
      <c r="BL338" s="80">
        <v>239.9</v>
      </c>
      <c r="BM338" s="80">
        <v>202.4</v>
      </c>
      <c r="BN338" s="80">
        <v>539.73333333333335</v>
      </c>
      <c r="BO338" s="169" t="str">
        <f>VLOOKUP(B338,[1]DS!$B$5:$W$2997,15,0)</f>
        <v>0703</v>
      </c>
      <c r="BP338" s="80" t="str">
        <f t="shared" si="58"/>
        <v/>
      </c>
    </row>
    <row r="339" spans="1:68" ht="27.6" customHeight="1">
      <c r="A339" s="56">
        <f>SUBTOTAL(3,$B$9:B339)</f>
        <v>331</v>
      </c>
      <c r="B339" s="123" t="s">
        <v>282</v>
      </c>
      <c r="C339" s="124" t="s">
        <v>904</v>
      </c>
      <c r="D339" s="125" t="s">
        <v>925</v>
      </c>
      <c r="E339" s="56">
        <v>7</v>
      </c>
      <c r="F339" s="57" t="s">
        <v>700</v>
      </c>
      <c r="G339" s="78">
        <v>0</v>
      </c>
      <c r="H339" s="58">
        <v>0</v>
      </c>
      <c r="I339" s="58">
        <v>0</v>
      </c>
      <c r="J339" s="58">
        <v>0</v>
      </c>
      <c r="K339" s="78"/>
      <c r="L339" s="58"/>
      <c r="M339" s="58"/>
      <c r="N339" s="58">
        <v>0</v>
      </c>
      <c r="O339" s="78">
        <v>0</v>
      </c>
      <c r="P339" s="58">
        <v>0</v>
      </c>
      <c r="Q339" s="58">
        <v>0</v>
      </c>
      <c r="R339" s="58">
        <v>0</v>
      </c>
      <c r="S339" s="78"/>
      <c r="T339" s="58"/>
      <c r="U339" s="58"/>
      <c r="V339" s="58">
        <v>0</v>
      </c>
      <c r="W339" s="58"/>
      <c r="X339" s="58"/>
      <c r="Y339" s="58"/>
      <c r="Z339" s="58"/>
      <c r="AA339" s="58"/>
      <c r="AB339" s="58">
        <v>0</v>
      </c>
      <c r="AC339" s="60">
        <v>0</v>
      </c>
      <c r="AD339" s="60">
        <v>0</v>
      </c>
      <c r="AE339" s="60">
        <v>0</v>
      </c>
      <c r="AF339" s="60">
        <v>0</v>
      </c>
      <c r="AG339" s="60">
        <v>0</v>
      </c>
      <c r="AH339" s="60">
        <v>0</v>
      </c>
      <c r="AI339" s="58">
        <v>0</v>
      </c>
      <c r="AJ339" s="58">
        <v>0</v>
      </c>
      <c r="AK339" s="59">
        <v>0</v>
      </c>
      <c r="AL339" s="58">
        <v>0</v>
      </c>
      <c r="AM339" s="58">
        <v>0</v>
      </c>
      <c r="AN339" s="78">
        <v>0</v>
      </c>
      <c r="AO339" s="78">
        <v>0</v>
      </c>
      <c r="AP339" s="78">
        <v>0</v>
      </c>
      <c r="AQ339" s="93">
        <v>0</v>
      </c>
      <c r="AR339" s="93">
        <v>0</v>
      </c>
      <c r="AS339" s="93">
        <v>0</v>
      </c>
      <c r="AT339" s="93">
        <v>0</v>
      </c>
      <c r="AU339" s="93">
        <v>0</v>
      </c>
      <c r="AV339" s="93">
        <v>0</v>
      </c>
      <c r="AW339" s="93">
        <v>0</v>
      </c>
      <c r="AX339" s="93">
        <v>0</v>
      </c>
      <c r="AY339" s="58"/>
      <c r="AZ339" s="59"/>
      <c r="BA339" s="59"/>
      <c r="BB339" s="59">
        <v>0</v>
      </c>
      <c r="BC339" s="59">
        <v>0</v>
      </c>
      <c r="BD339" s="59">
        <v>0</v>
      </c>
      <c r="BE339" s="59">
        <v>0</v>
      </c>
      <c r="BF339" s="59">
        <v>0</v>
      </c>
      <c r="BG339" s="60">
        <v>0</v>
      </c>
      <c r="BH339" s="80">
        <v>0</v>
      </c>
      <c r="BI339" s="80">
        <v>0</v>
      </c>
      <c r="BJ339" s="80">
        <v>0</v>
      </c>
      <c r="BK339" s="80">
        <v>0</v>
      </c>
      <c r="BL339" s="80">
        <v>0</v>
      </c>
      <c r="BM339" s="80">
        <v>0</v>
      </c>
      <c r="BN339" s="80">
        <v>0</v>
      </c>
      <c r="BO339" s="169" t="str">
        <f>VLOOKUP(B339,[1]DS!$B$5:$W$2997,15,0)</f>
        <v>0703</v>
      </c>
      <c r="BP339" s="80" t="str">
        <f t="shared" si="58"/>
        <v/>
      </c>
    </row>
    <row r="340" spans="1:68" ht="27.6" customHeight="1">
      <c r="A340" s="56">
        <f>SUBTOTAL(3,$B$9:B340)</f>
        <v>332</v>
      </c>
      <c r="B340" s="123" t="s">
        <v>277</v>
      </c>
      <c r="C340" s="124" t="s">
        <v>1113</v>
      </c>
      <c r="D340" s="125" t="s">
        <v>1114</v>
      </c>
      <c r="E340" s="56">
        <v>7</v>
      </c>
      <c r="F340" s="57" t="s">
        <v>700</v>
      </c>
      <c r="G340" s="78">
        <v>0</v>
      </c>
      <c r="H340" s="58">
        <v>0</v>
      </c>
      <c r="I340" s="58">
        <v>0</v>
      </c>
      <c r="J340" s="58">
        <v>0</v>
      </c>
      <c r="K340" s="78"/>
      <c r="L340" s="58"/>
      <c r="M340" s="58"/>
      <c r="N340" s="58">
        <v>0</v>
      </c>
      <c r="O340" s="78">
        <v>0</v>
      </c>
      <c r="P340" s="58">
        <v>0</v>
      </c>
      <c r="Q340" s="58">
        <v>0</v>
      </c>
      <c r="R340" s="58">
        <v>0</v>
      </c>
      <c r="S340" s="78"/>
      <c r="T340" s="58"/>
      <c r="U340" s="58"/>
      <c r="V340" s="58">
        <v>0</v>
      </c>
      <c r="W340" s="58"/>
      <c r="X340" s="58"/>
      <c r="Y340" s="58"/>
      <c r="Z340" s="58"/>
      <c r="AA340" s="58"/>
      <c r="AB340" s="58">
        <v>0</v>
      </c>
      <c r="AC340" s="60">
        <v>0</v>
      </c>
      <c r="AD340" s="60">
        <v>0</v>
      </c>
      <c r="AE340" s="60">
        <v>0</v>
      </c>
      <c r="AF340" s="60">
        <v>0</v>
      </c>
      <c r="AG340" s="60">
        <v>0</v>
      </c>
      <c r="AH340" s="60">
        <v>0</v>
      </c>
      <c r="AI340" s="58">
        <v>0</v>
      </c>
      <c r="AJ340" s="58">
        <v>0</v>
      </c>
      <c r="AK340" s="59">
        <v>0</v>
      </c>
      <c r="AL340" s="58">
        <v>0</v>
      </c>
      <c r="AM340" s="58">
        <v>0</v>
      </c>
      <c r="AN340" s="78">
        <v>0</v>
      </c>
      <c r="AO340" s="78">
        <v>0</v>
      </c>
      <c r="AP340" s="78">
        <v>0</v>
      </c>
      <c r="AQ340" s="93">
        <v>0</v>
      </c>
      <c r="AR340" s="93">
        <v>0</v>
      </c>
      <c r="AS340" s="93">
        <v>0</v>
      </c>
      <c r="AT340" s="93">
        <v>0</v>
      </c>
      <c r="AU340" s="93">
        <v>0</v>
      </c>
      <c r="AV340" s="93">
        <v>0</v>
      </c>
      <c r="AW340" s="93">
        <v>0</v>
      </c>
      <c r="AX340" s="93">
        <v>0</v>
      </c>
      <c r="AY340" s="58"/>
      <c r="AZ340" s="59"/>
      <c r="BA340" s="59"/>
      <c r="BB340" s="59">
        <v>0</v>
      </c>
      <c r="BC340" s="59">
        <v>0</v>
      </c>
      <c r="BD340" s="59">
        <v>0</v>
      </c>
      <c r="BE340" s="59">
        <v>0</v>
      </c>
      <c r="BF340" s="59">
        <v>0</v>
      </c>
      <c r="BG340" s="136">
        <v>0</v>
      </c>
      <c r="BH340" s="80">
        <v>0</v>
      </c>
      <c r="BI340" s="80">
        <v>0</v>
      </c>
      <c r="BJ340" s="80">
        <v>0</v>
      </c>
      <c r="BK340" s="80">
        <v>0</v>
      </c>
      <c r="BL340" s="80">
        <v>0</v>
      </c>
      <c r="BM340" s="80">
        <v>0</v>
      </c>
      <c r="BN340" s="80">
        <v>0</v>
      </c>
      <c r="BO340" s="169" t="str">
        <f>VLOOKUP(B340,[1]DS!$B$5:$W$2997,15,0)</f>
        <v>0703</v>
      </c>
      <c r="BP340" s="80" t="str">
        <f t="shared" si="58"/>
        <v/>
      </c>
    </row>
    <row r="341" spans="1:68" ht="27.6" customHeight="1">
      <c r="A341" s="56">
        <f>SUBTOTAL(3,$B$9:B341)</f>
        <v>333</v>
      </c>
      <c r="B341" s="123" t="s">
        <v>280</v>
      </c>
      <c r="C341" s="124" t="s">
        <v>924</v>
      </c>
      <c r="D341" s="125" t="s">
        <v>1027</v>
      </c>
      <c r="E341" s="56">
        <v>7</v>
      </c>
      <c r="F341" s="57" t="s">
        <v>700</v>
      </c>
      <c r="G341" s="78">
        <v>0</v>
      </c>
      <c r="H341" s="58">
        <v>0</v>
      </c>
      <c r="I341" s="58">
        <v>0</v>
      </c>
      <c r="J341" s="58">
        <v>0</v>
      </c>
      <c r="K341" s="78"/>
      <c r="L341" s="58"/>
      <c r="M341" s="58"/>
      <c r="N341" s="58">
        <v>0</v>
      </c>
      <c r="O341" s="78">
        <v>0</v>
      </c>
      <c r="P341" s="58">
        <v>0</v>
      </c>
      <c r="Q341" s="58">
        <v>0</v>
      </c>
      <c r="R341" s="58">
        <v>0</v>
      </c>
      <c r="S341" s="78"/>
      <c r="T341" s="58"/>
      <c r="U341" s="58"/>
      <c r="V341" s="58">
        <v>0</v>
      </c>
      <c r="W341" s="58"/>
      <c r="X341" s="58"/>
      <c r="Y341" s="58"/>
      <c r="Z341" s="58"/>
      <c r="AA341" s="58"/>
      <c r="AB341" s="58">
        <v>0</v>
      </c>
      <c r="AC341" s="60">
        <v>0</v>
      </c>
      <c r="AD341" s="60">
        <v>0</v>
      </c>
      <c r="AE341" s="60">
        <v>0</v>
      </c>
      <c r="AF341" s="60">
        <v>0</v>
      </c>
      <c r="AG341" s="60">
        <v>0</v>
      </c>
      <c r="AH341" s="60">
        <v>0</v>
      </c>
      <c r="AI341" s="58">
        <v>0</v>
      </c>
      <c r="AJ341" s="58">
        <v>0</v>
      </c>
      <c r="AK341" s="59">
        <v>0</v>
      </c>
      <c r="AL341" s="58">
        <v>0</v>
      </c>
      <c r="AM341" s="58">
        <v>0</v>
      </c>
      <c r="AN341" s="78">
        <v>0</v>
      </c>
      <c r="AO341" s="78">
        <v>0</v>
      </c>
      <c r="AP341" s="78">
        <v>0</v>
      </c>
      <c r="AQ341" s="93">
        <v>0</v>
      </c>
      <c r="AR341" s="93">
        <v>0</v>
      </c>
      <c r="AS341" s="93">
        <v>0</v>
      </c>
      <c r="AT341" s="93">
        <v>0</v>
      </c>
      <c r="AU341" s="93">
        <v>0</v>
      </c>
      <c r="AV341" s="93">
        <v>0</v>
      </c>
      <c r="AW341" s="93">
        <v>0</v>
      </c>
      <c r="AX341" s="93">
        <v>0</v>
      </c>
      <c r="AY341" s="58"/>
      <c r="AZ341" s="59"/>
      <c r="BA341" s="59"/>
      <c r="BB341" s="59">
        <v>0</v>
      </c>
      <c r="BC341" s="59">
        <v>0</v>
      </c>
      <c r="BD341" s="59">
        <v>0</v>
      </c>
      <c r="BE341" s="59">
        <v>0</v>
      </c>
      <c r="BF341" s="59">
        <v>0</v>
      </c>
      <c r="BG341" s="60">
        <v>0</v>
      </c>
      <c r="BH341" s="80">
        <v>0</v>
      </c>
      <c r="BI341" s="80">
        <v>0</v>
      </c>
      <c r="BJ341" s="80">
        <v>0</v>
      </c>
      <c r="BK341" s="80">
        <v>0</v>
      </c>
      <c r="BL341" s="80">
        <v>0</v>
      </c>
      <c r="BM341" s="80">
        <v>0</v>
      </c>
      <c r="BN341" s="80">
        <v>0</v>
      </c>
      <c r="BO341" s="169" t="str">
        <f>VLOOKUP(B341,[1]DS!$B$5:$W$2997,15,0)</f>
        <v>0703</v>
      </c>
      <c r="BP341" s="80" t="str">
        <f t="shared" si="58"/>
        <v/>
      </c>
    </row>
    <row r="342" spans="1:68" ht="27.6" customHeight="1">
      <c r="A342" s="56">
        <f>SUBTOTAL(3,$B$9:B342)</f>
        <v>334</v>
      </c>
      <c r="B342" s="123" t="s">
        <v>285</v>
      </c>
      <c r="C342" s="124" t="s">
        <v>1265</v>
      </c>
      <c r="D342" s="125" t="s">
        <v>1266</v>
      </c>
      <c r="E342" s="56">
        <v>7</v>
      </c>
      <c r="F342" s="57" t="s">
        <v>701</v>
      </c>
      <c r="G342" s="78">
        <v>120.80000000000001</v>
      </c>
      <c r="H342" s="58">
        <v>12382000</v>
      </c>
      <c r="I342" s="58">
        <v>0</v>
      </c>
      <c r="J342" s="58">
        <v>12382000</v>
      </c>
      <c r="K342" s="78"/>
      <c r="L342" s="58"/>
      <c r="M342" s="58"/>
      <c r="N342" s="58">
        <v>0</v>
      </c>
      <c r="O342" s="78">
        <v>91.199999999999989</v>
      </c>
      <c r="P342" s="58">
        <v>9347999.9999999981</v>
      </c>
      <c r="Q342" s="58">
        <v>0</v>
      </c>
      <c r="R342" s="58">
        <v>9348000</v>
      </c>
      <c r="S342" s="78"/>
      <c r="T342" s="58"/>
      <c r="U342" s="58"/>
      <c r="V342" s="58">
        <v>0</v>
      </c>
      <c r="W342" s="58"/>
      <c r="X342" s="58"/>
      <c r="Y342" s="58"/>
      <c r="Z342" s="58"/>
      <c r="AA342" s="58"/>
      <c r="AB342" s="58">
        <v>0</v>
      </c>
      <c r="AC342" s="60">
        <v>6</v>
      </c>
      <c r="AD342" s="60">
        <v>50</v>
      </c>
      <c r="AE342" s="60">
        <v>0</v>
      </c>
      <c r="AF342" s="60">
        <v>0</v>
      </c>
      <c r="AG342" s="60">
        <v>6</v>
      </c>
      <c r="AH342" s="60">
        <v>50</v>
      </c>
      <c r="AI342" s="58">
        <v>3050000</v>
      </c>
      <c r="AJ342" s="58">
        <v>0</v>
      </c>
      <c r="AK342" s="59">
        <v>0</v>
      </c>
      <c r="AL342" s="58">
        <v>3050000</v>
      </c>
      <c r="AM342" s="58">
        <v>0</v>
      </c>
      <c r="AN342" s="78">
        <v>300</v>
      </c>
      <c r="AO342" s="78">
        <v>67.5</v>
      </c>
      <c r="AP342" s="78">
        <v>0</v>
      </c>
      <c r="AQ342" s="93">
        <v>0</v>
      </c>
      <c r="AR342" s="93">
        <v>0</v>
      </c>
      <c r="AS342" s="93">
        <v>0</v>
      </c>
      <c r="AT342" s="93">
        <v>0</v>
      </c>
      <c r="AU342" s="93">
        <v>0</v>
      </c>
      <c r="AV342" s="93">
        <v>0</v>
      </c>
      <c r="AW342" s="93">
        <v>0</v>
      </c>
      <c r="AX342" s="93">
        <v>0</v>
      </c>
      <c r="AY342" s="58"/>
      <c r="AZ342" s="59"/>
      <c r="BA342" s="59"/>
      <c r="BB342" s="59">
        <v>24780000</v>
      </c>
      <c r="BC342" s="59">
        <v>0</v>
      </c>
      <c r="BD342" s="59">
        <v>0</v>
      </c>
      <c r="BE342" s="59">
        <v>24780000</v>
      </c>
      <c r="BF342" s="59">
        <v>0</v>
      </c>
      <c r="BG342" s="60">
        <v>0</v>
      </c>
      <c r="BH342" s="80">
        <v>300</v>
      </c>
      <c r="BI342" s="80">
        <v>329.5</v>
      </c>
      <c r="BJ342" s="80">
        <v>29.5</v>
      </c>
      <c r="BK342" s="80">
        <v>9.8333333333333321</v>
      </c>
      <c r="BL342" s="80">
        <v>279.5</v>
      </c>
      <c r="BM342" s="80">
        <v>0</v>
      </c>
      <c r="BN342" s="80">
        <v>0</v>
      </c>
      <c r="BO342" s="169" t="str">
        <f>VLOOKUP(B342,[1]DS!$B$5:$W$2997,15,0)</f>
        <v>0704</v>
      </c>
      <c r="BP342" s="80" t="str">
        <f t="shared" si="58"/>
        <v/>
      </c>
    </row>
    <row r="343" spans="1:68" ht="27.6" customHeight="1">
      <c r="A343" s="56">
        <f>SUBTOTAL(3,$B$9:B343)</f>
        <v>335</v>
      </c>
      <c r="B343" s="123" t="s">
        <v>286</v>
      </c>
      <c r="C343" s="124" t="s">
        <v>1267</v>
      </c>
      <c r="D343" s="125" t="s">
        <v>1268</v>
      </c>
      <c r="E343" s="56">
        <v>7</v>
      </c>
      <c r="F343" s="57" t="s">
        <v>701</v>
      </c>
      <c r="G343" s="78">
        <v>0</v>
      </c>
      <c r="H343" s="58">
        <v>0</v>
      </c>
      <c r="I343" s="58">
        <v>0</v>
      </c>
      <c r="J343" s="58">
        <v>0</v>
      </c>
      <c r="K343" s="78"/>
      <c r="L343" s="58"/>
      <c r="M343" s="58"/>
      <c r="N343" s="58">
        <v>0</v>
      </c>
      <c r="O343" s="78">
        <v>75.8</v>
      </c>
      <c r="P343" s="58">
        <v>7769500</v>
      </c>
      <c r="Q343" s="58">
        <v>0</v>
      </c>
      <c r="R343" s="58">
        <v>7769500</v>
      </c>
      <c r="S343" s="78"/>
      <c r="T343" s="58"/>
      <c r="U343" s="58"/>
      <c r="V343" s="58">
        <v>0</v>
      </c>
      <c r="W343" s="58"/>
      <c r="X343" s="58"/>
      <c r="Y343" s="58"/>
      <c r="Z343" s="58"/>
      <c r="AA343" s="58"/>
      <c r="AB343" s="58">
        <v>0</v>
      </c>
      <c r="AC343" s="60">
        <v>3</v>
      </c>
      <c r="AD343" s="60">
        <v>42</v>
      </c>
      <c r="AE343" s="60">
        <v>0</v>
      </c>
      <c r="AF343" s="60">
        <v>0</v>
      </c>
      <c r="AG343" s="60">
        <v>3</v>
      </c>
      <c r="AH343" s="60">
        <v>42</v>
      </c>
      <c r="AI343" s="58">
        <v>1950000</v>
      </c>
      <c r="AJ343" s="58">
        <v>0</v>
      </c>
      <c r="AK343" s="59">
        <v>0</v>
      </c>
      <c r="AL343" s="58">
        <v>1950000</v>
      </c>
      <c r="AM343" s="58">
        <v>0</v>
      </c>
      <c r="AN343" s="78">
        <v>300</v>
      </c>
      <c r="AO343" s="78">
        <v>535.4</v>
      </c>
      <c r="AP343" s="78">
        <v>0</v>
      </c>
      <c r="AQ343" s="93">
        <v>34133000</v>
      </c>
      <c r="AR343" s="93">
        <v>0</v>
      </c>
      <c r="AS343" s="93">
        <v>0</v>
      </c>
      <c r="AT343" s="93">
        <v>0</v>
      </c>
      <c r="AU343" s="93">
        <v>0</v>
      </c>
      <c r="AV343" s="93">
        <v>34133000</v>
      </c>
      <c r="AW343" s="93">
        <v>0</v>
      </c>
      <c r="AX343" s="93">
        <v>0</v>
      </c>
      <c r="AY343" s="58"/>
      <c r="AZ343" s="59"/>
      <c r="BA343" s="59"/>
      <c r="BB343" s="59">
        <v>43852500</v>
      </c>
      <c r="BC343" s="59">
        <v>0</v>
      </c>
      <c r="BD343" s="59">
        <v>0</v>
      </c>
      <c r="BE343" s="59">
        <v>43852500</v>
      </c>
      <c r="BF343" s="59">
        <v>0</v>
      </c>
      <c r="BG343" s="60">
        <v>0</v>
      </c>
      <c r="BH343" s="80">
        <v>300</v>
      </c>
      <c r="BI343" s="80">
        <v>653.19999999999993</v>
      </c>
      <c r="BJ343" s="80">
        <v>353.19999999999993</v>
      </c>
      <c r="BK343" s="80">
        <v>117.73333333333331</v>
      </c>
      <c r="BL343" s="80">
        <v>611.19999999999993</v>
      </c>
      <c r="BM343" s="80">
        <v>311.19999999999993</v>
      </c>
      <c r="BN343" s="80">
        <v>103.73333333333331</v>
      </c>
      <c r="BO343" s="169" t="str">
        <f>VLOOKUP(B343,[1]DS!$B$5:$W$2997,15,0)</f>
        <v>0704</v>
      </c>
      <c r="BP343" s="80" t="str">
        <f t="shared" si="58"/>
        <v/>
      </c>
    </row>
    <row r="344" spans="1:68" ht="27.6" customHeight="1">
      <c r="A344" s="56">
        <f>SUBTOTAL(3,$B$9:B344)</f>
        <v>336</v>
      </c>
      <c r="B344" s="123" t="s">
        <v>287</v>
      </c>
      <c r="C344" s="124" t="s">
        <v>1233</v>
      </c>
      <c r="D344" s="125" t="s">
        <v>992</v>
      </c>
      <c r="E344" s="56">
        <v>7</v>
      </c>
      <c r="F344" s="57" t="s">
        <v>701</v>
      </c>
      <c r="G344" s="78">
        <v>0</v>
      </c>
      <c r="H344" s="58">
        <v>0</v>
      </c>
      <c r="I344" s="58">
        <v>0</v>
      </c>
      <c r="J344" s="58">
        <v>0</v>
      </c>
      <c r="K344" s="78"/>
      <c r="L344" s="58"/>
      <c r="M344" s="58"/>
      <c r="N344" s="58">
        <v>0</v>
      </c>
      <c r="O344" s="78">
        <v>90.699999999999989</v>
      </c>
      <c r="P344" s="58">
        <v>9296749.9999999981</v>
      </c>
      <c r="Q344" s="58">
        <v>0</v>
      </c>
      <c r="R344" s="58">
        <v>9296750</v>
      </c>
      <c r="S344" s="78"/>
      <c r="T344" s="58"/>
      <c r="U344" s="58"/>
      <c r="V344" s="58">
        <v>0</v>
      </c>
      <c r="W344" s="58"/>
      <c r="X344" s="58"/>
      <c r="Y344" s="58"/>
      <c r="Z344" s="58"/>
      <c r="AA344" s="58"/>
      <c r="AB344" s="58">
        <v>0</v>
      </c>
      <c r="AC344" s="60">
        <v>0</v>
      </c>
      <c r="AD344" s="60">
        <v>0</v>
      </c>
      <c r="AE344" s="60">
        <v>0</v>
      </c>
      <c r="AF344" s="60">
        <v>0</v>
      </c>
      <c r="AG344" s="60">
        <v>0</v>
      </c>
      <c r="AH344" s="60">
        <v>0</v>
      </c>
      <c r="AI344" s="58">
        <v>0</v>
      </c>
      <c r="AJ344" s="58">
        <v>0</v>
      </c>
      <c r="AK344" s="59">
        <v>0</v>
      </c>
      <c r="AL344" s="58">
        <v>0</v>
      </c>
      <c r="AM344" s="58">
        <v>0</v>
      </c>
      <c r="AN344" s="78">
        <v>300</v>
      </c>
      <c r="AO344" s="78">
        <v>565.79999999999995</v>
      </c>
      <c r="AP344" s="78">
        <v>0</v>
      </c>
      <c r="AQ344" s="93">
        <v>38541000</v>
      </c>
      <c r="AR344" s="93">
        <v>0</v>
      </c>
      <c r="AS344" s="93">
        <v>0</v>
      </c>
      <c r="AT344" s="93">
        <v>0</v>
      </c>
      <c r="AU344" s="93">
        <v>0</v>
      </c>
      <c r="AV344" s="93">
        <v>38541000</v>
      </c>
      <c r="AW344" s="93">
        <v>0</v>
      </c>
      <c r="AX344" s="93">
        <v>0</v>
      </c>
      <c r="AY344" s="58"/>
      <c r="AZ344" s="59"/>
      <c r="BA344" s="59"/>
      <c r="BB344" s="59">
        <v>47837750</v>
      </c>
      <c r="BC344" s="59">
        <v>0</v>
      </c>
      <c r="BD344" s="59">
        <v>0</v>
      </c>
      <c r="BE344" s="59">
        <v>47837750</v>
      </c>
      <c r="BF344" s="59">
        <v>0</v>
      </c>
      <c r="BG344" s="136">
        <v>0</v>
      </c>
      <c r="BH344" s="80">
        <v>300</v>
      </c>
      <c r="BI344" s="80">
        <v>656.5</v>
      </c>
      <c r="BJ344" s="80">
        <v>356.5</v>
      </c>
      <c r="BK344" s="80">
        <v>118.83333333333333</v>
      </c>
      <c r="BL344" s="80">
        <v>656.5</v>
      </c>
      <c r="BM344" s="80">
        <v>356.5</v>
      </c>
      <c r="BN344" s="80">
        <v>118.83333333333333</v>
      </c>
      <c r="BO344" s="169" t="str">
        <f>VLOOKUP(B344,[1]DS!$B$5:$W$2997,15,0)</f>
        <v>0704</v>
      </c>
      <c r="BP344" s="80" t="str">
        <f t="shared" si="58"/>
        <v/>
      </c>
    </row>
    <row r="345" spans="1:68" ht="27.6" customHeight="1">
      <c r="A345" s="56">
        <f>SUBTOTAL(3,$B$9:B345)</f>
        <v>337</v>
      </c>
      <c r="B345" s="123" t="s">
        <v>288</v>
      </c>
      <c r="C345" s="124" t="s">
        <v>1095</v>
      </c>
      <c r="D345" s="125" t="s">
        <v>948</v>
      </c>
      <c r="E345" s="56">
        <v>7</v>
      </c>
      <c r="F345" s="57" t="s">
        <v>701</v>
      </c>
      <c r="G345" s="78">
        <v>0</v>
      </c>
      <c r="H345" s="58">
        <v>0</v>
      </c>
      <c r="I345" s="58">
        <v>0</v>
      </c>
      <c r="J345" s="58">
        <v>0</v>
      </c>
      <c r="K345" s="78"/>
      <c r="L345" s="58"/>
      <c r="M345" s="58"/>
      <c r="N345" s="58">
        <v>0</v>
      </c>
      <c r="O345" s="78">
        <v>30.3</v>
      </c>
      <c r="P345" s="58">
        <v>3105750</v>
      </c>
      <c r="Q345" s="58">
        <v>0</v>
      </c>
      <c r="R345" s="58">
        <v>3105750</v>
      </c>
      <c r="S345" s="78"/>
      <c r="T345" s="58"/>
      <c r="U345" s="58"/>
      <c r="V345" s="58">
        <v>0</v>
      </c>
      <c r="W345" s="58"/>
      <c r="X345" s="58"/>
      <c r="Y345" s="58"/>
      <c r="Z345" s="58"/>
      <c r="AA345" s="58"/>
      <c r="AB345" s="58">
        <v>0</v>
      </c>
      <c r="AC345" s="60">
        <v>0</v>
      </c>
      <c r="AD345" s="60">
        <v>0</v>
      </c>
      <c r="AE345" s="60">
        <v>0</v>
      </c>
      <c r="AF345" s="60">
        <v>0</v>
      </c>
      <c r="AG345" s="60">
        <v>0</v>
      </c>
      <c r="AH345" s="60">
        <v>0</v>
      </c>
      <c r="AI345" s="58">
        <v>0</v>
      </c>
      <c r="AJ345" s="58">
        <v>0</v>
      </c>
      <c r="AK345" s="59">
        <v>0</v>
      </c>
      <c r="AL345" s="58">
        <v>0</v>
      </c>
      <c r="AM345" s="58">
        <v>0</v>
      </c>
      <c r="AN345" s="78">
        <v>300</v>
      </c>
      <c r="AO345" s="78">
        <v>596.1</v>
      </c>
      <c r="AP345" s="78">
        <v>0</v>
      </c>
      <c r="AQ345" s="93">
        <v>40417650</v>
      </c>
      <c r="AR345" s="93">
        <v>0</v>
      </c>
      <c r="AS345" s="93">
        <v>0</v>
      </c>
      <c r="AT345" s="93">
        <v>0</v>
      </c>
      <c r="AU345" s="93">
        <v>0</v>
      </c>
      <c r="AV345" s="93">
        <v>40417650</v>
      </c>
      <c r="AW345" s="93">
        <v>0</v>
      </c>
      <c r="AX345" s="93">
        <v>0</v>
      </c>
      <c r="AY345" s="58"/>
      <c r="AZ345" s="59"/>
      <c r="BA345" s="59"/>
      <c r="BB345" s="59">
        <v>43523400</v>
      </c>
      <c r="BC345" s="59">
        <v>0</v>
      </c>
      <c r="BD345" s="59">
        <v>0</v>
      </c>
      <c r="BE345" s="59">
        <v>43523400</v>
      </c>
      <c r="BF345" s="59">
        <v>0</v>
      </c>
      <c r="BG345" s="136">
        <v>0</v>
      </c>
      <c r="BH345" s="80">
        <v>300</v>
      </c>
      <c r="BI345" s="80">
        <v>626.4</v>
      </c>
      <c r="BJ345" s="80">
        <v>326.39999999999998</v>
      </c>
      <c r="BK345" s="80">
        <v>108.79999999999998</v>
      </c>
      <c r="BL345" s="80">
        <v>626.4</v>
      </c>
      <c r="BM345" s="80">
        <v>326.39999999999998</v>
      </c>
      <c r="BN345" s="80">
        <v>108.79999999999998</v>
      </c>
      <c r="BO345" s="169" t="str">
        <f>VLOOKUP(B345,[1]DS!$B$5:$W$2997,15,0)</f>
        <v>0704</v>
      </c>
      <c r="BP345" s="80" t="str">
        <f t="shared" si="58"/>
        <v/>
      </c>
    </row>
    <row r="346" spans="1:68" ht="27.6" customHeight="1">
      <c r="A346" s="56">
        <f>SUBTOTAL(3,$B$9:B346)</f>
        <v>338</v>
      </c>
      <c r="B346" s="123" t="s">
        <v>289</v>
      </c>
      <c r="C346" s="124" t="s">
        <v>1269</v>
      </c>
      <c r="D346" s="125" t="s">
        <v>923</v>
      </c>
      <c r="E346" s="56">
        <v>7</v>
      </c>
      <c r="F346" s="57" t="s">
        <v>701</v>
      </c>
      <c r="G346" s="78">
        <v>0</v>
      </c>
      <c r="H346" s="58">
        <v>0</v>
      </c>
      <c r="I346" s="58">
        <v>0</v>
      </c>
      <c r="J346" s="58">
        <v>0</v>
      </c>
      <c r="K346" s="78"/>
      <c r="L346" s="58"/>
      <c r="M346" s="58"/>
      <c r="N346" s="58">
        <v>0</v>
      </c>
      <c r="O346" s="78">
        <v>137.6</v>
      </c>
      <c r="P346" s="58">
        <v>14104000</v>
      </c>
      <c r="Q346" s="58">
        <v>0</v>
      </c>
      <c r="R346" s="58">
        <v>14104000</v>
      </c>
      <c r="S346" s="78"/>
      <c r="T346" s="58"/>
      <c r="U346" s="58"/>
      <c r="V346" s="58">
        <v>0</v>
      </c>
      <c r="W346" s="58"/>
      <c r="X346" s="58"/>
      <c r="Y346" s="58"/>
      <c r="Z346" s="58"/>
      <c r="AA346" s="58"/>
      <c r="AB346" s="58">
        <v>0</v>
      </c>
      <c r="AC346" s="60">
        <v>2</v>
      </c>
      <c r="AD346" s="60">
        <v>40</v>
      </c>
      <c r="AE346" s="60">
        <v>0</v>
      </c>
      <c r="AF346" s="60">
        <v>0</v>
      </c>
      <c r="AG346" s="60">
        <v>2</v>
      </c>
      <c r="AH346" s="60">
        <v>40</v>
      </c>
      <c r="AI346" s="58">
        <v>2100000</v>
      </c>
      <c r="AJ346" s="58">
        <v>0</v>
      </c>
      <c r="AK346" s="59">
        <v>0</v>
      </c>
      <c r="AL346" s="58">
        <v>2100000</v>
      </c>
      <c r="AM346" s="58">
        <v>0</v>
      </c>
      <c r="AN346" s="78">
        <v>105</v>
      </c>
      <c r="AO346" s="78">
        <v>726.3</v>
      </c>
      <c r="AP346" s="78">
        <v>52.5</v>
      </c>
      <c r="AQ346" s="93">
        <v>83002500</v>
      </c>
      <c r="AR346" s="93">
        <v>0</v>
      </c>
      <c r="AS346" s="93">
        <v>0</v>
      </c>
      <c r="AT346" s="93">
        <v>0</v>
      </c>
      <c r="AU346" s="93">
        <v>0</v>
      </c>
      <c r="AV346" s="93">
        <v>83002500</v>
      </c>
      <c r="AW346" s="93">
        <v>0</v>
      </c>
      <c r="AX346" s="93">
        <v>0</v>
      </c>
      <c r="AY346" s="58"/>
      <c r="AZ346" s="59"/>
      <c r="BA346" s="59"/>
      <c r="BB346" s="59">
        <v>99206500</v>
      </c>
      <c r="BC346" s="59">
        <v>0</v>
      </c>
      <c r="BD346" s="59">
        <v>0</v>
      </c>
      <c r="BE346" s="59">
        <v>99206500</v>
      </c>
      <c r="BF346" s="59">
        <v>0</v>
      </c>
      <c r="BG346" s="136">
        <v>0</v>
      </c>
      <c r="BH346" s="80">
        <v>105</v>
      </c>
      <c r="BI346" s="80">
        <v>956.4</v>
      </c>
      <c r="BJ346" s="80">
        <v>851.4</v>
      </c>
      <c r="BK346" s="80">
        <v>810.85714285714289</v>
      </c>
      <c r="BL346" s="80">
        <v>916.4</v>
      </c>
      <c r="BM346" s="80">
        <v>811.4</v>
      </c>
      <c r="BN346" s="80">
        <v>772.7619047619047</v>
      </c>
      <c r="BO346" s="169" t="str">
        <f>VLOOKUP(B346,[1]DS!$B$5:$W$2997,15,0)</f>
        <v>0704</v>
      </c>
      <c r="BP346" s="80" t="str">
        <f t="shared" si="58"/>
        <v>Vượt trên 300 giờ</v>
      </c>
    </row>
    <row r="347" spans="1:68" ht="27.6" customHeight="1">
      <c r="A347" s="56">
        <f>SUBTOTAL(3,$B$9:B347)</f>
        <v>339</v>
      </c>
      <c r="B347" s="123" t="s">
        <v>290</v>
      </c>
      <c r="C347" s="124" t="s">
        <v>1270</v>
      </c>
      <c r="D347" s="125" t="s">
        <v>1271</v>
      </c>
      <c r="E347" s="56">
        <v>7</v>
      </c>
      <c r="F347" s="57" t="s">
        <v>701</v>
      </c>
      <c r="G347" s="78">
        <v>0</v>
      </c>
      <c r="H347" s="58">
        <v>0</v>
      </c>
      <c r="I347" s="58">
        <v>0</v>
      </c>
      <c r="J347" s="58">
        <v>0</v>
      </c>
      <c r="K347" s="78"/>
      <c r="L347" s="58"/>
      <c r="M347" s="58"/>
      <c r="N347" s="58">
        <v>0</v>
      </c>
      <c r="O347" s="78">
        <v>256.59999999999997</v>
      </c>
      <c r="P347" s="58">
        <v>26301499.999999996</v>
      </c>
      <c r="Q347" s="58">
        <v>0</v>
      </c>
      <c r="R347" s="58">
        <v>26301500</v>
      </c>
      <c r="S347" s="78"/>
      <c r="T347" s="58"/>
      <c r="U347" s="58"/>
      <c r="V347" s="58">
        <v>0</v>
      </c>
      <c r="W347" s="58"/>
      <c r="X347" s="58"/>
      <c r="Y347" s="58"/>
      <c r="Z347" s="58"/>
      <c r="AA347" s="58"/>
      <c r="AB347" s="58">
        <v>0</v>
      </c>
      <c r="AC347" s="60">
        <v>0</v>
      </c>
      <c r="AD347" s="60">
        <v>0</v>
      </c>
      <c r="AE347" s="60">
        <v>0</v>
      </c>
      <c r="AF347" s="60">
        <v>0</v>
      </c>
      <c r="AG347" s="60">
        <v>0</v>
      </c>
      <c r="AH347" s="60">
        <v>0</v>
      </c>
      <c r="AI347" s="58">
        <v>0</v>
      </c>
      <c r="AJ347" s="58">
        <v>0</v>
      </c>
      <c r="AK347" s="59">
        <v>0</v>
      </c>
      <c r="AL347" s="58">
        <v>0</v>
      </c>
      <c r="AM347" s="58">
        <v>0</v>
      </c>
      <c r="AN347" s="78">
        <v>105</v>
      </c>
      <c r="AO347" s="78">
        <v>699.6</v>
      </c>
      <c r="AP347" s="78">
        <v>78.599999999999994</v>
      </c>
      <c r="AQ347" s="93">
        <v>82935000</v>
      </c>
      <c r="AR347" s="93">
        <v>0</v>
      </c>
      <c r="AS347" s="93">
        <v>0</v>
      </c>
      <c r="AT347" s="93">
        <v>0</v>
      </c>
      <c r="AU347" s="93">
        <v>0</v>
      </c>
      <c r="AV347" s="93">
        <v>82935000</v>
      </c>
      <c r="AW347" s="93">
        <v>0</v>
      </c>
      <c r="AX347" s="93">
        <v>0</v>
      </c>
      <c r="AY347" s="58"/>
      <c r="AZ347" s="59"/>
      <c r="BA347" s="59"/>
      <c r="BB347" s="59">
        <v>109236500</v>
      </c>
      <c r="BC347" s="59">
        <v>0</v>
      </c>
      <c r="BD347" s="59">
        <v>0</v>
      </c>
      <c r="BE347" s="59">
        <v>109236500</v>
      </c>
      <c r="BF347" s="59">
        <v>0</v>
      </c>
      <c r="BG347" s="136">
        <v>0</v>
      </c>
      <c r="BH347" s="80">
        <v>105</v>
      </c>
      <c r="BI347" s="80">
        <v>1034.8</v>
      </c>
      <c r="BJ347" s="80">
        <v>929.8</v>
      </c>
      <c r="BK347" s="80">
        <v>885.52380952380952</v>
      </c>
      <c r="BL347" s="80">
        <v>1034.8</v>
      </c>
      <c r="BM347" s="80">
        <v>929.8</v>
      </c>
      <c r="BN347" s="80">
        <v>885.52380952380952</v>
      </c>
      <c r="BO347" s="169" t="str">
        <f>VLOOKUP(B347,[1]DS!$B$5:$W$2997,15,0)</f>
        <v>0704</v>
      </c>
      <c r="BP347" s="80" t="str">
        <f t="shared" si="58"/>
        <v>Vượt trên 300 giờ</v>
      </c>
    </row>
    <row r="348" spans="1:68" ht="27.6" customHeight="1">
      <c r="A348" s="56">
        <f>SUBTOTAL(3,$B$9:B348)</f>
        <v>340</v>
      </c>
      <c r="B348" s="123" t="s">
        <v>291</v>
      </c>
      <c r="C348" s="124" t="s">
        <v>1272</v>
      </c>
      <c r="D348" s="125" t="s">
        <v>944</v>
      </c>
      <c r="E348" s="56">
        <v>7</v>
      </c>
      <c r="F348" s="57" t="s">
        <v>701</v>
      </c>
      <c r="G348" s="78">
        <v>55.5</v>
      </c>
      <c r="H348" s="58">
        <v>5688750</v>
      </c>
      <c r="I348" s="58">
        <v>0</v>
      </c>
      <c r="J348" s="58">
        <v>5688750</v>
      </c>
      <c r="K348" s="78"/>
      <c r="L348" s="58"/>
      <c r="M348" s="58"/>
      <c r="N348" s="58">
        <v>0</v>
      </c>
      <c r="O348" s="78">
        <v>60.7</v>
      </c>
      <c r="P348" s="58">
        <v>6221750</v>
      </c>
      <c r="Q348" s="58">
        <v>0</v>
      </c>
      <c r="R348" s="58">
        <v>6221750</v>
      </c>
      <c r="S348" s="78"/>
      <c r="T348" s="58"/>
      <c r="U348" s="58"/>
      <c r="V348" s="58">
        <v>0</v>
      </c>
      <c r="W348" s="58"/>
      <c r="X348" s="58"/>
      <c r="Y348" s="58"/>
      <c r="Z348" s="58"/>
      <c r="AA348" s="58"/>
      <c r="AB348" s="58">
        <v>0</v>
      </c>
      <c r="AC348" s="60">
        <v>4</v>
      </c>
      <c r="AD348" s="60">
        <v>80</v>
      </c>
      <c r="AE348" s="60">
        <v>0</v>
      </c>
      <c r="AF348" s="60">
        <v>0</v>
      </c>
      <c r="AG348" s="60">
        <v>4</v>
      </c>
      <c r="AH348" s="60">
        <v>80</v>
      </c>
      <c r="AI348" s="58">
        <v>4200000</v>
      </c>
      <c r="AJ348" s="58">
        <v>0</v>
      </c>
      <c r="AK348" s="59">
        <v>0</v>
      </c>
      <c r="AL348" s="58">
        <v>4200000</v>
      </c>
      <c r="AM348" s="58">
        <v>0</v>
      </c>
      <c r="AN348" s="78">
        <v>300</v>
      </c>
      <c r="AO348" s="78">
        <v>973.5</v>
      </c>
      <c r="AP348" s="78">
        <v>0</v>
      </c>
      <c r="AQ348" s="93">
        <v>82968750</v>
      </c>
      <c r="AR348" s="93">
        <v>0</v>
      </c>
      <c r="AS348" s="93">
        <v>0</v>
      </c>
      <c r="AT348" s="93">
        <v>0</v>
      </c>
      <c r="AU348" s="93">
        <v>0</v>
      </c>
      <c r="AV348" s="93">
        <v>82968750</v>
      </c>
      <c r="AW348" s="93">
        <v>0</v>
      </c>
      <c r="AX348" s="93">
        <v>0</v>
      </c>
      <c r="AY348" s="58"/>
      <c r="AZ348" s="59"/>
      <c r="BA348" s="59"/>
      <c r="BB348" s="59">
        <v>99079250</v>
      </c>
      <c r="BC348" s="59">
        <v>0</v>
      </c>
      <c r="BD348" s="59">
        <v>0</v>
      </c>
      <c r="BE348" s="59">
        <v>99079250</v>
      </c>
      <c r="BF348" s="59">
        <v>0</v>
      </c>
      <c r="BG348" s="136">
        <v>0</v>
      </c>
      <c r="BH348" s="80">
        <v>300</v>
      </c>
      <c r="BI348" s="80">
        <v>1169.7</v>
      </c>
      <c r="BJ348" s="80">
        <v>869.7</v>
      </c>
      <c r="BK348" s="80">
        <v>289.89999999999998</v>
      </c>
      <c r="BL348" s="80">
        <v>1089.7</v>
      </c>
      <c r="BM348" s="80">
        <v>789.7</v>
      </c>
      <c r="BN348" s="80">
        <v>263.23333333333335</v>
      </c>
      <c r="BO348" s="169" t="str">
        <f>VLOOKUP(B348,[1]DS!$B$5:$W$2997,15,0)</f>
        <v>0704</v>
      </c>
      <c r="BP348" s="80" t="str">
        <f t="shared" si="58"/>
        <v>Vượt trên 300 giờ</v>
      </c>
    </row>
    <row r="349" spans="1:68" ht="27.6" customHeight="1">
      <c r="A349" s="56">
        <f>SUBTOTAL(3,$B$9:B349)</f>
        <v>341</v>
      </c>
      <c r="B349" s="123" t="s">
        <v>292</v>
      </c>
      <c r="C349" s="124" t="s">
        <v>1273</v>
      </c>
      <c r="D349" s="125" t="s">
        <v>985</v>
      </c>
      <c r="E349" s="56">
        <v>7</v>
      </c>
      <c r="F349" s="57" t="s">
        <v>701</v>
      </c>
      <c r="G349" s="78">
        <v>51.9</v>
      </c>
      <c r="H349" s="58">
        <v>5319750</v>
      </c>
      <c r="I349" s="58">
        <v>0</v>
      </c>
      <c r="J349" s="58">
        <v>5319750</v>
      </c>
      <c r="K349" s="78"/>
      <c r="L349" s="58"/>
      <c r="M349" s="58"/>
      <c r="N349" s="58">
        <v>0</v>
      </c>
      <c r="O349" s="78">
        <v>122</v>
      </c>
      <c r="P349" s="58">
        <v>12505000</v>
      </c>
      <c r="Q349" s="58">
        <v>0</v>
      </c>
      <c r="R349" s="58">
        <v>12505000</v>
      </c>
      <c r="S349" s="78"/>
      <c r="T349" s="58"/>
      <c r="U349" s="58"/>
      <c r="V349" s="58">
        <v>0</v>
      </c>
      <c r="W349" s="58"/>
      <c r="X349" s="58"/>
      <c r="Y349" s="58"/>
      <c r="Z349" s="58"/>
      <c r="AA349" s="58"/>
      <c r="AB349" s="58">
        <v>0</v>
      </c>
      <c r="AC349" s="60">
        <v>0</v>
      </c>
      <c r="AD349" s="60">
        <v>0</v>
      </c>
      <c r="AE349" s="60">
        <v>0</v>
      </c>
      <c r="AF349" s="60">
        <v>0</v>
      </c>
      <c r="AG349" s="60">
        <v>0</v>
      </c>
      <c r="AH349" s="60">
        <v>0</v>
      </c>
      <c r="AI349" s="58">
        <v>0</v>
      </c>
      <c r="AJ349" s="58">
        <v>0</v>
      </c>
      <c r="AK349" s="59">
        <v>0</v>
      </c>
      <c r="AL349" s="58">
        <v>0</v>
      </c>
      <c r="AM349" s="58">
        <v>0</v>
      </c>
      <c r="AN349" s="78">
        <v>300</v>
      </c>
      <c r="AO349" s="78">
        <v>501.3</v>
      </c>
      <c r="AP349" s="78">
        <v>0</v>
      </c>
      <c r="AQ349" s="93">
        <v>27477450</v>
      </c>
      <c r="AR349" s="93">
        <v>0</v>
      </c>
      <c r="AS349" s="93">
        <v>0</v>
      </c>
      <c r="AT349" s="93">
        <v>0</v>
      </c>
      <c r="AU349" s="93">
        <v>0</v>
      </c>
      <c r="AV349" s="93">
        <v>27477450</v>
      </c>
      <c r="AW349" s="93">
        <v>0</v>
      </c>
      <c r="AX349" s="93">
        <v>0</v>
      </c>
      <c r="AY349" s="58"/>
      <c r="AZ349" s="59"/>
      <c r="BA349" s="59"/>
      <c r="BB349" s="59">
        <v>45302200</v>
      </c>
      <c r="BC349" s="59">
        <v>0</v>
      </c>
      <c r="BD349" s="59">
        <v>0</v>
      </c>
      <c r="BE349" s="59">
        <v>45302200</v>
      </c>
      <c r="BF349" s="59">
        <v>0</v>
      </c>
      <c r="BG349" s="136">
        <v>0</v>
      </c>
      <c r="BH349" s="80">
        <v>300</v>
      </c>
      <c r="BI349" s="80">
        <v>675.2</v>
      </c>
      <c r="BJ349" s="80">
        <v>375.20000000000005</v>
      </c>
      <c r="BK349" s="80">
        <v>125.06666666666668</v>
      </c>
      <c r="BL349" s="80">
        <v>675.2</v>
      </c>
      <c r="BM349" s="80">
        <v>375.20000000000005</v>
      </c>
      <c r="BN349" s="80">
        <v>125.06666666666668</v>
      </c>
      <c r="BO349" s="169" t="str">
        <f>VLOOKUP(B349,[1]DS!$B$5:$W$2997,15,0)</f>
        <v>0704</v>
      </c>
      <c r="BP349" s="80" t="str">
        <f t="shared" si="58"/>
        <v/>
      </c>
    </row>
    <row r="350" spans="1:68" ht="27.6" customHeight="1">
      <c r="A350" s="56">
        <f>SUBTOTAL(3,$B$9:B350)</f>
        <v>342</v>
      </c>
      <c r="B350" s="123" t="s">
        <v>293</v>
      </c>
      <c r="C350" s="124" t="s">
        <v>894</v>
      </c>
      <c r="D350" s="125" t="s">
        <v>915</v>
      </c>
      <c r="E350" s="56">
        <v>7</v>
      </c>
      <c r="F350" s="57" t="s">
        <v>701</v>
      </c>
      <c r="G350" s="78">
        <v>0</v>
      </c>
      <c r="H350" s="58">
        <v>0</v>
      </c>
      <c r="I350" s="58">
        <v>0</v>
      </c>
      <c r="J350" s="58">
        <v>0</v>
      </c>
      <c r="K350" s="78"/>
      <c r="L350" s="58"/>
      <c r="M350" s="58"/>
      <c r="N350" s="58">
        <v>0</v>
      </c>
      <c r="O350" s="78">
        <v>135.59999999999997</v>
      </c>
      <c r="P350" s="58">
        <v>13898999.999999996</v>
      </c>
      <c r="Q350" s="58">
        <v>0</v>
      </c>
      <c r="R350" s="58">
        <v>13899000</v>
      </c>
      <c r="S350" s="78"/>
      <c r="T350" s="58"/>
      <c r="U350" s="58"/>
      <c r="V350" s="58">
        <v>0</v>
      </c>
      <c r="W350" s="58"/>
      <c r="X350" s="58"/>
      <c r="Y350" s="58"/>
      <c r="Z350" s="58"/>
      <c r="AA350" s="58"/>
      <c r="AB350" s="58">
        <v>0</v>
      </c>
      <c r="AC350" s="60">
        <v>3</v>
      </c>
      <c r="AD350" s="60">
        <v>54</v>
      </c>
      <c r="AE350" s="60">
        <v>0</v>
      </c>
      <c r="AF350" s="60">
        <v>0</v>
      </c>
      <c r="AG350" s="60">
        <v>3</v>
      </c>
      <c r="AH350" s="60">
        <v>54</v>
      </c>
      <c r="AI350" s="58">
        <v>2750000</v>
      </c>
      <c r="AJ350" s="58">
        <v>0</v>
      </c>
      <c r="AK350" s="59">
        <v>0</v>
      </c>
      <c r="AL350" s="58">
        <v>2750000</v>
      </c>
      <c r="AM350" s="58">
        <v>0</v>
      </c>
      <c r="AN350" s="78">
        <v>105</v>
      </c>
      <c r="AO350" s="78">
        <v>319.39999999999998</v>
      </c>
      <c r="AP350" s="78">
        <v>51.6</v>
      </c>
      <c r="AQ350" s="93">
        <v>36309000</v>
      </c>
      <c r="AR350" s="93">
        <v>0</v>
      </c>
      <c r="AS350" s="93">
        <v>0</v>
      </c>
      <c r="AT350" s="93">
        <v>0</v>
      </c>
      <c r="AU350" s="93">
        <v>0</v>
      </c>
      <c r="AV350" s="93">
        <v>36309000</v>
      </c>
      <c r="AW350" s="93">
        <v>0</v>
      </c>
      <c r="AX350" s="93">
        <v>0</v>
      </c>
      <c r="AY350" s="58"/>
      <c r="AZ350" s="59"/>
      <c r="BA350" s="59"/>
      <c r="BB350" s="59">
        <v>52958000</v>
      </c>
      <c r="BC350" s="59">
        <v>0</v>
      </c>
      <c r="BD350" s="59">
        <v>0</v>
      </c>
      <c r="BE350" s="59">
        <v>52958000</v>
      </c>
      <c r="BF350" s="59">
        <v>0</v>
      </c>
      <c r="BG350" s="136">
        <v>0</v>
      </c>
      <c r="BH350" s="80">
        <v>105</v>
      </c>
      <c r="BI350" s="80">
        <v>560.59999999999991</v>
      </c>
      <c r="BJ350" s="80">
        <v>455.59999999999991</v>
      </c>
      <c r="BK350" s="80">
        <v>433.90476190476181</v>
      </c>
      <c r="BL350" s="80">
        <v>506.59999999999997</v>
      </c>
      <c r="BM350" s="80">
        <v>401.59999999999997</v>
      </c>
      <c r="BN350" s="80">
        <v>382.47619047619048</v>
      </c>
      <c r="BO350" s="169" t="str">
        <f>VLOOKUP(B350,[1]DS!$B$5:$W$2997,15,0)</f>
        <v>0704</v>
      </c>
      <c r="BP350" s="80" t="str">
        <f t="shared" si="58"/>
        <v/>
      </c>
    </row>
    <row r="351" spans="1:68" ht="27.6" customHeight="1">
      <c r="A351" s="56">
        <f>SUBTOTAL(3,$B$9:B351)</f>
        <v>343</v>
      </c>
      <c r="B351" s="123" t="s">
        <v>294</v>
      </c>
      <c r="C351" s="124" t="s">
        <v>1070</v>
      </c>
      <c r="D351" s="125" t="s">
        <v>958</v>
      </c>
      <c r="E351" s="56">
        <v>7</v>
      </c>
      <c r="F351" s="57" t="s">
        <v>701</v>
      </c>
      <c r="G351" s="78">
        <v>0</v>
      </c>
      <c r="H351" s="58">
        <v>0</v>
      </c>
      <c r="I351" s="58">
        <v>0</v>
      </c>
      <c r="J351" s="58">
        <v>0</v>
      </c>
      <c r="K351" s="78"/>
      <c r="L351" s="58"/>
      <c r="M351" s="58"/>
      <c r="N351" s="58">
        <v>0</v>
      </c>
      <c r="O351" s="78">
        <v>90.9</v>
      </c>
      <c r="P351" s="58">
        <v>9317250</v>
      </c>
      <c r="Q351" s="58">
        <v>0</v>
      </c>
      <c r="R351" s="58">
        <v>9317250</v>
      </c>
      <c r="S351" s="78"/>
      <c r="T351" s="58"/>
      <c r="U351" s="58"/>
      <c r="V351" s="58">
        <v>0</v>
      </c>
      <c r="W351" s="58"/>
      <c r="X351" s="58"/>
      <c r="Y351" s="58"/>
      <c r="Z351" s="58"/>
      <c r="AA351" s="58"/>
      <c r="AB351" s="58">
        <v>0</v>
      </c>
      <c r="AC351" s="60">
        <v>2</v>
      </c>
      <c r="AD351" s="60">
        <v>40</v>
      </c>
      <c r="AE351" s="60">
        <v>0</v>
      </c>
      <c r="AF351" s="60">
        <v>0</v>
      </c>
      <c r="AG351" s="60">
        <v>2</v>
      </c>
      <c r="AH351" s="60">
        <v>40</v>
      </c>
      <c r="AI351" s="58">
        <v>2100000</v>
      </c>
      <c r="AJ351" s="58">
        <v>0</v>
      </c>
      <c r="AK351" s="59">
        <v>0</v>
      </c>
      <c r="AL351" s="58">
        <v>2100000</v>
      </c>
      <c r="AM351" s="58">
        <v>0</v>
      </c>
      <c r="AN351" s="78">
        <v>300</v>
      </c>
      <c r="AO351" s="78">
        <v>227.4</v>
      </c>
      <c r="AP351" s="78">
        <v>0</v>
      </c>
      <c r="AQ351" s="93">
        <v>0</v>
      </c>
      <c r="AR351" s="93">
        <v>0</v>
      </c>
      <c r="AS351" s="93">
        <v>0</v>
      </c>
      <c r="AT351" s="93">
        <v>0</v>
      </c>
      <c r="AU351" s="93">
        <v>0</v>
      </c>
      <c r="AV351" s="93">
        <v>0</v>
      </c>
      <c r="AW351" s="93">
        <v>0</v>
      </c>
      <c r="AX351" s="93">
        <v>0</v>
      </c>
      <c r="AY351" s="58"/>
      <c r="AZ351" s="59"/>
      <c r="BA351" s="59"/>
      <c r="BB351" s="59">
        <v>11417250</v>
      </c>
      <c r="BC351" s="59">
        <v>0</v>
      </c>
      <c r="BD351" s="59">
        <v>0</v>
      </c>
      <c r="BE351" s="59">
        <v>11417250</v>
      </c>
      <c r="BF351" s="59">
        <v>0</v>
      </c>
      <c r="BG351" s="136">
        <v>0</v>
      </c>
      <c r="BH351" s="80">
        <v>300</v>
      </c>
      <c r="BI351" s="80">
        <v>358.3</v>
      </c>
      <c r="BJ351" s="80">
        <v>58.300000000000011</v>
      </c>
      <c r="BK351" s="80">
        <v>19.433333333333337</v>
      </c>
      <c r="BL351" s="80">
        <v>318.3</v>
      </c>
      <c r="BM351" s="80">
        <v>18.300000000000011</v>
      </c>
      <c r="BN351" s="80">
        <v>6.1000000000000041</v>
      </c>
      <c r="BO351" s="169" t="str">
        <f>VLOOKUP(B351,[1]DS!$B$5:$W$2997,15,0)</f>
        <v>0704</v>
      </c>
      <c r="BP351" s="80" t="str">
        <f t="shared" si="58"/>
        <v/>
      </c>
    </row>
    <row r="352" spans="1:68" ht="27.6" customHeight="1">
      <c r="A352" s="56">
        <f>SUBTOTAL(3,$B$9:B352)</f>
        <v>344</v>
      </c>
      <c r="B352" s="123" t="s">
        <v>614</v>
      </c>
      <c r="C352" s="124" t="s">
        <v>1274</v>
      </c>
      <c r="D352" s="125" t="s">
        <v>1093</v>
      </c>
      <c r="E352" s="56">
        <v>7</v>
      </c>
      <c r="F352" s="57" t="s">
        <v>701</v>
      </c>
      <c r="G352" s="78">
        <v>0</v>
      </c>
      <c r="H352" s="58">
        <v>0</v>
      </c>
      <c r="I352" s="58">
        <v>0</v>
      </c>
      <c r="J352" s="58">
        <v>0</v>
      </c>
      <c r="K352" s="78"/>
      <c r="L352" s="58"/>
      <c r="M352" s="58"/>
      <c r="N352" s="58">
        <v>0</v>
      </c>
      <c r="O352" s="78">
        <v>60.400000000000006</v>
      </c>
      <c r="P352" s="58">
        <v>6191000.0000000009</v>
      </c>
      <c r="Q352" s="58">
        <v>0</v>
      </c>
      <c r="R352" s="58">
        <v>6191000</v>
      </c>
      <c r="S352" s="78"/>
      <c r="T352" s="58"/>
      <c r="U352" s="58"/>
      <c r="V352" s="58">
        <v>0</v>
      </c>
      <c r="W352" s="58"/>
      <c r="X352" s="58"/>
      <c r="Y352" s="58"/>
      <c r="Z352" s="58"/>
      <c r="AA352" s="58"/>
      <c r="AB352" s="58">
        <v>0</v>
      </c>
      <c r="AC352" s="60">
        <v>0</v>
      </c>
      <c r="AD352" s="60">
        <v>0</v>
      </c>
      <c r="AE352" s="60">
        <v>0</v>
      </c>
      <c r="AF352" s="60">
        <v>0</v>
      </c>
      <c r="AG352" s="60">
        <v>0</v>
      </c>
      <c r="AH352" s="60">
        <v>0</v>
      </c>
      <c r="AI352" s="58">
        <v>0</v>
      </c>
      <c r="AJ352" s="58">
        <v>0</v>
      </c>
      <c r="AK352" s="59">
        <v>0</v>
      </c>
      <c r="AL352" s="58">
        <v>0</v>
      </c>
      <c r="AM352" s="58">
        <v>0</v>
      </c>
      <c r="AN352" s="78">
        <v>180</v>
      </c>
      <c r="AO352" s="78">
        <v>783.2</v>
      </c>
      <c r="AP352" s="78">
        <v>0</v>
      </c>
      <c r="AQ352" s="93">
        <v>72510000</v>
      </c>
      <c r="AR352" s="93">
        <v>0</v>
      </c>
      <c r="AS352" s="93">
        <v>0</v>
      </c>
      <c r="AT352" s="93">
        <v>0</v>
      </c>
      <c r="AU352" s="93">
        <v>0</v>
      </c>
      <c r="AV352" s="93">
        <v>72510000</v>
      </c>
      <c r="AW352" s="93">
        <v>0</v>
      </c>
      <c r="AX352" s="93">
        <v>0</v>
      </c>
      <c r="AY352" s="58"/>
      <c r="AZ352" s="59"/>
      <c r="BA352" s="59"/>
      <c r="BB352" s="59">
        <v>78701000</v>
      </c>
      <c r="BC352" s="59">
        <v>0</v>
      </c>
      <c r="BD352" s="59">
        <v>0</v>
      </c>
      <c r="BE352" s="59">
        <v>78701000</v>
      </c>
      <c r="BF352" s="59">
        <v>0</v>
      </c>
      <c r="BG352" s="136">
        <v>0</v>
      </c>
      <c r="BH352" s="80">
        <v>180</v>
      </c>
      <c r="BI352" s="80">
        <v>843.6</v>
      </c>
      <c r="BJ352" s="80">
        <v>663.6</v>
      </c>
      <c r="BK352" s="80">
        <v>368.66666666666669</v>
      </c>
      <c r="BL352" s="80">
        <v>843.6</v>
      </c>
      <c r="BM352" s="80">
        <v>663.6</v>
      </c>
      <c r="BN352" s="80">
        <v>368.66666666666669</v>
      </c>
      <c r="BO352" s="169" t="str">
        <f>VLOOKUP(B352,[1]DS!$B$5:$W$2997,15,0)</f>
        <v>0704</v>
      </c>
      <c r="BP352" s="80" t="str">
        <f t="shared" si="58"/>
        <v>Vượt trên 300 giờ</v>
      </c>
    </row>
    <row r="353" spans="1:68" ht="27.6" customHeight="1">
      <c r="A353" s="56">
        <f>SUBTOTAL(3,$B$9:B353)</f>
        <v>345</v>
      </c>
      <c r="B353" s="123" t="s">
        <v>615</v>
      </c>
      <c r="C353" s="124" t="s">
        <v>1275</v>
      </c>
      <c r="D353" s="125" t="s">
        <v>1243</v>
      </c>
      <c r="E353" s="56">
        <v>7</v>
      </c>
      <c r="F353" s="57" t="s">
        <v>701</v>
      </c>
      <c r="G353" s="78">
        <v>124.1</v>
      </c>
      <c r="H353" s="58">
        <v>12720250</v>
      </c>
      <c r="I353" s="58">
        <v>0</v>
      </c>
      <c r="J353" s="58">
        <v>12720250</v>
      </c>
      <c r="K353" s="78"/>
      <c r="L353" s="58"/>
      <c r="M353" s="58"/>
      <c r="N353" s="58">
        <v>0</v>
      </c>
      <c r="O353" s="78">
        <v>0</v>
      </c>
      <c r="P353" s="58">
        <v>0</v>
      </c>
      <c r="Q353" s="58">
        <v>0</v>
      </c>
      <c r="R353" s="58">
        <v>0</v>
      </c>
      <c r="S353" s="78"/>
      <c r="T353" s="58"/>
      <c r="U353" s="58"/>
      <c r="V353" s="58">
        <v>0</v>
      </c>
      <c r="W353" s="58"/>
      <c r="X353" s="58"/>
      <c r="Y353" s="58"/>
      <c r="Z353" s="58"/>
      <c r="AA353" s="58"/>
      <c r="AB353" s="58">
        <v>0</v>
      </c>
      <c r="AC353" s="60">
        <v>5</v>
      </c>
      <c r="AD353" s="60">
        <v>86</v>
      </c>
      <c r="AE353" s="60">
        <v>0</v>
      </c>
      <c r="AF353" s="60">
        <v>0</v>
      </c>
      <c r="AG353" s="60">
        <v>5</v>
      </c>
      <c r="AH353" s="60">
        <v>86</v>
      </c>
      <c r="AI353" s="58">
        <v>4400000</v>
      </c>
      <c r="AJ353" s="58">
        <v>0</v>
      </c>
      <c r="AK353" s="59">
        <v>0</v>
      </c>
      <c r="AL353" s="58">
        <v>4400000</v>
      </c>
      <c r="AM353" s="58">
        <v>0</v>
      </c>
      <c r="AN353" s="78">
        <v>240</v>
      </c>
      <c r="AO353" s="78">
        <v>226.5</v>
      </c>
      <c r="AP353" s="78">
        <v>0</v>
      </c>
      <c r="AQ353" s="93">
        <v>0</v>
      </c>
      <c r="AR353" s="93">
        <v>0</v>
      </c>
      <c r="AS353" s="93">
        <v>0</v>
      </c>
      <c r="AT353" s="93">
        <v>0</v>
      </c>
      <c r="AU353" s="93">
        <v>0</v>
      </c>
      <c r="AV353" s="93">
        <v>0</v>
      </c>
      <c r="AW353" s="93">
        <v>0</v>
      </c>
      <c r="AX353" s="93">
        <v>0</v>
      </c>
      <c r="AY353" s="58"/>
      <c r="AZ353" s="59"/>
      <c r="BA353" s="59"/>
      <c r="BB353" s="59">
        <v>17120250</v>
      </c>
      <c r="BC353" s="59">
        <v>0</v>
      </c>
      <c r="BD353" s="59">
        <v>0</v>
      </c>
      <c r="BE353" s="59">
        <v>17120250</v>
      </c>
      <c r="BF353" s="59">
        <v>0</v>
      </c>
      <c r="BG353" s="60">
        <v>0</v>
      </c>
      <c r="BH353" s="80">
        <v>240</v>
      </c>
      <c r="BI353" s="80">
        <v>436.6</v>
      </c>
      <c r="BJ353" s="80">
        <v>196.60000000000002</v>
      </c>
      <c r="BK353" s="80">
        <v>81.916666666666671</v>
      </c>
      <c r="BL353" s="80">
        <v>350.6</v>
      </c>
      <c r="BM353" s="80">
        <v>110.60000000000002</v>
      </c>
      <c r="BN353" s="80">
        <v>46.083333333333343</v>
      </c>
      <c r="BO353" s="169" t="str">
        <f>VLOOKUP(B353,[1]DS!$B$5:$W$2997,15,0)</f>
        <v>0704</v>
      </c>
      <c r="BP353" s="80" t="str">
        <f t="shared" si="58"/>
        <v/>
      </c>
    </row>
    <row r="354" spans="1:68" ht="27.6" customHeight="1">
      <c r="A354" s="56">
        <f>SUBTOTAL(3,$B$9:B354)</f>
        <v>346</v>
      </c>
      <c r="B354" s="123" t="s">
        <v>838</v>
      </c>
      <c r="C354" s="124" t="s">
        <v>1276</v>
      </c>
      <c r="D354" s="125" t="s">
        <v>1103</v>
      </c>
      <c r="E354" s="56">
        <v>7</v>
      </c>
      <c r="F354" s="57" t="s">
        <v>701</v>
      </c>
      <c r="G354" s="78">
        <v>0</v>
      </c>
      <c r="H354" s="58">
        <v>0</v>
      </c>
      <c r="I354" s="58">
        <v>0</v>
      </c>
      <c r="J354" s="58">
        <v>0</v>
      </c>
      <c r="K354" s="78"/>
      <c r="L354" s="58"/>
      <c r="M354" s="58"/>
      <c r="N354" s="58">
        <v>0</v>
      </c>
      <c r="O354" s="78">
        <v>30.3</v>
      </c>
      <c r="P354" s="58">
        <v>3105750</v>
      </c>
      <c r="Q354" s="58">
        <v>0</v>
      </c>
      <c r="R354" s="58">
        <v>3105750</v>
      </c>
      <c r="S354" s="78"/>
      <c r="T354" s="58"/>
      <c r="U354" s="58"/>
      <c r="V354" s="58">
        <v>0</v>
      </c>
      <c r="W354" s="58"/>
      <c r="X354" s="58"/>
      <c r="Y354" s="58"/>
      <c r="Z354" s="58"/>
      <c r="AA354" s="58"/>
      <c r="AB354" s="58">
        <v>0</v>
      </c>
      <c r="AC354" s="60">
        <v>0</v>
      </c>
      <c r="AD354" s="60">
        <v>0</v>
      </c>
      <c r="AE354" s="60">
        <v>0</v>
      </c>
      <c r="AF354" s="60">
        <v>0</v>
      </c>
      <c r="AG354" s="60">
        <v>0</v>
      </c>
      <c r="AH354" s="60">
        <v>0</v>
      </c>
      <c r="AI354" s="58">
        <v>0</v>
      </c>
      <c r="AJ354" s="58">
        <v>0</v>
      </c>
      <c r="AK354" s="59">
        <v>0</v>
      </c>
      <c r="AL354" s="58">
        <v>0</v>
      </c>
      <c r="AM354" s="58">
        <v>0</v>
      </c>
      <c r="AN354" s="78">
        <v>150</v>
      </c>
      <c r="AO354" s="78">
        <v>464</v>
      </c>
      <c r="AP354" s="78">
        <v>0</v>
      </c>
      <c r="AQ354" s="93">
        <v>32185000</v>
      </c>
      <c r="AR354" s="93">
        <v>0</v>
      </c>
      <c r="AS354" s="93">
        <v>0</v>
      </c>
      <c r="AT354" s="93">
        <v>0</v>
      </c>
      <c r="AU354" s="93">
        <v>0</v>
      </c>
      <c r="AV354" s="93">
        <v>32185000</v>
      </c>
      <c r="AW354" s="93">
        <v>0</v>
      </c>
      <c r="AX354" s="93">
        <v>0</v>
      </c>
      <c r="AY354" s="58"/>
      <c r="AZ354" s="59"/>
      <c r="BA354" s="59"/>
      <c r="BB354" s="59">
        <v>35290750</v>
      </c>
      <c r="BC354" s="59">
        <v>0</v>
      </c>
      <c r="BD354" s="59">
        <v>0</v>
      </c>
      <c r="BE354" s="59">
        <v>35290750</v>
      </c>
      <c r="BF354" s="59">
        <v>0</v>
      </c>
      <c r="BG354" s="136">
        <v>0</v>
      </c>
      <c r="BH354" s="80">
        <v>150</v>
      </c>
      <c r="BI354" s="80">
        <v>494.3</v>
      </c>
      <c r="BJ354" s="80">
        <v>344.3</v>
      </c>
      <c r="BK354" s="80">
        <v>229.53333333333333</v>
      </c>
      <c r="BL354" s="80">
        <v>494.3</v>
      </c>
      <c r="BM354" s="80">
        <v>344.3</v>
      </c>
      <c r="BN354" s="80">
        <v>229.53333333333333</v>
      </c>
      <c r="BO354" s="169" t="str">
        <f>VLOOKUP(B354,[1]DS!$B$5:$W$2997,15,0)</f>
        <v>0704</v>
      </c>
      <c r="BP354" s="80" t="str">
        <f t="shared" si="58"/>
        <v>Vượt trên 300 giờ</v>
      </c>
    </row>
    <row r="355" spans="1:68" ht="27.6" customHeight="1">
      <c r="A355" s="56">
        <f>SUBTOTAL(3,$B$9:B355)</f>
        <v>347</v>
      </c>
      <c r="B355" s="123" t="s">
        <v>839</v>
      </c>
      <c r="C355" s="124" t="s">
        <v>916</v>
      </c>
      <c r="D355" s="125" t="s">
        <v>1175</v>
      </c>
      <c r="E355" s="56">
        <v>7</v>
      </c>
      <c r="F355" s="57" t="s">
        <v>701</v>
      </c>
      <c r="G355" s="78">
        <v>0</v>
      </c>
      <c r="H355" s="58">
        <v>0</v>
      </c>
      <c r="I355" s="58">
        <v>0</v>
      </c>
      <c r="J355" s="58">
        <v>0</v>
      </c>
      <c r="K355" s="78"/>
      <c r="L355" s="58"/>
      <c r="M355" s="58"/>
      <c r="N355" s="58">
        <v>0</v>
      </c>
      <c r="O355" s="78">
        <v>30.3</v>
      </c>
      <c r="P355" s="58">
        <v>3105750</v>
      </c>
      <c r="Q355" s="58">
        <v>0</v>
      </c>
      <c r="R355" s="58">
        <v>3105750</v>
      </c>
      <c r="S355" s="78"/>
      <c r="T355" s="58"/>
      <c r="U355" s="58"/>
      <c r="V355" s="58">
        <v>0</v>
      </c>
      <c r="W355" s="58"/>
      <c r="X355" s="58"/>
      <c r="Y355" s="58"/>
      <c r="Z355" s="58"/>
      <c r="AA355" s="58"/>
      <c r="AB355" s="58">
        <v>0</v>
      </c>
      <c r="AC355" s="60">
        <v>0</v>
      </c>
      <c r="AD355" s="60">
        <v>0</v>
      </c>
      <c r="AE355" s="60">
        <v>0</v>
      </c>
      <c r="AF355" s="60">
        <v>0</v>
      </c>
      <c r="AG355" s="60">
        <v>0</v>
      </c>
      <c r="AH355" s="60">
        <v>0</v>
      </c>
      <c r="AI355" s="58">
        <v>0</v>
      </c>
      <c r="AJ355" s="58">
        <v>0</v>
      </c>
      <c r="AK355" s="59">
        <v>0</v>
      </c>
      <c r="AL355" s="58">
        <v>0</v>
      </c>
      <c r="AM355" s="58">
        <v>0</v>
      </c>
      <c r="AN355" s="78">
        <v>150</v>
      </c>
      <c r="AO355" s="78">
        <v>527.9</v>
      </c>
      <c r="AP355" s="78">
        <v>0</v>
      </c>
      <c r="AQ355" s="93">
        <v>38734750</v>
      </c>
      <c r="AR355" s="93">
        <v>0</v>
      </c>
      <c r="AS355" s="93">
        <v>0</v>
      </c>
      <c r="AT355" s="93">
        <v>0</v>
      </c>
      <c r="AU355" s="93">
        <v>0</v>
      </c>
      <c r="AV355" s="93">
        <v>38734750</v>
      </c>
      <c r="AW355" s="93">
        <v>0</v>
      </c>
      <c r="AX355" s="93">
        <v>0</v>
      </c>
      <c r="AY355" s="58"/>
      <c r="AZ355" s="59"/>
      <c r="BA355" s="59"/>
      <c r="BB355" s="59">
        <v>41840500</v>
      </c>
      <c r="BC355" s="59">
        <v>0</v>
      </c>
      <c r="BD355" s="59">
        <v>0</v>
      </c>
      <c r="BE355" s="59">
        <v>41840500</v>
      </c>
      <c r="BF355" s="59">
        <v>0</v>
      </c>
      <c r="BG355" s="136">
        <v>0</v>
      </c>
      <c r="BH355" s="80">
        <v>150</v>
      </c>
      <c r="BI355" s="80">
        <v>558.19999999999993</v>
      </c>
      <c r="BJ355" s="80">
        <v>408.19999999999993</v>
      </c>
      <c r="BK355" s="80">
        <v>272.13333333333327</v>
      </c>
      <c r="BL355" s="80">
        <v>558.19999999999993</v>
      </c>
      <c r="BM355" s="80">
        <v>408.19999999999993</v>
      </c>
      <c r="BN355" s="80">
        <v>272.13333333333327</v>
      </c>
      <c r="BO355" s="169" t="str">
        <f>VLOOKUP(B355,[1]DS!$B$5:$W$2997,15,0)</f>
        <v>0704</v>
      </c>
      <c r="BP355" s="80" t="str">
        <f t="shared" si="58"/>
        <v>Vượt trên 300 giờ</v>
      </c>
    </row>
    <row r="356" spans="1:68" ht="27.6" customHeight="1">
      <c r="A356" s="56">
        <f>SUBTOTAL(3,$B$9:B356)</f>
        <v>348</v>
      </c>
      <c r="B356" s="123" t="s">
        <v>702</v>
      </c>
      <c r="C356" s="124" t="s">
        <v>894</v>
      </c>
      <c r="D356" s="125" t="s">
        <v>973</v>
      </c>
      <c r="E356" s="56">
        <v>7</v>
      </c>
      <c r="F356" s="57" t="s">
        <v>701</v>
      </c>
      <c r="G356" s="78">
        <v>0</v>
      </c>
      <c r="H356" s="58">
        <v>0</v>
      </c>
      <c r="I356" s="58">
        <v>0</v>
      </c>
      <c r="J356" s="58">
        <v>0</v>
      </c>
      <c r="K356" s="78"/>
      <c r="L356" s="58"/>
      <c r="M356" s="58"/>
      <c r="N356" s="58">
        <v>0</v>
      </c>
      <c r="O356" s="78">
        <v>0</v>
      </c>
      <c r="P356" s="58">
        <v>0</v>
      </c>
      <c r="Q356" s="58">
        <v>0</v>
      </c>
      <c r="R356" s="58">
        <v>0</v>
      </c>
      <c r="S356" s="78"/>
      <c r="T356" s="58"/>
      <c r="U356" s="58"/>
      <c r="V356" s="58">
        <v>0</v>
      </c>
      <c r="W356" s="58"/>
      <c r="X356" s="58"/>
      <c r="Y356" s="58"/>
      <c r="Z356" s="58"/>
      <c r="AA356" s="58"/>
      <c r="AB356" s="58">
        <v>0</v>
      </c>
      <c r="AC356" s="60">
        <v>0</v>
      </c>
      <c r="AD356" s="60">
        <v>0</v>
      </c>
      <c r="AE356" s="60">
        <v>0</v>
      </c>
      <c r="AF356" s="60">
        <v>0</v>
      </c>
      <c r="AG356" s="60">
        <v>0</v>
      </c>
      <c r="AH356" s="60">
        <v>0</v>
      </c>
      <c r="AI356" s="58">
        <v>0</v>
      </c>
      <c r="AJ356" s="58">
        <v>0</v>
      </c>
      <c r="AK356" s="59">
        <v>0</v>
      </c>
      <c r="AL356" s="58">
        <v>0</v>
      </c>
      <c r="AM356" s="58">
        <v>0</v>
      </c>
      <c r="AN356" s="78">
        <v>120</v>
      </c>
      <c r="AO356" s="78">
        <v>0</v>
      </c>
      <c r="AP356" s="78">
        <v>0</v>
      </c>
      <c r="AQ356" s="93">
        <v>0</v>
      </c>
      <c r="AR356" s="93">
        <v>0</v>
      </c>
      <c r="AS356" s="93">
        <v>0</v>
      </c>
      <c r="AT356" s="93">
        <v>0</v>
      </c>
      <c r="AU356" s="93">
        <v>0</v>
      </c>
      <c r="AV356" s="93">
        <v>0</v>
      </c>
      <c r="AW356" s="93">
        <v>0</v>
      </c>
      <c r="AX356" s="93">
        <v>0</v>
      </c>
      <c r="AY356" s="58"/>
      <c r="AZ356" s="59"/>
      <c r="BA356" s="59"/>
      <c r="BB356" s="59">
        <v>0</v>
      </c>
      <c r="BC356" s="59">
        <v>0</v>
      </c>
      <c r="BD356" s="59">
        <v>0</v>
      </c>
      <c r="BE356" s="59">
        <v>0</v>
      </c>
      <c r="BF356" s="59">
        <v>0</v>
      </c>
      <c r="BG356" s="60">
        <v>0</v>
      </c>
      <c r="BH356" s="80">
        <v>120</v>
      </c>
      <c r="BI356" s="80">
        <v>0</v>
      </c>
      <c r="BJ356" s="80">
        <v>0</v>
      </c>
      <c r="BK356" s="80">
        <v>0</v>
      </c>
      <c r="BL356" s="80">
        <v>0</v>
      </c>
      <c r="BM356" s="80">
        <v>0</v>
      </c>
      <c r="BN356" s="80">
        <v>0</v>
      </c>
      <c r="BO356" s="169" t="str">
        <f>VLOOKUP(B356,[1]DS!$B$5:$W$2997,15,0)</f>
        <v>0704</v>
      </c>
      <c r="BP356" s="80" t="str">
        <f t="shared" si="58"/>
        <v/>
      </c>
    </row>
    <row r="357" spans="1:68" ht="27.6" customHeight="1">
      <c r="A357" s="56">
        <f>SUBTOTAL(3,$B$9:B357)</f>
        <v>349</v>
      </c>
      <c r="B357" s="123" t="s">
        <v>840</v>
      </c>
      <c r="C357" s="124" t="s">
        <v>1277</v>
      </c>
      <c r="D357" s="125" t="s">
        <v>989</v>
      </c>
      <c r="E357" s="56">
        <v>7</v>
      </c>
      <c r="F357" s="57" t="s">
        <v>701</v>
      </c>
      <c r="G357" s="78">
        <v>12</v>
      </c>
      <c r="H357" s="58">
        <v>1230000</v>
      </c>
      <c r="I357" s="58">
        <v>0</v>
      </c>
      <c r="J357" s="58">
        <v>1230000</v>
      </c>
      <c r="K357" s="78"/>
      <c r="L357" s="58"/>
      <c r="M357" s="58"/>
      <c r="N357" s="58">
        <v>0</v>
      </c>
      <c r="O357" s="78">
        <v>0</v>
      </c>
      <c r="P357" s="58">
        <v>0</v>
      </c>
      <c r="Q357" s="58">
        <v>0</v>
      </c>
      <c r="R357" s="58">
        <v>0</v>
      </c>
      <c r="S357" s="78"/>
      <c r="T357" s="58"/>
      <c r="U357" s="58"/>
      <c r="V357" s="58">
        <v>0</v>
      </c>
      <c r="W357" s="58"/>
      <c r="X357" s="58"/>
      <c r="Y357" s="58"/>
      <c r="Z357" s="58"/>
      <c r="AA357" s="58"/>
      <c r="AB357" s="58">
        <v>0</v>
      </c>
      <c r="AC357" s="60">
        <v>0</v>
      </c>
      <c r="AD357" s="60">
        <v>0</v>
      </c>
      <c r="AE357" s="60">
        <v>0</v>
      </c>
      <c r="AF357" s="60">
        <v>0</v>
      </c>
      <c r="AG357" s="60">
        <v>0</v>
      </c>
      <c r="AH357" s="60">
        <v>0</v>
      </c>
      <c r="AI357" s="58">
        <v>0</v>
      </c>
      <c r="AJ357" s="58">
        <v>0</v>
      </c>
      <c r="AK357" s="59">
        <v>0</v>
      </c>
      <c r="AL357" s="58">
        <v>0</v>
      </c>
      <c r="AM357" s="58">
        <v>0</v>
      </c>
      <c r="AN357" s="78">
        <v>280</v>
      </c>
      <c r="AO357" s="78">
        <v>0</v>
      </c>
      <c r="AP357" s="78">
        <v>0</v>
      </c>
      <c r="AQ357" s="93">
        <v>0</v>
      </c>
      <c r="AR357" s="93">
        <v>0</v>
      </c>
      <c r="AS357" s="93">
        <v>0</v>
      </c>
      <c r="AT357" s="93">
        <v>0</v>
      </c>
      <c r="AU357" s="93">
        <v>0</v>
      </c>
      <c r="AV357" s="93">
        <v>0</v>
      </c>
      <c r="AW357" s="93">
        <v>0</v>
      </c>
      <c r="AX357" s="93">
        <v>0</v>
      </c>
      <c r="AY357" s="58"/>
      <c r="AZ357" s="59"/>
      <c r="BA357" s="59"/>
      <c r="BB357" s="59">
        <v>1230000</v>
      </c>
      <c r="BC357" s="59">
        <v>0</v>
      </c>
      <c r="BD357" s="59">
        <v>0</v>
      </c>
      <c r="BE357" s="59">
        <v>1230000</v>
      </c>
      <c r="BF357" s="59">
        <v>0</v>
      </c>
      <c r="BG357" s="60">
        <v>0</v>
      </c>
      <c r="BH357" s="80">
        <v>280</v>
      </c>
      <c r="BI357" s="80">
        <v>12</v>
      </c>
      <c r="BJ357" s="80">
        <v>0</v>
      </c>
      <c r="BK357" s="80">
        <v>0</v>
      </c>
      <c r="BL357" s="80">
        <v>12</v>
      </c>
      <c r="BM357" s="80">
        <v>0</v>
      </c>
      <c r="BN357" s="80">
        <v>0</v>
      </c>
      <c r="BO357" s="169" t="str">
        <f>VLOOKUP(B357,[1]DS!$B$5:$W$2997,15,0)</f>
        <v>0704</v>
      </c>
      <c r="BP357" s="80" t="str">
        <f t="shared" si="58"/>
        <v/>
      </c>
    </row>
    <row r="358" spans="1:68" ht="27.6" customHeight="1">
      <c r="A358" s="56">
        <f>SUBTOTAL(3,$B$9:B358)</f>
        <v>350</v>
      </c>
      <c r="B358" s="123" t="s">
        <v>841</v>
      </c>
      <c r="C358" s="124" t="s">
        <v>1278</v>
      </c>
      <c r="D358" s="125" t="s">
        <v>948</v>
      </c>
      <c r="E358" s="56">
        <v>7</v>
      </c>
      <c r="F358" s="57" t="s">
        <v>701</v>
      </c>
      <c r="G358" s="78">
        <v>61.1</v>
      </c>
      <c r="H358" s="58">
        <v>6262750</v>
      </c>
      <c r="I358" s="58">
        <v>0</v>
      </c>
      <c r="J358" s="58">
        <v>6262750</v>
      </c>
      <c r="K358" s="78"/>
      <c r="L358" s="58"/>
      <c r="M358" s="58"/>
      <c r="N358" s="58">
        <v>0</v>
      </c>
      <c r="O358" s="78">
        <v>0</v>
      </c>
      <c r="P358" s="58">
        <v>0</v>
      </c>
      <c r="Q358" s="58">
        <v>0</v>
      </c>
      <c r="R358" s="58">
        <v>0</v>
      </c>
      <c r="S358" s="78"/>
      <c r="T358" s="58"/>
      <c r="U358" s="58"/>
      <c r="V358" s="58">
        <v>0</v>
      </c>
      <c r="W358" s="58"/>
      <c r="X358" s="58"/>
      <c r="Y358" s="58"/>
      <c r="Z358" s="58"/>
      <c r="AA358" s="58"/>
      <c r="AB358" s="58">
        <v>0</v>
      </c>
      <c r="AC358" s="60">
        <v>0</v>
      </c>
      <c r="AD358" s="60">
        <v>0</v>
      </c>
      <c r="AE358" s="60">
        <v>0</v>
      </c>
      <c r="AF358" s="60">
        <v>0</v>
      </c>
      <c r="AG358" s="60">
        <v>0</v>
      </c>
      <c r="AH358" s="60">
        <v>0</v>
      </c>
      <c r="AI358" s="58">
        <v>0</v>
      </c>
      <c r="AJ358" s="58">
        <v>0</v>
      </c>
      <c r="AK358" s="59">
        <v>0</v>
      </c>
      <c r="AL358" s="58">
        <v>0</v>
      </c>
      <c r="AM358" s="58">
        <v>0</v>
      </c>
      <c r="AN358" s="78">
        <v>150</v>
      </c>
      <c r="AO358" s="78">
        <v>0</v>
      </c>
      <c r="AP358" s="78">
        <v>0</v>
      </c>
      <c r="AQ358" s="93">
        <v>0</v>
      </c>
      <c r="AR358" s="93">
        <v>0</v>
      </c>
      <c r="AS358" s="93">
        <v>0</v>
      </c>
      <c r="AT358" s="93">
        <v>0</v>
      </c>
      <c r="AU358" s="93">
        <v>0</v>
      </c>
      <c r="AV358" s="93">
        <v>0</v>
      </c>
      <c r="AW358" s="93">
        <v>0</v>
      </c>
      <c r="AX358" s="93">
        <v>0</v>
      </c>
      <c r="AY358" s="58"/>
      <c r="AZ358" s="59"/>
      <c r="BA358" s="59"/>
      <c r="BB358" s="59">
        <v>6262750</v>
      </c>
      <c r="BC358" s="59">
        <v>0</v>
      </c>
      <c r="BD358" s="59">
        <v>0</v>
      </c>
      <c r="BE358" s="59">
        <v>6262750</v>
      </c>
      <c r="BF358" s="59">
        <v>0</v>
      </c>
      <c r="BG358" s="60">
        <v>0</v>
      </c>
      <c r="BH358" s="80">
        <v>150</v>
      </c>
      <c r="BI358" s="80">
        <v>61.1</v>
      </c>
      <c r="BJ358" s="80">
        <v>0</v>
      </c>
      <c r="BK358" s="80">
        <v>0</v>
      </c>
      <c r="BL358" s="80">
        <v>61.1</v>
      </c>
      <c r="BM358" s="80">
        <v>0</v>
      </c>
      <c r="BN358" s="80">
        <v>0</v>
      </c>
      <c r="BO358" s="169" t="str">
        <f>VLOOKUP(B358,[1]DS!$B$5:$W$2997,15,0)</f>
        <v>0704</v>
      </c>
      <c r="BP358" s="80" t="str">
        <f t="shared" si="58"/>
        <v/>
      </c>
    </row>
    <row r="359" spans="1:68" ht="27.6" customHeight="1">
      <c r="A359" s="56">
        <f>SUBTOTAL(3,$B$9:B359)</f>
        <v>351</v>
      </c>
      <c r="B359" s="123" t="s">
        <v>842</v>
      </c>
      <c r="C359" s="124" t="s">
        <v>1279</v>
      </c>
      <c r="D359" s="125" t="s">
        <v>1280</v>
      </c>
      <c r="E359" s="56">
        <v>7</v>
      </c>
      <c r="F359" s="57" t="s">
        <v>701</v>
      </c>
      <c r="G359" s="78">
        <v>12</v>
      </c>
      <c r="H359" s="58">
        <v>1230000</v>
      </c>
      <c r="I359" s="58">
        <v>0</v>
      </c>
      <c r="J359" s="58">
        <v>1230000</v>
      </c>
      <c r="K359" s="78"/>
      <c r="L359" s="58"/>
      <c r="M359" s="58"/>
      <c r="N359" s="58">
        <v>0</v>
      </c>
      <c r="O359" s="78">
        <v>0</v>
      </c>
      <c r="P359" s="58">
        <v>0</v>
      </c>
      <c r="Q359" s="58">
        <v>0</v>
      </c>
      <c r="R359" s="58">
        <v>0</v>
      </c>
      <c r="S359" s="78"/>
      <c r="T359" s="58"/>
      <c r="U359" s="58"/>
      <c r="V359" s="58">
        <v>0</v>
      </c>
      <c r="W359" s="58"/>
      <c r="X359" s="58"/>
      <c r="Y359" s="58"/>
      <c r="Z359" s="58"/>
      <c r="AA359" s="58"/>
      <c r="AB359" s="58">
        <v>0</v>
      </c>
      <c r="AC359" s="60">
        <v>0</v>
      </c>
      <c r="AD359" s="60">
        <v>0</v>
      </c>
      <c r="AE359" s="60">
        <v>0</v>
      </c>
      <c r="AF359" s="60">
        <v>0</v>
      </c>
      <c r="AG359" s="60">
        <v>0</v>
      </c>
      <c r="AH359" s="60">
        <v>0</v>
      </c>
      <c r="AI359" s="58">
        <v>0</v>
      </c>
      <c r="AJ359" s="58">
        <v>0</v>
      </c>
      <c r="AK359" s="59">
        <v>0</v>
      </c>
      <c r="AL359" s="58">
        <v>0</v>
      </c>
      <c r="AM359" s="58">
        <v>0</v>
      </c>
      <c r="AN359" s="78">
        <v>150</v>
      </c>
      <c r="AO359" s="78">
        <v>0</v>
      </c>
      <c r="AP359" s="78">
        <v>0</v>
      </c>
      <c r="AQ359" s="93">
        <v>0</v>
      </c>
      <c r="AR359" s="93">
        <v>0</v>
      </c>
      <c r="AS359" s="93">
        <v>0</v>
      </c>
      <c r="AT359" s="93">
        <v>0</v>
      </c>
      <c r="AU359" s="93">
        <v>0</v>
      </c>
      <c r="AV359" s="93">
        <v>0</v>
      </c>
      <c r="AW359" s="93">
        <v>0</v>
      </c>
      <c r="AX359" s="93">
        <v>0</v>
      </c>
      <c r="AY359" s="58"/>
      <c r="AZ359" s="59"/>
      <c r="BA359" s="59"/>
      <c r="BB359" s="59">
        <v>1230000</v>
      </c>
      <c r="BC359" s="59">
        <v>0</v>
      </c>
      <c r="BD359" s="59">
        <v>0</v>
      </c>
      <c r="BE359" s="59">
        <v>1230000</v>
      </c>
      <c r="BF359" s="59">
        <v>0</v>
      </c>
      <c r="BG359" s="60">
        <v>0</v>
      </c>
      <c r="BH359" s="80">
        <v>150</v>
      </c>
      <c r="BI359" s="80">
        <v>12</v>
      </c>
      <c r="BJ359" s="80">
        <v>0</v>
      </c>
      <c r="BK359" s="80">
        <v>0</v>
      </c>
      <c r="BL359" s="80">
        <v>12</v>
      </c>
      <c r="BM359" s="80">
        <v>0</v>
      </c>
      <c r="BN359" s="80">
        <v>0</v>
      </c>
      <c r="BO359" s="169" t="str">
        <f>VLOOKUP(B359,[1]DS!$B$5:$W$2997,15,0)</f>
        <v>0704</v>
      </c>
      <c r="BP359" s="80" t="str">
        <f t="shared" si="58"/>
        <v/>
      </c>
    </row>
    <row r="360" spans="1:68" ht="27.6" customHeight="1">
      <c r="A360" s="56">
        <f>SUBTOTAL(3,$B$9:B360)</f>
        <v>352</v>
      </c>
      <c r="B360" s="123" t="s">
        <v>214</v>
      </c>
      <c r="C360" s="124" t="s">
        <v>1281</v>
      </c>
      <c r="D360" s="125" t="s">
        <v>1282</v>
      </c>
      <c r="E360" s="56">
        <v>7</v>
      </c>
      <c r="F360" s="57" t="s">
        <v>703</v>
      </c>
      <c r="G360" s="78">
        <v>0</v>
      </c>
      <c r="H360" s="58">
        <v>0</v>
      </c>
      <c r="I360" s="58">
        <v>0</v>
      </c>
      <c r="J360" s="58">
        <v>0</v>
      </c>
      <c r="K360" s="78"/>
      <c r="L360" s="58"/>
      <c r="M360" s="58"/>
      <c r="N360" s="58">
        <v>0</v>
      </c>
      <c r="O360" s="78">
        <v>0</v>
      </c>
      <c r="P360" s="58">
        <v>0</v>
      </c>
      <c r="Q360" s="58">
        <v>0</v>
      </c>
      <c r="R360" s="58">
        <v>0</v>
      </c>
      <c r="S360" s="78"/>
      <c r="T360" s="58"/>
      <c r="U360" s="58"/>
      <c r="V360" s="58">
        <v>0</v>
      </c>
      <c r="W360" s="58"/>
      <c r="X360" s="58"/>
      <c r="Y360" s="58"/>
      <c r="Z360" s="58"/>
      <c r="AA360" s="58"/>
      <c r="AB360" s="58">
        <v>0</v>
      </c>
      <c r="AC360" s="60">
        <v>0</v>
      </c>
      <c r="AD360" s="60">
        <v>0</v>
      </c>
      <c r="AE360" s="60">
        <v>0</v>
      </c>
      <c r="AF360" s="60">
        <v>0</v>
      </c>
      <c r="AG360" s="60">
        <v>0</v>
      </c>
      <c r="AH360" s="60">
        <v>0</v>
      </c>
      <c r="AI360" s="58">
        <v>0</v>
      </c>
      <c r="AJ360" s="58">
        <v>0</v>
      </c>
      <c r="AK360" s="59">
        <v>0</v>
      </c>
      <c r="AL360" s="58">
        <v>0</v>
      </c>
      <c r="AM360" s="58">
        <v>0</v>
      </c>
      <c r="AN360" s="78">
        <v>287.5</v>
      </c>
      <c r="AO360" s="78">
        <v>720.4</v>
      </c>
      <c r="AP360" s="78">
        <v>0</v>
      </c>
      <c r="AQ360" s="93">
        <v>56831550</v>
      </c>
      <c r="AR360" s="93">
        <v>0</v>
      </c>
      <c r="AS360" s="93">
        <v>0</v>
      </c>
      <c r="AT360" s="93">
        <v>0</v>
      </c>
      <c r="AU360" s="93">
        <v>0</v>
      </c>
      <c r="AV360" s="93">
        <v>56831550</v>
      </c>
      <c r="AW360" s="93">
        <v>0</v>
      </c>
      <c r="AX360" s="93">
        <v>0</v>
      </c>
      <c r="AY360" s="58"/>
      <c r="AZ360" s="59"/>
      <c r="BA360" s="59"/>
      <c r="BB360" s="59">
        <v>56831550</v>
      </c>
      <c r="BC360" s="59">
        <v>0</v>
      </c>
      <c r="BD360" s="59">
        <v>0</v>
      </c>
      <c r="BE360" s="59">
        <v>56831550</v>
      </c>
      <c r="BF360" s="59">
        <v>0</v>
      </c>
      <c r="BG360" s="60">
        <v>0</v>
      </c>
      <c r="BH360" s="80">
        <v>287.5</v>
      </c>
      <c r="BI360" s="80">
        <v>720.4</v>
      </c>
      <c r="BJ360" s="80">
        <v>432.9</v>
      </c>
      <c r="BK360" s="80">
        <v>150.57391304347826</v>
      </c>
      <c r="BL360" s="80">
        <v>720.4</v>
      </c>
      <c r="BM360" s="80">
        <v>432.9</v>
      </c>
      <c r="BN360" s="80">
        <v>150.57391304347826</v>
      </c>
      <c r="BO360" s="169" t="str">
        <f>VLOOKUP(B360,[1]DS!$B$5:$W$2997,15,0)</f>
        <v>0706</v>
      </c>
      <c r="BP360" s="80" t="str">
        <f t="shared" si="58"/>
        <v>Vượt trên 300 giờ</v>
      </c>
    </row>
    <row r="361" spans="1:68" ht="27.6" customHeight="1">
      <c r="A361" s="56">
        <f>SUBTOTAL(3,$B$9:B361)</f>
        <v>353</v>
      </c>
      <c r="B361" s="123" t="s">
        <v>634</v>
      </c>
      <c r="C361" s="124" t="s">
        <v>1283</v>
      </c>
      <c r="D361" s="125" t="s">
        <v>973</v>
      </c>
      <c r="E361" s="56">
        <v>7</v>
      </c>
      <c r="F361" s="57" t="s">
        <v>703</v>
      </c>
      <c r="G361" s="78">
        <v>0</v>
      </c>
      <c r="H361" s="58">
        <v>0</v>
      </c>
      <c r="I361" s="58">
        <v>0</v>
      </c>
      <c r="J361" s="58">
        <v>0</v>
      </c>
      <c r="K361" s="78"/>
      <c r="L361" s="58"/>
      <c r="M361" s="58"/>
      <c r="N361" s="58">
        <v>0</v>
      </c>
      <c r="O361" s="78">
        <v>61.000000000000007</v>
      </c>
      <c r="P361" s="58">
        <v>6252500.0000000009</v>
      </c>
      <c r="Q361" s="58">
        <v>0</v>
      </c>
      <c r="R361" s="58">
        <v>6252500</v>
      </c>
      <c r="S361" s="78"/>
      <c r="T361" s="58"/>
      <c r="U361" s="58"/>
      <c r="V361" s="58">
        <v>0</v>
      </c>
      <c r="W361" s="58"/>
      <c r="X361" s="58"/>
      <c r="Y361" s="58"/>
      <c r="Z361" s="58"/>
      <c r="AA361" s="58"/>
      <c r="AB361" s="58">
        <v>0</v>
      </c>
      <c r="AC361" s="60">
        <v>0</v>
      </c>
      <c r="AD361" s="60">
        <v>0</v>
      </c>
      <c r="AE361" s="60">
        <v>0</v>
      </c>
      <c r="AF361" s="60">
        <v>0</v>
      </c>
      <c r="AG361" s="60">
        <v>0</v>
      </c>
      <c r="AH361" s="60">
        <v>0</v>
      </c>
      <c r="AI361" s="58">
        <v>0</v>
      </c>
      <c r="AJ361" s="58">
        <v>0</v>
      </c>
      <c r="AK361" s="59">
        <v>0</v>
      </c>
      <c r="AL361" s="58">
        <v>0</v>
      </c>
      <c r="AM361" s="58">
        <v>0</v>
      </c>
      <c r="AN361" s="78">
        <v>300</v>
      </c>
      <c r="AO361" s="78">
        <v>350.6</v>
      </c>
      <c r="AP361" s="78">
        <v>0</v>
      </c>
      <c r="AQ361" s="93">
        <v>6906900</v>
      </c>
      <c r="AR361" s="93">
        <v>0</v>
      </c>
      <c r="AS361" s="93">
        <v>0</v>
      </c>
      <c r="AT361" s="93">
        <v>0</v>
      </c>
      <c r="AU361" s="93">
        <v>0</v>
      </c>
      <c r="AV361" s="93">
        <v>6906900</v>
      </c>
      <c r="AW361" s="93">
        <v>0</v>
      </c>
      <c r="AX361" s="93">
        <v>0</v>
      </c>
      <c r="AY361" s="58"/>
      <c r="AZ361" s="59"/>
      <c r="BA361" s="59"/>
      <c r="BB361" s="59">
        <v>13159400</v>
      </c>
      <c r="BC361" s="59">
        <v>0</v>
      </c>
      <c r="BD361" s="59">
        <v>0</v>
      </c>
      <c r="BE361" s="59">
        <v>13159400</v>
      </c>
      <c r="BF361" s="59">
        <v>0</v>
      </c>
      <c r="BG361" s="60">
        <v>0</v>
      </c>
      <c r="BH361" s="80">
        <v>300</v>
      </c>
      <c r="BI361" s="80">
        <v>411.6</v>
      </c>
      <c r="BJ361" s="80">
        <v>111.60000000000002</v>
      </c>
      <c r="BK361" s="80">
        <v>37.200000000000003</v>
      </c>
      <c r="BL361" s="80">
        <v>411.6</v>
      </c>
      <c r="BM361" s="80">
        <v>111.60000000000002</v>
      </c>
      <c r="BN361" s="80">
        <v>37.200000000000003</v>
      </c>
      <c r="BO361" s="169" t="str">
        <f>VLOOKUP(B361,[1]DS!$B$5:$W$2997,15,0)</f>
        <v>0706</v>
      </c>
      <c r="BP361" s="80" t="str">
        <f t="shared" si="58"/>
        <v/>
      </c>
    </row>
    <row r="362" spans="1:68" ht="27.6" customHeight="1">
      <c r="A362" s="56">
        <f>SUBTOTAL(3,$B$9:B362)</f>
        <v>354</v>
      </c>
      <c r="B362" s="123" t="s">
        <v>232</v>
      </c>
      <c r="C362" s="124" t="s">
        <v>1191</v>
      </c>
      <c r="D362" s="125" t="s">
        <v>1193</v>
      </c>
      <c r="E362" s="56">
        <v>7</v>
      </c>
      <c r="F362" s="57" t="s">
        <v>704</v>
      </c>
      <c r="G362" s="78">
        <v>0</v>
      </c>
      <c r="H362" s="58">
        <v>0</v>
      </c>
      <c r="I362" s="58">
        <v>0</v>
      </c>
      <c r="J362" s="58">
        <v>0</v>
      </c>
      <c r="K362" s="78"/>
      <c r="L362" s="58"/>
      <c r="M362" s="58"/>
      <c r="N362" s="58">
        <v>0</v>
      </c>
      <c r="O362" s="78">
        <v>0</v>
      </c>
      <c r="P362" s="58">
        <v>0</v>
      </c>
      <c r="Q362" s="58">
        <v>0</v>
      </c>
      <c r="R362" s="58">
        <v>0</v>
      </c>
      <c r="S362" s="78"/>
      <c r="T362" s="58"/>
      <c r="U362" s="58"/>
      <c r="V362" s="58">
        <v>0</v>
      </c>
      <c r="W362" s="58"/>
      <c r="X362" s="58"/>
      <c r="Y362" s="58"/>
      <c r="Z362" s="58"/>
      <c r="AA362" s="58"/>
      <c r="AB362" s="58">
        <v>0</v>
      </c>
      <c r="AC362" s="60">
        <v>3</v>
      </c>
      <c r="AD362" s="60">
        <v>80</v>
      </c>
      <c r="AE362" s="60">
        <v>0</v>
      </c>
      <c r="AF362" s="60">
        <v>0</v>
      </c>
      <c r="AG362" s="60">
        <v>3</v>
      </c>
      <c r="AH362" s="60">
        <v>80</v>
      </c>
      <c r="AI362" s="58">
        <v>4000000</v>
      </c>
      <c r="AJ362" s="58">
        <v>0</v>
      </c>
      <c r="AK362" s="59">
        <v>0</v>
      </c>
      <c r="AL362" s="58">
        <v>4000000</v>
      </c>
      <c r="AM362" s="58">
        <v>0</v>
      </c>
      <c r="AN362" s="78">
        <v>210</v>
      </c>
      <c r="AO362" s="78">
        <v>175.3</v>
      </c>
      <c r="AP362" s="78">
        <v>0</v>
      </c>
      <c r="AQ362" s="93">
        <v>0</v>
      </c>
      <c r="AR362" s="93">
        <v>0</v>
      </c>
      <c r="AS362" s="93">
        <v>0</v>
      </c>
      <c r="AT362" s="93">
        <v>0</v>
      </c>
      <c r="AU362" s="93">
        <v>0</v>
      </c>
      <c r="AV362" s="93">
        <v>0</v>
      </c>
      <c r="AW362" s="93">
        <v>0</v>
      </c>
      <c r="AX362" s="93">
        <v>0</v>
      </c>
      <c r="AY362" s="58"/>
      <c r="AZ362" s="59"/>
      <c r="BA362" s="59"/>
      <c r="BB362" s="59">
        <v>4000000</v>
      </c>
      <c r="BC362" s="59">
        <v>0</v>
      </c>
      <c r="BD362" s="59">
        <v>0</v>
      </c>
      <c r="BE362" s="59">
        <v>4000000</v>
      </c>
      <c r="BF362" s="59">
        <v>0</v>
      </c>
      <c r="BG362" s="60">
        <v>0</v>
      </c>
      <c r="BH362" s="80">
        <v>210</v>
      </c>
      <c r="BI362" s="80">
        <v>255.3</v>
      </c>
      <c r="BJ362" s="80">
        <v>45.300000000000011</v>
      </c>
      <c r="BK362" s="80">
        <v>21.571428571428577</v>
      </c>
      <c r="BL362" s="80">
        <v>175.3</v>
      </c>
      <c r="BM362" s="80">
        <v>0</v>
      </c>
      <c r="BN362" s="80">
        <v>0</v>
      </c>
      <c r="BO362" s="169" t="str">
        <f>VLOOKUP(B362,[1]DS!$B$5:$W$2997,15,0)</f>
        <v>0708</v>
      </c>
      <c r="BP362" s="80" t="str">
        <f t="shared" si="58"/>
        <v/>
      </c>
    </row>
    <row r="363" spans="1:68" ht="27.6" customHeight="1">
      <c r="A363" s="56">
        <f>SUBTOTAL(3,$B$9:B363)</f>
        <v>355</v>
      </c>
      <c r="B363" s="123" t="s">
        <v>447</v>
      </c>
      <c r="C363" s="124" t="s">
        <v>1284</v>
      </c>
      <c r="D363" s="125" t="s">
        <v>944</v>
      </c>
      <c r="E363" s="56">
        <v>7</v>
      </c>
      <c r="F363" s="57" t="s">
        <v>704</v>
      </c>
      <c r="G363" s="78">
        <v>0</v>
      </c>
      <c r="H363" s="58">
        <v>0</v>
      </c>
      <c r="I363" s="58">
        <v>0</v>
      </c>
      <c r="J363" s="58">
        <v>0</v>
      </c>
      <c r="K363" s="78"/>
      <c r="L363" s="58"/>
      <c r="M363" s="58"/>
      <c r="N363" s="58">
        <v>0</v>
      </c>
      <c r="O363" s="78">
        <v>0</v>
      </c>
      <c r="P363" s="58">
        <v>0</v>
      </c>
      <c r="Q363" s="58">
        <v>0</v>
      </c>
      <c r="R363" s="58">
        <v>0</v>
      </c>
      <c r="S363" s="78"/>
      <c r="T363" s="58"/>
      <c r="U363" s="58"/>
      <c r="V363" s="58">
        <v>0</v>
      </c>
      <c r="W363" s="58"/>
      <c r="X363" s="58"/>
      <c r="Y363" s="58"/>
      <c r="Z363" s="58"/>
      <c r="AA363" s="58"/>
      <c r="AB363" s="58">
        <v>0</v>
      </c>
      <c r="AC363" s="60">
        <v>1</v>
      </c>
      <c r="AD363" s="60">
        <v>10</v>
      </c>
      <c r="AE363" s="60">
        <v>0</v>
      </c>
      <c r="AF363" s="60">
        <v>0</v>
      </c>
      <c r="AG363" s="60">
        <v>1</v>
      </c>
      <c r="AH363" s="60">
        <v>10</v>
      </c>
      <c r="AI363" s="58">
        <v>500000</v>
      </c>
      <c r="AJ363" s="58">
        <v>0</v>
      </c>
      <c r="AK363" s="59">
        <v>0</v>
      </c>
      <c r="AL363" s="58">
        <v>500000</v>
      </c>
      <c r="AM363" s="58">
        <v>0</v>
      </c>
      <c r="AN363" s="78">
        <v>300</v>
      </c>
      <c r="AO363" s="78">
        <v>497.1</v>
      </c>
      <c r="AP363" s="78">
        <v>0</v>
      </c>
      <c r="AQ363" s="93">
        <v>26904150</v>
      </c>
      <c r="AR363" s="93">
        <v>0</v>
      </c>
      <c r="AS363" s="93">
        <v>0</v>
      </c>
      <c r="AT363" s="93">
        <v>0</v>
      </c>
      <c r="AU363" s="93">
        <v>0</v>
      </c>
      <c r="AV363" s="93">
        <v>26904150</v>
      </c>
      <c r="AW363" s="93">
        <v>0</v>
      </c>
      <c r="AX363" s="93">
        <v>0</v>
      </c>
      <c r="AY363" s="58"/>
      <c r="AZ363" s="59"/>
      <c r="BA363" s="59"/>
      <c r="BB363" s="59">
        <v>27404150</v>
      </c>
      <c r="BC363" s="59">
        <v>0</v>
      </c>
      <c r="BD363" s="59">
        <v>0</v>
      </c>
      <c r="BE363" s="59">
        <v>27404150</v>
      </c>
      <c r="BF363" s="59">
        <v>0</v>
      </c>
      <c r="BG363" s="136">
        <v>0</v>
      </c>
      <c r="BH363" s="80">
        <v>300</v>
      </c>
      <c r="BI363" s="80">
        <v>507.1</v>
      </c>
      <c r="BJ363" s="80">
        <v>207.10000000000002</v>
      </c>
      <c r="BK363" s="80">
        <v>69.033333333333331</v>
      </c>
      <c r="BL363" s="80">
        <v>497.1</v>
      </c>
      <c r="BM363" s="80">
        <v>197.10000000000002</v>
      </c>
      <c r="BN363" s="80">
        <v>65.7</v>
      </c>
      <c r="BO363" s="169" t="str">
        <f>VLOOKUP(B363,[1]DS!$B$5:$W$2997,15,0)</f>
        <v>0708</v>
      </c>
      <c r="BP363" s="80" t="str">
        <f t="shared" si="58"/>
        <v/>
      </c>
    </row>
    <row r="364" spans="1:68" ht="27.6" customHeight="1">
      <c r="A364" s="56">
        <f>SUBTOTAL(3,$B$9:B364)</f>
        <v>356</v>
      </c>
      <c r="B364" s="123" t="s">
        <v>453</v>
      </c>
      <c r="C364" s="124" t="s">
        <v>1270</v>
      </c>
      <c r="D364" s="125" t="s">
        <v>1098</v>
      </c>
      <c r="E364" s="56">
        <v>7</v>
      </c>
      <c r="F364" s="57" t="s">
        <v>704</v>
      </c>
      <c r="G364" s="78">
        <v>0</v>
      </c>
      <c r="H364" s="58">
        <v>0</v>
      </c>
      <c r="I364" s="58">
        <v>0</v>
      </c>
      <c r="J364" s="58">
        <v>0</v>
      </c>
      <c r="K364" s="78"/>
      <c r="L364" s="58"/>
      <c r="M364" s="58"/>
      <c r="N364" s="58">
        <v>0</v>
      </c>
      <c r="O364" s="78">
        <v>45.1</v>
      </c>
      <c r="P364" s="58">
        <v>4622750</v>
      </c>
      <c r="Q364" s="58">
        <v>0</v>
      </c>
      <c r="R364" s="58">
        <v>4622750</v>
      </c>
      <c r="S364" s="78"/>
      <c r="T364" s="58"/>
      <c r="U364" s="58"/>
      <c r="V364" s="58">
        <v>0</v>
      </c>
      <c r="W364" s="58"/>
      <c r="X364" s="58"/>
      <c r="Y364" s="58"/>
      <c r="Z364" s="58"/>
      <c r="AA364" s="58"/>
      <c r="AB364" s="58">
        <v>0</v>
      </c>
      <c r="AC364" s="60">
        <v>3</v>
      </c>
      <c r="AD364" s="60">
        <v>80</v>
      </c>
      <c r="AE364" s="60">
        <v>0</v>
      </c>
      <c r="AF364" s="60">
        <v>0</v>
      </c>
      <c r="AG364" s="60">
        <v>3</v>
      </c>
      <c r="AH364" s="60">
        <v>80</v>
      </c>
      <c r="AI364" s="58">
        <v>4050000</v>
      </c>
      <c r="AJ364" s="58">
        <v>0</v>
      </c>
      <c r="AK364" s="59">
        <v>0</v>
      </c>
      <c r="AL364" s="58">
        <v>4050000</v>
      </c>
      <c r="AM364" s="58">
        <v>0</v>
      </c>
      <c r="AN364" s="78">
        <v>300</v>
      </c>
      <c r="AO364" s="78">
        <v>203.2</v>
      </c>
      <c r="AP364" s="78">
        <v>0</v>
      </c>
      <c r="AQ364" s="93">
        <v>0</v>
      </c>
      <c r="AR364" s="93">
        <v>0</v>
      </c>
      <c r="AS364" s="93">
        <v>0</v>
      </c>
      <c r="AT364" s="93">
        <v>0</v>
      </c>
      <c r="AU364" s="93">
        <v>0</v>
      </c>
      <c r="AV364" s="93">
        <v>0</v>
      </c>
      <c r="AW364" s="93">
        <v>0</v>
      </c>
      <c r="AX364" s="93">
        <v>0</v>
      </c>
      <c r="AY364" s="58"/>
      <c r="AZ364" s="59"/>
      <c r="BA364" s="59"/>
      <c r="BB364" s="59">
        <v>8672750</v>
      </c>
      <c r="BC364" s="59">
        <v>0</v>
      </c>
      <c r="BD364" s="59">
        <v>0</v>
      </c>
      <c r="BE364" s="59">
        <v>8672750</v>
      </c>
      <c r="BF364" s="59">
        <v>0</v>
      </c>
      <c r="BG364" s="60">
        <v>0</v>
      </c>
      <c r="BH364" s="80">
        <v>300</v>
      </c>
      <c r="BI364" s="80">
        <v>328.29999999999995</v>
      </c>
      <c r="BJ364" s="80">
        <v>28.299999999999955</v>
      </c>
      <c r="BK364" s="80">
        <v>9.4333333333333194</v>
      </c>
      <c r="BL364" s="80">
        <v>248.29999999999998</v>
      </c>
      <c r="BM364" s="80">
        <v>0</v>
      </c>
      <c r="BN364" s="80">
        <v>0</v>
      </c>
      <c r="BO364" s="169" t="str">
        <f>VLOOKUP(B364,[1]DS!$B$5:$W$2997,15,0)</f>
        <v>0708</v>
      </c>
      <c r="BP364" s="80" t="str">
        <f t="shared" si="58"/>
        <v/>
      </c>
    </row>
    <row r="365" spans="1:68" ht="27.6" customHeight="1">
      <c r="A365" s="56">
        <f>SUBTOTAL(3,$B$9:B365)</f>
        <v>357</v>
      </c>
      <c r="B365" s="123" t="s">
        <v>448</v>
      </c>
      <c r="C365" s="124" t="s">
        <v>1285</v>
      </c>
      <c r="D365" s="125" t="s">
        <v>936</v>
      </c>
      <c r="E365" s="56">
        <v>7</v>
      </c>
      <c r="F365" s="57" t="s">
        <v>704</v>
      </c>
      <c r="G365" s="78">
        <v>0</v>
      </c>
      <c r="H365" s="58">
        <v>0</v>
      </c>
      <c r="I365" s="58">
        <v>0</v>
      </c>
      <c r="J365" s="58">
        <v>0</v>
      </c>
      <c r="K365" s="78"/>
      <c r="L365" s="58"/>
      <c r="M365" s="58"/>
      <c r="N365" s="58">
        <v>0</v>
      </c>
      <c r="O365" s="78">
        <v>45.1</v>
      </c>
      <c r="P365" s="58">
        <v>4622750</v>
      </c>
      <c r="Q365" s="58">
        <v>0</v>
      </c>
      <c r="R365" s="58">
        <v>4622750</v>
      </c>
      <c r="S365" s="78"/>
      <c r="T365" s="58"/>
      <c r="U365" s="58"/>
      <c r="V365" s="58">
        <v>0</v>
      </c>
      <c r="W365" s="58"/>
      <c r="X365" s="58"/>
      <c r="Y365" s="58"/>
      <c r="Z365" s="58"/>
      <c r="AA365" s="58"/>
      <c r="AB365" s="58">
        <v>0</v>
      </c>
      <c r="AC365" s="60">
        <v>1</v>
      </c>
      <c r="AD365" s="60">
        <v>20</v>
      </c>
      <c r="AE365" s="60">
        <v>0</v>
      </c>
      <c r="AF365" s="60">
        <v>0</v>
      </c>
      <c r="AG365" s="60">
        <v>1</v>
      </c>
      <c r="AH365" s="60">
        <v>20</v>
      </c>
      <c r="AI365" s="58">
        <v>1050000</v>
      </c>
      <c r="AJ365" s="58">
        <v>0</v>
      </c>
      <c r="AK365" s="59">
        <v>0</v>
      </c>
      <c r="AL365" s="58">
        <v>1050000</v>
      </c>
      <c r="AM365" s="58">
        <v>0</v>
      </c>
      <c r="AN365" s="78">
        <v>240</v>
      </c>
      <c r="AO365" s="78">
        <v>92.4</v>
      </c>
      <c r="AP365" s="78">
        <v>0</v>
      </c>
      <c r="AQ365" s="93">
        <v>0</v>
      </c>
      <c r="AR365" s="93">
        <v>0</v>
      </c>
      <c r="AS365" s="93">
        <v>0</v>
      </c>
      <c r="AT365" s="93">
        <v>0</v>
      </c>
      <c r="AU365" s="93">
        <v>0</v>
      </c>
      <c r="AV365" s="93">
        <v>0</v>
      </c>
      <c r="AW365" s="93">
        <v>0</v>
      </c>
      <c r="AX365" s="93">
        <v>0</v>
      </c>
      <c r="AY365" s="58"/>
      <c r="AZ365" s="59"/>
      <c r="BA365" s="59"/>
      <c r="BB365" s="59">
        <v>5672750</v>
      </c>
      <c r="BC365" s="59">
        <v>0</v>
      </c>
      <c r="BD365" s="59">
        <v>0</v>
      </c>
      <c r="BE365" s="59">
        <v>5672750</v>
      </c>
      <c r="BF365" s="59">
        <v>0</v>
      </c>
      <c r="BG365" s="60">
        <v>0</v>
      </c>
      <c r="BH365" s="80">
        <v>240</v>
      </c>
      <c r="BI365" s="80">
        <v>157.5</v>
      </c>
      <c r="BJ365" s="80">
        <v>0</v>
      </c>
      <c r="BK365" s="80">
        <v>0</v>
      </c>
      <c r="BL365" s="80">
        <v>137.5</v>
      </c>
      <c r="BM365" s="80">
        <v>0</v>
      </c>
      <c r="BN365" s="80">
        <v>0</v>
      </c>
      <c r="BO365" s="169" t="str">
        <f>VLOOKUP(B365,[1]DS!$B$5:$W$2997,15,0)</f>
        <v>0708</v>
      </c>
      <c r="BP365" s="80" t="str">
        <f t="shared" si="58"/>
        <v/>
      </c>
    </row>
    <row r="366" spans="1:68" ht="27.6" customHeight="1">
      <c r="A366" s="56">
        <f>SUBTOTAL(3,$B$9:B366)</f>
        <v>358</v>
      </c>
      <c r="B366" s="123" t="s">
        <v>635</v>
      </c>
      <c r="C366" s="124" t="s">
        <v>1286</v>
      </c>
      <c r="D366" s="125" t="s">
        <v>985</v>
      </c>
      <c r="E366" s="56">
        <v>7</v>
      </c>
      <c r="F366" s="57" t="s">
        <v>704</v>
      </c>
      <c r="G366" s="78">
        <v>0</v>
      </c>
      <c r="H366" s="58">
        <v>0</v>
      </c>
      <c r="I366" s="58">
        <v>0</v>
      </c>
      <c r="J366" s="58">
        <v>0</v>
      </c>
      <c r="K366" s="78"/>
      <c r="L366" s="58"/>
      <c r="M366" s="58"/>
      <c r="N366" s="58">
        <v>0</v>
      </c>
      <c r="O366" s="78">
        <v>45.300000000000004</v>
      </c>
      <c r="P366" s="58">
        <v>4643250</v>
      </c>
      <c r="Q366" s="58">
        <v>0</v>
      </c>
      <c r="R366" s="58">
        <v>4643250</v>
      </c>
      <c r="S366" s="78"/>
      <c r="T366" s="58"/>
      <c r="U366" s="58"/>
      <c r="V366" s="58">
        <v>0</v>
      </c>
      <c r="W366" s="58"/>
      <c r="X366" s="58"/>
      <c r="Y366" s="58"/>
      <c r="Z366" s="58"/>
      <c r="AA366" s="58"/>
      <c r="AB366" s="58">
        <v>0</v>
      </c>
      <c r="AC366" s="60">
        <v>0</v>
      </c>
      <c r="AD366" s="60">
        <v>0</v>
      </c>
      <c r="AE366" s="60">
        <v>0</v>
      </c>
      <c r="AF366" s="60">
        <v>0</v>
      </c>
      <c r="AG366" s="60">
        <v>0</v>
      </c>
      <c r="AH366" s="60">
        <v>0</v>
      </c>
      <c r="AI366" s="58">
        <v>0</v>
      </c>
      <c r="AJ366" s="58">
        <v>0</v>
      </c>
      <c r="AK366" s="59">
        <v>0</v>
      </c>
      <c r="AL366" s="58">
        <v>0</v>
      </c>
      <c r="AM366" s="58">
        <v>0</v>
      </c>
      <c r="AN366" s="78">
        <v>300</v>
      </c>
      <c r="AO366" s="78">
        <v>145.69999999999999</v>
      </c>
      <c r="AP366" s="78">
        <v>1.4</v>
      </c>
      <c r="AQ366" s="93">
        <v>0</v>
      </c>
      <c r="AR366" s="93">
        <v>0</v>
      </c>
      <c r="AS366" s="93">
        <v>0</v>
      </c>
      <c r="AT366" s="93">
        <v>0</v>
      </c>
      <c r="AU366" s="93">
        <v>0</v>
      </c>
      <c r="AV366" s="93">
        <v>0</v>
      </c>
      <c r="AW366" s="93">
        <v>0</v>
      </c>
      <c r="AX366" s="93">
        <v>0</v>
      </c>
      <c r="AY366" s="58"/>
      <c r="AZ366" s="59"/>
      <c r="BA366" s="59"/>
      <c r="BB366" s="59">
        <v>4643250</v>
      </c>
      <c r="BC366" s="59">
        <v>0</v>
      </c>
      <c r="BD366" s="59">
        <v>0</v>
      </c>
      <c r="BE366" s="59">
        <v>4643250</v>
      </c>
      <c r="BF366" s="59">
        <v>0</v>
      </c>
      <c r="BG366" s="60">
        <v>0</v>
      </c>
      <c r="BH366" s="80">
        <v>300</v>
      </c>
      <c r="BI366" s="80">
        <v>192.4</v>
      </c>
      <c r="BJ366" s="80">
        <v>0</v>
      </c>
      <c r="BK366" s="80">
        <v>0</v>
      </c>
      <c r="BL366" s="80">
        <v>192.4</v>
      </c>
      <c r="BM366" s="80">
        <v>0</v>
      </c>
      <c r="BN366" s="80">
        <v>0</v>
      </c>
      <c r="BO366" s="169" t="str">
        <f>VLOOKUP(B366,[1]DS!$B$5:$W$2997,15,0)</f>
        <v>0708</v>
      </c>
      <c r="BP366" s="80" t="str">
        <f t="shared" si="58"/>
        <v/>
      </c>
    </row>
    <row r="367" spans="1:68" ht="27.6" customHeight="1">
      <c r="A367" s="56">
        <f>SUBTOTAL(3,$B$9:B367)</f>
        <v>359</v>
      </c>
      <c r="B367" s="123" t="s">
        <v>705</v>
      </c>
      <c r="C367" s="124" t="s">
        <v>1002</v>
      </c>
      <c r="D367" s="125" t="s">
        <v>915</v>
      </c>
      <c r="E367" s="56">
        <v>7</v>
      </c>
      <c r="F367" s="57" t="s">
        <v>704</v>
      </c>
      <c r="G367" s="78">
        <v>0</v>
      </c>
      <c r="H367" s="58">
        <v>0</v>
      </c>
      <c r="I367" s="58">
        <v>0</v>
      </c>
      <c r="J367" s="58">
        <v>0</v>
      </c>
      <c r="K367" s="78"/>
      <c r="L367" s="58"/>
      <c r="M367" s="58"/>
      <c r="N367" s="58">
        <v>0</v>
      </c>
      <c r="O367" s="78">
        <v>0</v>
      </c>
      <c r="P367" s="58">
        <v>0</v>
      </c>
      <c r="Q367" s="58">
        <v>0</v>
      </c>
      <c r="R367" s="58">
        <v>0</v>
      </c>
      <c r="S367" s="78"/>
      <c r="T367" s="58"/>
      <c r="U367" s="58"/>
      <c r="V367" s="58">
        <v>0</v>
      </c>
      <c r="W367" s="58"/>
      <c r="X367" s="58"/>
      <c r="Y367" s="58"/>
      <c r="Z367" s="58"/>
      <c r="AA367" s="58"/>
      <c r="AB367" s="58">
        <v>0</v>
      </c>
      <c r="AC367" s="60">
        <v>0</v>
      </c>
      <c r="AD367" s="60">
        <v>0</v>
      </c>
      <c r="AE367" s="60">
        <v>0</v>
      </c>
      <c r="AF367" s="60">
        <v>0</v>
      </c>
      <c r="AG367" s="60">
        <v>0</v>
      </c>
      <c r="AH367" s="60">
        <v>0</v>
      </c>
      <c r="AI367" s="58">
        <v>0</v>
      </c>
      <c r="AJ367" s="58">
        <v>0</v>
      </c>
      <c r="AK367" s="59">
        <v>0</v>
      </c>
      <c r="AL367" s="58">
        <v>0</v>
      </c>
      <c r="AM367" s="58">
        <v>0</v>
      </c>
      <c r="AN367" s="78">
        <v>300</v>
      </c>
      <c r="AO367" s="78">
        <v>160.1</v>
      </c>
      <c r="AP367" s="78">
        <v>0</v>
      </c>
      <c r="AQ367" s="93">
        <v>0</v>
      </c>
      <c r="AR367" s="93">
        <v>0</v>
      </c>
      <c r="AS367" s="93">
        <v>0</v>
      </c>
      <c r="AT367" s="93">
        <v>0</v>
      </c>
      <c r="AU367" s="93">
        <v>0</v>
      </c>
      <c r="AV367" s="93">
        <v>0</v>
      </c>
      <c r="AW367" s="93">
        <v>0</v>
      </c>
      <c r="AX367" s="93">
        <v>0</v>
      </c>
      <c r="AY367" s="58"/>
      <c r="AZ367" s="59"/>
      <c r="BA367" s="59"/>
      <c r="BB367" s="59">
        <v>0</v>
      </c>
      <c r="BC367" s="59">
        <v>0</v>
      </c>
      <c r="BD367" s="59">
        <v>0</v>
      </c>
      <c r="BE367" s="59">
        <v>0</v>
      </c>
      <c r="BF367" s="59">
        <v>0</v>
      </c>
      <c r="BG367" s="60">
        <v>0</v>
      </c>
      <c r="BH367" s="80">
        <v>300</v>
      </c>
      <c r="BI367" s="80">
        <v>160.1</v>
      </c>
      <c r="BJ367" s="80">
        <v>0</v>
      </c>
      <c r="BK367" s="80">
        <v>0</v>
      </c>
      <c r="BL367" s="80">
        <v>160.1</v>
      </c>
      <c r="BM367" s="80">
        <v>0</v>
      </c>
      <c r="BN367" s="80">
        <v>0</v>
      </c>
      <c r="BO367" s="169" t="str">
        <f>VLOOKUP(B367,[1]DS!$B$5:$W$2997,15,0)</f>
        <v>0708</v>
      </c>
      <c r="BP367" s="80" t="str">
        <f t="shared" si="58"/>
        <v/>
      </c>
    </row>
    <row r="368" spans="1:68" ht="27.6" customHeight="1">
      <c r="A368" s="56">
        <f>SUBTOTAL(3,$B$9:B368)</f>
        <v>360</v>
      </c>
      <c r="B368" s="123" t="s">
        <v>295</v>
      </c>
      <c r="C368" s="124" t="s">
        <v>1287</v>
      </c>
      <c r="D368" s="125" t="s">
        <v>911</v>
      </c>
      <c r="E368" s="56">
        <v>8</v>
      </c>
      <c r="F368" s="57" t="s">
        <v>706</v>
      </c>
      <c r="G368" s="78">
        <v>70.3</v>
      </c>
      <c r="H368" s="58">
        <v>7205750</v>
      </c>
      <c r="I368" s="58">
        <v>0</v>
      </c>
      <c r="J368" s="58">
        <v>7205750</v>
      </c>
      <c r="K368" s="78"/>
      <c r="L368" s="58"/>
      <c r="M368" s="58"/>
      <c r="N368" s="58">
        <v>0</v>
      </c>
      <c r="O368" s="78">
        <v>122.5</v>
      </c>
      <c r="P368" s="58">
        <v>12556250</v>
      </c>
      <c r="Q368" s="58">
        <v>0</v>
      </c>
      <c r="R368" s="58">
        <v>12556250</v>
      </c>
      <c r="S368" s="78"/>
      <c r="T368" s="58"/>
      <c r="U368" s="58"/>
      <c r="V368" s="58">
        <v>0</v>
      </c>
      <c r="W368" s="58"/>
      <c r="X368" s="58"/>
      <c r="Y368" s="58"/>
      <c r="Z368" s="58"/>
      <c r="AA368" s="58"/>
      <c r="AB368" s="58">
        <v>0</v>
      </c>
      <c r="AC368" s="60">
        <v>0</v>
      </c>
      <c r="AD368" s="60">
        <v>0</v>
      </c>
      <c r="AE368" s="60">
        <v>0</v>
      </c>
      <c r="AF368" s="60">
        <v>0</v>
      </c>
      <c r="AG368" s="60">
        <v>0</v>
      </c>
      <c r="AH368" s="60">
        <v>0</v>
      </c>
      <c r="AI368" s="58">
        <v>0</v>
      </c>
      <c r="AJ368" s="58">
        <v>0</v>
      </c>
      <c r="AK368" s="59">
        <v>0</v>
      </c>
      <c r="AL368" s="58">
        <v>0</v>
      </c>
      <c r="AM368" s="58">
        <v>0</v>
      </c>
      <c r="AN368" s="78">
        <v>210</v>
      </c>
      <c r="AO368" s="78">
        <v>177.6</v>
      </c>
      <c r="AP368" s="78">
        <v>24.3</v>
      </c>
      <c r="AQ368" s="93">
        <v>0</v>
      </c>
      <c r="AR368" s="93">
        <v>0</v>
      </c>
      <c r="AS368" s="93">
        <v>0</v>
      </c>
      <c r="AT368" s="93">
        <v>0</v>
      </c>
      <c r="AU368" s="93">
        <v>0</v>
      </c>
      <c r="AV368" s="93">
        <v>0</v>
      </c>
      <c r="AW368" s="93">
        <v>0</v>
      </c>
      <c r="AX368" s="93">
        <v>0</v>
      </c>
      <c r="AY368" s="58"/>
      <c r="AZ368" s="59"/>
      <c r="BA368" s="59"/>
      <c r="BB368" s="59">
        <v>19762000</v>
      </c>
      <c r="BC368" s="59">
        <v>0</v>
      </c>
      <c r="BD368" s="59">
        <v>0</v>
      </c>
      <c r="BE368" s="59">
        <v>19762000</v>
      </c>
      <c r="BF368" s="59">
        <v>0</v>
      </c>
      <c r="BG368" s="136">
        <v>0</v>
      </c>
      <c r="BH368" s="80">
        <v>210</v>
      </c>
      <c r="BI368" s="80">
        <v>394.7</v>
      </c>
      <c r="BJ368" s="80">
        <v>184.7</v>
      </c>
      <c r="BK368" s="80">
        <v>87.952380952380949</v>
      </c>
      <c r="BL368" s="80">
        <v>394.7</v>
      </c>
      <c r="BM368" s="80">
        <v>184.7</v>
      </c>
      <c r="BN368" s="80">
        <v>87.952380952380949</v>
      </c>
      <c r="BO368" s="169" t="str">
        <f>VLOOKUP(B368,[1]DS!$B$5:$W$2997,15,0)</f>
        <v>0801</v>
      </c>
      <c r="BP368" s="80" t="str">
        <f t="shared" si="58"/>
        <v/>
      </c>
    </row>
    <row r="369" spans="1:68" ht="27.6" customHeight="1">
      <c r="A369" s="56">
        <f>SUBTOTAL(3,$B$9:B369)</f>
        <v>361</v>
      </c>
      <c r="B369" s="123" t="s">
        <v>296</v>
      </c>
      <c r="C369" s="124" t="s">
        <v>1020</v>
      </c>
      <c r="D369" s="125" t="s">
        <v>944</v>
      </c>
      <c r="E369" s="56">
        <v>8</v>
      </c>
      <c r="F369" s="57" t="s">
        <v>706</v>
      </c>
      <c r="G369" s="78">
        <v>0</v>
      </c>
      <c r="H369" s="58">
        <v>0</v>
      </c>
      <c r="I369" s="58">
        <v>0</v>
      </c>
      <c r="J369" s="58">
        <v>0</v>
      </c>
      <c r="K369" s="78"/>
      <c r="L369" s="58"/>
      <c r="M369" s="58"/>
      <c r="N369" s="58">
        <v>0</v>
      </c>
      <c r="O369" s="78">
        <v>0</v>
      </c>
      <c r="P369" s="58">
        <v>0</v>
      </c>
      <c r="Q369" s="58">
        <v>0</v>
      </c>
      <c r="R369" s="58">
        <v>0</v>
      </c>
      <c r="S369" s="78"/>
      <c r="T369" s="58"/>
      <c r="U369" s="58"/>
      <c r="V369" s="58">
        <v>0</v>
      </c>
      <c r="W369" s="58"/>
      <c r="X369" s="58"/>
      <c r="Y369" s="58"/>
      <c r="Z369" s="58"/>
      <c r="AA369" s="58"/>
      <c r="AB369" s="58">
        <v>0</v>
      </c>
      <c r="AC369" s="60">
        <v>3</v>
      </c>
      <c r="AD369" s="60">
        <v>60</v>
      </c>
      <c r="AE369" s="60">
        <v>0</v>
      </c>
      <c r="AF369" s="60">
        <v>0</v>
      </c>
      <c r="AG369" s="60">
        <v>3</v>
      </c>
      <c r="AH369" s="60">
        <v>60</v>
      </c>
      <c r="AI369" s="58">
        <v>3150000</v>
      </c>
      <c r="AJ369" s="58">
        <v>0</v>
      </c>
      <c r="AK369" s="59">
        <v>0</v>
      </c>
      <c r="AL369" s="58">
        <v>3150000</v>
      </c>
      <c r="AM369" s="58">
        <v>0</v>
      </c>
      <c r="AN369" s="78">
        <v>180</v>
      </c>
      <c r="AO369" s="78">
        <v>46.5</v>
      </c>
      <c r="AP369" s="78">
        <v>24.3</v>
      </c>
      <c r="AQ369" s="93">
        <v>0</v>
      </c>
      <c r="AR369" s="93">
        <v>0</v>
      </c>
      <c r="AS369" s="93">
        <v>0</v>
      </c>
      <c r="AT369" s="93">
        <v>0</v>
      </c>
      <c r="AU369" s="93">
        <v>0</v>
      </c>
      <c r="AV369" s="93">
        <v>0</v>
      </c>
      <c r="AW369" s="93">
        <v>0</v>
      </c>
      <c r="AX369" s="93">
        <v>0</v>
      </c>
      <c r="AY369" s="58"/>
      <c r="AZ369" s="59"/>
      <c r="BA369" s="59"/>
      <c r="BB369" s="59">
        <v>3150000</v>
      </c>
      <c r="BC369" s="59">
        <v>0</v>
      </c>
      <c r="BD369" s="59">
        <v>0</v>
      </c>
      <c r="BE369" s="59">
        <v>3150000</v>
      </c>
      <c r="BF369" s="59">
        <v>0</v>
      </c>
      <c r="BG369" s="60">
        <v>0</v>
      </c>
      <c r="BH369" s="80">
        <v>180</v>
      </c>
      <c r="BI369" s="80">
        <v>130.80000000000001</v>
      </c>
      <c r="BJ369" s="80">
        <v>0</v>
      </c>
      <c r="BK369" s="80">
        <v>0</v>
      </c>
      <c r="BL369" s="80">
        <v>70.8</v>
      </c>
      <c r="BM369" s="80">
        <v>0</v>
      </c>
      <c r="BN369" s="80">
        <v>0</v>
      </c>
      <c r="BO369" s="169" t="str">
        <f>VLOOKUP(B369,[1]DS!$B$5:$W$2997,15,0)</f>
        <v>0801</v>
      </c>
      <c r="BP369" s="80" t="str">
        <f t="shared" si="58"/>
        <v/>
      </c>
    </row>
    <row r="370" spans="1:68" ht="27.6" customHeight="1">
      <c r="A370" s="56">
        <f>SUBTOTAL(3,$B$9:B370)</f>
        <v>362</v>
      </c>
      <c r="B370" s="123" t="s">
        <v>297</v>
      </c>
      <c r="C370" s="124" t="s">
        <v>1288</v>
      </c>
      <c r="D370" s="125" t="s">
        <v>911</v>
      </c>
      <c r="E370" s="56">
        <v>8</v>
      </c>
      <c r="F370" s="57" t="s">
        <v>706</v>
      </c>
      <c r="G370" s="78">
        <v>0</v>
      </c>
      <c r="H370" s="58">
        <v>0</v>
      </c>
      <c r="I370" s="58">
        <v>0</v>
      </c>
      <c r="J370" s="58">
        <v>0</v>
      </c>
      <c r="K370" s="78"/>
      <c r="L370" s="58"/>
      <c r="M370" s="58"/>
      <c r="N370" s="58">
        <v>0</v>
      </c>
      <c r="O370" s="78">
        <v>60.2</v>
      </c>
      <c r="P370" s="58">
        <v>6170500</v>
      </c>
      <c r="Q370" s="58">
        <v>0</v>
      </c>
      <c r="R370" s="58">
        <v>6170500</v>
      </c>
      <c r="S370" s="78"/>
      <c r="T370" s="58"/>
      <c r="U370" s="58"/>
      <c r="V370" s="58">
        <v>0</v>
      </c>
      <c r="W370" s="58"/>
      <c r="X370" s="58"/>
      <c r="Y370" s="58"/>
      <c r="Z370" s="58"/>
      <c r="AA370" s="58"/>
      <c r="AB370" s="58">
        <v>0</v>
      </c>
      <c r="AC370" s="60">
        <v>1</v>
      </c>
      <c r="AD370" s="60">
        <v>20</v>
      </c>
      <c r="AE370" s="60">
        <v>0</v>
      </c>
      <c r="AF370" s="60">
        <v>0</v>
      </c>
      <c r="AG370" s="60">
        <v>1</v>
      </c>
      <c r="AH370" s="60">
        <v>20</v>
      </c>
      <c r="AI370" s="58">
        <v>1050000</v>
      </c>
      <c r="AJ370" s="58">
        <v>0</v>
      </c>
      <c r="AK370" s="59">
        <v>0</v>
      </c>
      <c r="AL370" s="58">
        <v>1050000</v>
      </c>
      <c r="AM370" s="58">
        <v>0</v>
      </c>
      <c r="AN370" s="78">
        <v>300</v>
      </c>
      <c r="AO370" s="78">
        <v>105.5</v>
      </c>
      <c r="AP370" s="78">
        <v>0</v>
      </c>
      <c r="AQ370" s="93">
        <v>0</v>
      </c>
      <c r="AR370" s="93">
        <v>0</v>
      </c>
      <c r="AS370" s="93">
        <v>0</v>
      </c>
      <c r="AT370" s="93">
        <v>0</v>
      </c>
      <c r="AU370" s="93">
        <v>0</v>
      </c>
      <c r="AV370" s="93">
        <v>0</v>
      </c>
      <c r="AW370" s="93">
        <v>0</v>
      </c>
      <c r="AX370" s="93">
        <v>0</v>
      </c>
      <c r="AY370" s="58"/>
      <c r="AZ370" s="59"/>
      <c r="BA370" s="59"/>
      <c r="BB370" s="59">
        <v>7220500</v>
      </c>
      <c r="BC370" s="59">
        <v>0</v>
      </c>
      <c r="BD370" s="59">
        <v>0</v>
      </c>
      <c r="BE370" s="59">
        <v>7220500</v>
      </c>
      <c r="BF370" s="59">
        <v>0</v>
      </c>
      <c r="BG370" s="60">
        <v>0</v>
      </c>
      <c r="BH370" s="80">
        <v>300</v>
      </c>
      <c r="BI370" s="80">
        <v>185.7</v>
      </c>
      <c r="BJ370" s="80">
        <v>0</v>
      </c>
      <c r="BK370" s="80">
        <v>0</v>
      </c>
      <c r="BL370" s="80">
        <v>165.7</v>
      </c>
      <c r="BM370" s="80">
        <v>0</v>
      </c>
      <c r="BN370" s="80">
        <v>0</v>
      </c>
      <c r="BO370" s="169" t="str">
        <f>VLOOKUP(B370,[1]DS!$B$5:$W$2997,15,0)</f>
        <v>0801</v>
      </c>
      <c r="BP370" s="80" t="str">
        <f t="shared" si="58"/>
        <v/>
      </c>
    </row>
    <row r="371" spans="1:68" ht="27.6" customHeight="1">
      <c r="A371" s="56">
        <f>SUBTOTAL(3,$B$9:B371)</f>
        <v>363</v>
      </c>
      <c r="B371" s="123" t="s">
        <v>8</v>
      </c>
      <c r="C371" s="124" t="s">
        <v>894</v>
      </c>
      <c r="D371" s="125" t="s">
        <v>925</v>
      </c>
      <c r="E371" s="56">
        <v>8</v>
      </c>
      <c r="F371" s="57" t="s">
        <v>706</v>
      </c>
      <c r="G371" s="78">
        <v>0</v>
      </c>
      <c r="H371" s="58">
        <v>0</v>
      </c>
      <c r="I371" s="58">
        <v>0</v>
      </c>
      <c r="J371" s="58">
        <v>0</v>
      </c>
      <c r="K371" s="78"/>
      <c r="L371" s="58"/>
      <c r="M371" s="58"/>
      <c r="N371" s="58">
        <v>0</v>
      </c>
      <c r="O371" s="78">
        <v>0</v>
      </c>
      <c r="P371" s="58">
        <v>0</v>
      </c>
      <c r="Q371" s="58">
        <v>0</v>
      </c>
      <c r="R371" s="58">
        <v>0</v>
      </c>
      <c r="S371" s="78"/>
      <c r="T371" s="58"/>
      <c r="U371" s="58"/>
      <c r="V371" s="58">
        <v>0</v>
      </c>
      <c r="W371" s="58"/>
      <c r="X371" s="58"/>
      <c r="Y371" s="58"/>
      <c r="Z371" s="58"/>
      <c r="AA371" s="58"/>
      <c r="AB371" s="58">
        <v>0</v>
      </c>
      <c r="AC371" s="60">
        <v>0</v>
      </c>
      <c r="AD371" s="60">
        <v>0</v>
      </c>
      <c r="AE371" s="60">
        <v>0</v>
      </c>
      <c r="AF371" s="60">
        <v>0</v>
      </c>
      <c r="AG371" s="60">
        <v>0</v>
      </c>
      <c r="AH371" s="60">
        <v>0</v>
      </c>
      <c r="AI371" s="58">
        <v>0</v>
      </c>
      <c r="AJ371" s="58">
        <v>0</v>
      </c>
      <c r="AK371" s="59">
        <v>0</v>
      </c>
      <c r="AL371" s="58">
        <v>0</v>
      </c>
      <c r="AM371" s="58">
        <v>0</v>
      </c>
      <c r="AN371" s="78">
        <v>0</v>
      </c>
      <c r="AO371" s="78">
        <v>0</v>
      </c>
      <c r="AP371" s="78">
        <v>0</v>
      </c>
      <c r="AQ371" s="93">
        <v>0</v>
      </c>
      <c r="AR371" s="93">
        <v>0</v>
      </c>
      <c r="AS371" s="93">
        <v>0</v>
      </c>
      <c r="AT371" s="93">
        <v>0</v>
      </c>
      <c r="AU371" s="93">
        <v>0</v>
      </c>
      <c r="AV371" s="93">
        <v>0</v>
      </c>
      <c r="AW371" s="93">
        <v>0</v>
      </c>
      <c r="AX371" s="93">
        <v>0</v>
      </c>
      <c r="AY371" s="58"/>
      <c r="AZ371" s="59"/>
      <c r="BA371" s="59"/>
      <c r="BB371" s="59">
        <v>0</v>
      </c>
      <c r="BC371" s="59">
        <v>0</v>
      </c>
      <c r="BD371" s="59">
        <v>0</v>
      </c>
      <c r="BE371" s="59">
        <v>0</v>
      </c>
      <c r="BF371" s="59">
        <v>0</v>
      </c>
      <c r="BG371" s="60">
        <v>0</v>
      </c>
      <c r="BH371" s="80">
        <v>0</v>
      </c>
      <c r="BI371" s="80">
        <v>0</v>
      </c>
      <c r="BJ371" s="80">
        <v>0</v>
      </c>
      <c r="BK371" s="80">
        <v>0</v>
      </c>
      <c r="BL371" s="80">
        <v>0</v>
      </c>
      <c r="BM371" s="80">
        <v>0</v>
      </c>
      <c r="BN371" s="80">
        <v>0</v>
      </c>
      <c r="BO371" s="169" t="str">
        <f>VLOOKUP(B371,[1]DS!$B$5:$W$2997,15,0)</f>
        <v>0801</v>
      </c>
      <c r="BP371" s="80" t="str">
        <f t="shared" si="58"/>
        <v/>
      </c>
    </row>
    <row r="372" spans="1:68" ht="27.6" customHeight="1">
      <c r="A372" s="56">
        <f>SUBTOTAL(3,$B$9:B372)</f>
        <v>364</v>
      </c>
      <c r="B372" s="123" t="s">
        <v>598</v>
      </c>
      <c r="C372" s="124" t="s">
        <v>1289</v>
      </c>
      <c r="D372" s="125" t="s">
        <v>973</v>
      </c>
      <c r="E372" s="56">
        <v>8</v>
      </c>
      <c r="F372" s="57" t="s">
        <v>706</v>
      </c>
      <c r="G372" s="78">
        <v>0</v>
      </c>
      <c r="H372" s="58">
        <v>0</v>
      </c>
      <c r="I372" s="58">
        <v>0</v>
      </c>
      <c r="J372" s="58">
        <v>0</v>
      </c>
      <c r="K372" s="78"/>
      <c r="L372" s="58"/>
      <c r="M372" s="58"/>
      <c r="N372" s="58">
        <v>0</v>
      </c>
      <c r="O372" s="78">
        <v>0</v>
      </c>
      <c r="P372" s="58">
        <v>0</v>
      </c>
      <c r="Q372" s="58">
        <v>0</v>
      </c>
      <c r="R372" s="58">
        <v>0</v>
      </c>
      <c r="S372" s="78"/>
      <c r="T372" s="58"/>
      <c r="U372" s="58"/>
      <c r="V372" s="58">
        <v>0</v>
      </c>
      <c r="W372" s="58"/>
      <c r="X372" s="58"/>
      <c r="Y372" s="58"/>
      <c r="Z372" s="58"/>
      <c r="AA372" s="58"/>
      <c r="AB372" s="58">
        <v>0</v>
      </c>
      <c r="AC372" s="60">
        <v>0</v>
      </c>
      <c r="AD372" s="60">
        <v>0</v>
      </c>
      <c r="AE372" s="60">
        <v>0</v>
      </c>
      <c r="AF372" s="60">
        <v>0</v>
      </c>
      <c r="AG372" s="60">
        <v>0</v>
      </c>
      <c r="AH372" s="60">
        <v>0</v>
      </c>
      <c r="AI372" s="58">
        <v>0</v>
      </c>
      <c r="AJ372" s="58">
        <v>0</v>
      </c>
      <c r="AK372" s="59">
        <v>0</v>
      </c>
      <c r="AL372" s="58">
        <v>0</v>
      </c>
      <c r="AM372" s="58">
        <v>0</v>
      </c>
      <c r="AN372" s="78">
        <v>0</v>
      </c>
      <c r="AO372" s="78">
        <v>0</v>
      </c>
      <c r="AP372" s="78">
        <v>0</v>
      </c>
      <c r="AQ372" s="93">
        <v>0</v>
      </c>
      <c r="AR372" s="93">
        <v>0</v>
      </c>
      <c r="AS372" s="93">
        <v>0</v>
      </c>
      <c r="AT372" s="93">
        <v>0</v>
      </c>
      <c r="AU372" s="93">
        <v>0</v>
      </c>
      <c r="AV372" s="93">
        <v>0</v>
      </c>
      <c r="AW372" s="93">
        <v>0</v>
      </c>
      <c r="AX372" s="93">
        <v>0</v>
      </c>
      <c r="AY372" s="58"/>
      <c r="AZ372" s="59"/>
      <c r="BA372" s="59"/>
      <c r="BB372" s="59">
        <v>0</v>
      </c>
      <c r="BC372" s="59">
        <v>0</v>
      </c>
      <c r="BD372" s="59">
        <v>0</v>
      </c>
      <c r="BE372" s="59">
        <v>0</v>
      </c>
      <c r="BF372" s="59">
        <v>0</v>
      </c>
      <c r="BG372" s="60">
        <v>0</v>
      </c>
      <c r="BH372" s="80">
        <v>0</v>
      </c>
      <c r="BI372" s="80">
        <v>0</v>
      </c>
      <c r="BJ372" s="80">
        <v>0</v>
      </c>
      <c r="BK372" s="80">
        <v>0</v>
      </c>
      <c r="BL372" s="80">
        <v>0</v>
      </c>
      <c r="BM372" s="80">
        <v>0</v>
      </c>
      <c r="BN372" s="80">
        <v>0</v>
      </c>
      <c r="BO372" s="169" t="str">
        <f>VLOOKUP(B372,[1]DS!$B$5:$W$2997,15,0)</f>
        <v>0801</v>
      </c>
      <c r="BP372" s="80" t="str">
        <f t="shared" si="58"/>
        <v/>
      </c>
    </row>
    <row r="373" spans="1:68" ht="27.6" customHeight="1">
      <c r="A373" s="56">
        <f>SUBTOTAL(3,$B$9:B373)</f>
        <v>365</v>
      </c>
      <c r="B373" s="123" t="s">
        <v>496</v>
      </c>
      <c r="C373" s="124" t="s">
        <v>924</v>
      </c>
      <c r="D373" s="125" t="s">
        <v>1010</v>
      </c>
      <c r="E373" s="56">
        <v>8</v>
      </c>
      <c r="F373" s="57" t="s">
        <v>706</v>
      </c>
      <c r="G373" s="78">
        <v>0</v>
      </c>
      <c r="H373" s="58">
        <v>0</v>
      </c>
      <c r="I373" s="58">
        <v>0</v>
      </c>
      <c r="J373" s="58">
        <v>0</v>
      </c>
      <c r="K373" s="78"/>
      <c r="L373" s="58"/>
      <c r="M373" s="58"/>
      <c r="N373" s="58">
        <v>0</v>
      </c>
      <c r="O373" s="78">
        <v>0</v>
      </c>
      <c r="P373" s="58">
        <v>0</v>
      </c>
      <c r="Q373" s="58">
        <v>0</v>
      </c>
      <c r="R373" s="58">
        <v>0</v>
      </c>
      <c r="S373" s="78"/>
      <c r="T373" s="58"/>
      <c r="U373" s="58"/>
      <c r="V373" s="58">
        <v>0</v>
      </c>
      <c r="W373" s="58"/>
      <c r="X373" s="58"/>
      <c r="Y373" s="58"/>
      <c r="Z373" s="58"/>
      <c r="AA373" s="58"/>
      <c r="AB373" s="58">
        <v>0</v>
      </c>
      <c r="AC373" s="60">
        <v>1</v>
      </c>
      <c r="AD373" s="60">
        <v>20</v>
      </c>
      <c r="AE373" s="60">
        <v>0</v>
      </c>
      <c r="AF373" s="60">
        <v>0</v>
      </c>
      <c r="AG373" s="60">
        <v>1</v>
      </c>
      <c r="AH373" s="60">
        <v>20</v>
      </c>
      <c r="AI373" s="58">
        <v>1050000</v>
      </c>
      <c r="AJ373" s="58">
        <v>0</v>
      </c>
      <c r="AK373" s="59">
        <v>0</v>
      </c>
      <c r="AL373" s="58">
        <v>1050000</v>
      </c>
      <c r="AM373" s="58">
        <v>0</v>
      </c>
      <c r="AN373" s="78">
        <v>300</v>
      </c>
      <c r="AO373" s="78">
        <v>224.3</v>
      </c>
      <c r="AP373" s="78">
        <v>0</v>
      </c>
      <c r="AQ373" s="93">
        <v>0</v>
      </c>
      <c r="AR373" s="93">
        <v>0</v>
      </c>
      <c r="AS373" s="93">
        <v>0</v>
      </c>
      <c r="AT373" s="93">
        <v>0</v>
      </c>
      <c r="AU373" s="93">
        <v>0</v>
      </c>
      <c r="AV373" s="93">
        <v>0</v>
      </c>
      <c r="AW373" s="93">
        <v>0</v>
      </c>
      <c r="AX373" s="93">
        <v>0</v>
      </c>
      <c r="AY373" s="58"/>
      <c r="AZ373" s="59"/>
      <c r="BA373" s="59"/>
      <c r="BB373" s="59">
        <v>1050000</v>
      </c>
      <c r="BC373" s="59">
        <v>0</v>
      </c>
      <c r="BD373" s="59">
        <v>0</v>
      </c>
      <c r="BE373" s="59">
        <v>1050000</v>
      </c>
      <c r="BF373" s="59">
        <v>0</v>
      </c>
      <c r="BG373" s="60">
        <v>0</v>
      </c>
      <c r="BH373" s="80">
        <v>300</v>
      </c>
      <c r="BI373" s="80">
        <v>244.3</v>
      </c>
      <c r="BJ373" s="80">
        <v>0</v>
      </c>
      <c r="BK373" s="80">
        <v>0</v>
      </c>
      <c r="BL373" s="80">
        <v>224.3</v>
      </c>
      <c r="BM373" s="80">
        <v>0</v>
      </c>
      <c r="BN373" s="80">
        <v>0</v>
      </c>
      <c r="BO373" s="169" t="str">
        <f>VLOOKUP(B373,[1]DS!$B$5:$W$2997,15,0)</f>
        <v>0801</v>
      </c>
      <c r="BP373" s="80" t="str">
        <f t="shared" si="58"/>
        <v/>
      </c>
    </row>
    <row r="374" spans="1:68" ht="27.6" customHeight="1">
      <c r="A374" s="56">
        <f>SUBTOTAL(3,$B$9:B374)</f>
        <v>366</v>
      </c>
      <c r="B374" s="123" t="s">
        <v>638</v>
      </c>
      <c r="C374" s="124" t="s">
        <v>1290</v>
      </c>
      <c r="D374" s="125" t="s">
        <v>1291</v>
      </c>
      <c r="E374" s="56">
        <v>8</v>
      </c>
      <c r="F374" s="57" t="s">
        <v>706</v>
      </c>
      <c r="G374" s="78">
        <v>0</v>
      </c>
      <c r="H374" s="58">
        <v>0</v>
      </c>
      <c r="I374" s="58">
        <v>0</v>
      </c>
      <c r="J374" s="58">
        <v>0</v>
      </c>
      <c r="K374" s="78"/>
      <c r="L374" s="58"/>
      <c r="M374" s="58"/>
      <c r="N374" s="58">
        <v>0</v>
      </c>
      <c r="O374" s="78">
        <v>30.7</v>
      </c>
      <c r="P374" s="58">
        <v>3146750</v>
      </c>
      <c r="Q374" s="58">
        <v>0</v>
      </c>
      <c r="R374" s="58">
        <v>3146750</v>
      </c>
      <c r="S374" s="78"/>
      <c r="T374" s="58"/>
      <c r="U374" s="58"/>
      <c r="V374" s="58">
        <v>0</v>
      </c>
      <c r="W374" s="58"/>
      <c r="X374" s="58"/>
      <c r="Y374" s="58"/>
      <c r="Z374" s="58"/>
      <c r="AA374" s="58"/>
      <c r="AB374" s="58">
        <v>0</v>
      </c>
      <c r="AC374" s="60">
        <v>1</v>
      </c>
      <c r="AD374" s="60">
        <v>20</v>
      </c>
      <c r="AE374" s="60">
        <v>0</v>
      </c>
      <c r="AF374" s="60">
        <v>0</v>
      </c>
      <c r="AG374" s="60">
        <v>1</v>
      </c>
      <c r="AH374" s="60">
        <v>20</v>
      </c>
      <c r="AI374" s="58">
        <v>1050000</v>
      </c>
      <c r="AJ374" s="58">
        <v>0</v>
      </c>
      <c r="AK374" s="59">
        <v>0</v>
      </c>
      <c r="AL374" s="58">
        <v>1050000</v>
      </c>
      <c r="AM374" s="58">
        <v>0</v>
      </c>
      <c r="AN374" s="78">
        <v>300</v>
      </c>
      <c r="AO374" s="78">
        <v>94.1</v>
      </c>
      <c r="AP374" s="78">
        <v>0</v>
      </c>
      <c r="AQ374" s="93">
        <v>0</v>
      </c>
      <c r="AR374" s="93">
        <v>0</v>
      </c>
      <c r="AS374" s="93">
        <v>0</v>
      </c>
      <c r="AT374" s="93">
        <v>0</v>
      </c>
      <c r="AU374" s="93">
        <v>0</v>
      </c>
      <c r="AV374" s="93">
        <v>0</v>
      </c>
      <c r="AW374" s="93">
        <v>0</v>
      </c>
      <c r="AX374" s="93">
        <v>0</v>
      </c>
      <c r="AY374" s="58"/>
      <c r="AZ374" s="59"/>
      <c r="BA374" s="59"/>
      <c r="BB374" s="59">
        <v>4196750</v>
      </c>
      <c r="BC374" s="59">
        <v>0</v>
      </c>
      <c r="BD374" s="59">
        <v>0</v>
      </c>
      <c r="BE374" s="59">
        <v>4196750</v>
      </c>
      <c r="BF374" s="59">
        <v>0</v>
      </c>
      <c r="BG374" s="60">
        <v>0</v>
      </c>
      <c r="BH374" s="80">
        <v>300</v>
      </c>
      <c r="BI374" s="80">
        <v>144.80000000000001</v>
      </c>
      <c r="BJ374" s="80">
        <v>0</v>
      </c>
      <c r="BK374" s="80">
        <v>0</v>
      </c>
      <c r="BL374" s="80">
        <v>124.8</v>
      </c>
      <c r="BM374" s="80">
        <v>0</v>
      </c>
      <c r="BN374" s="80">
        <v>0</v>
      </c>
      <c r="BO374" s="169" t="str">
        <f>VLOOKUP(B374,[1]DS!$B$5:$W$2997,15,0)</f>
        <v>0801</v>
      </c>
      <c r="BP374" s="80" t="str">
        <f t="shared" si="58"/>
        <v/>
      </c>
    </row>
    <row r="375" spans="1:68" ht="27.6" customHeight="1">
      <c r="A375" s="56">
        <f>SUBTOTAL(3,$B$9:B375)</f>
        <v>367</v>
      </c>
      <c r="B375" s="123" t="s">
        <v>298</v>
      </c>
      <c r="C375" s="124" t="s">
        <v>947</v>
      </c>
      <c r="D375" s="125" t="s">
        <v>929</v>
      </c>
      <c r="E375" s="56">
        <v>8</v>
      </c>
      <c r="F375" s="57" t="s">
        <v>707</v>
      </c>
      <c r="G375" s="78">
        <v>0</v>
      </c>
      <c r="H375" s="58">
        <v>0</v>
      </c>
      <c r="I375" s="58">
        <v>0</v>
      </c>
      <c r="J375" s="58">
        <v>0</v>
      </c>
      <c r="K375" s="78"/>
      <c r="L375" s="58"/>
      <c r="M375" s="58"/>
      <c r="N375" s="58">
        <v>0</v>
      </c>
      <c r="O375" s="78">
        <v>75.8</v>
      </c>
      <c r="P375" s="58">
        <v>7769500</v>
      </c>
      <c r="Q375" s="58">
        <v>0</v>
      </c>
      <c r="R375" s="58">
        <v>7769500</v>
      </c>
      <c r="S375" s="78"/>
      <c r="T375" s="58"/>
      <c r="U375" s="58"/>
      <c r="V375" s="58">
        <v>0</v>
      </c>
      <c r="W375" s="58"/>
      <c r="X375" s="58"/>
      <c r="Y375" s="58"/>
      <c r="Z375" s="58"/>
      <c r="AA375" s="58"/>
      <c r="AB375" s="58">
        <v>0</v>
      </c>
      <c r="AC375" s="60">
        <v>3</v>
      </c>
      <c r="AD375" s="60">
        <v>60</v>
      </c>
      <c r="AE375" s="60">
        <v>0</v>
      </c>
      <c r="AF375" s="60">
        <v>0</v>
      </c>
      <c r="AG375" s="60">
        <v>3</v>
      </c>
      <c r="AH375" s="60">
        <v>60</v>
      </c>
      <c r="AI375" s="58">
        <v>3150000</v>
      </c>
      <c r="AJ375" s="58">
        <v>0</v>
      </c>
      <c r="AK375" s="59">
        <v>0</v>
      </c>
      <c r="AL375" s="58">
        <v>3150000</v>
      </c>
      <c r="AM375" s="58">
        <v>0</v>
      </c>
      <c r="AN375" s="78">
        <v>300</v>
      </c>
      <c r="AO375" s="78">
        <v>204.8</v>
      </c>
      <c r="AP375" s="78">
        <v>0</v>
      </c>
      <c r="AQ375" s="93">
        <v>0</v>
      </c>
      <c r="AR375" s="93">
        <v>0</v>
      </c>
      <c r="AS375" s="93">
        <v>0</v>
      </c>
      <c r="AT375" s="93">
        <v>0</v>
      </c>
      <c r="AU375" s="93">
        <v>0</v>
      </c>
      <c r="AV375" s="93">
        <v>0</v>
      </c>
      <c r="AW375" s="93">
        <v>0</v>
      </c>
      <c r="AX375" s="93">
        <v>0</v>
      </c>
      <c r="AY375" s="58"/>
      <c r="AZ375" s="59"/>
      <c r="BA375" s="59"/>
      <c r="BB375" s="59">
        <v>10919500</v>
      </c>
      <c r="BC375" s="59">
        <v>0</v>
      </c>
      <c r="BD375" s="59">
        <v>0</v>
      </c>
      <c r="BE375" s="59">
        <v>10919500</v>
      </c>
      <c r="BF375" s="59">
        <v>0</v>
      </c>
      <c r="BG375" s="60">
        <v>0</v>
      </c>
      <c r="BH375" s="80">
        <v>300</v>
      </c>
      <c r="BI375" s="80">
        <v>340.6</v>
      </c>
      <c r="BJ375" s="80">
        <v>40.600000000000023</v>
      </c>
      <c r="BK375" s="80">
        <v>13.533333333333342</v>
      </c>
      <c r="BL375" s="80">
        <v>280.60000000000002</v>
      </c>
      <c r="BM375" s="80">
        <v>0</v>
      </c>
      <c r="BN375" s="80">
        <v>0</v>
      </c>
      <c r="BO375" s="169" t="str">
        <f>VLOOKUP(B375,[1]DS!$B$5:$W$2997,15,0)</f>
        <v>0802</v>
      </c>
      <c r="BP375" s="80" t="str">
        <f t="shared" si="58"/>
        <v/>
      </c>
    </row>
    <row r="376" spans="1:68" ht="27.6" customHeight="1">
      <c r="A376" s="56">
        <f>SUBTOTAL(3,$B$9:B376)</f>
        <v>368</v>
      </c>
      <c r="B376" s="123" t="s">
        <v>299</v>
      </c>
      <c r="C376" s="124" t="s">
        <v>894</v>
      </c>
      <c r="D376" s="125" t="s">
        <v>1292</v>
      </c>
      <c r="E376" s="56">
        <v>8</v>
      </c>
      <c r="F376" s="57" t="s">
        <v>707</v>
      </c>
      <c r="G376" s="78">
        <v>0</v>
      </c>
      <c r="H376" s="58">
        <v>0</v>
      </c>
      <c r="I376" s="58">
        <v>0</v>
      </c>
      <c r="J376" s="58">
        <v>0</v>
      </c>
      <c r="K376" s="78"/>
      <c r="L376" s="58"/>
      <c r="M376" s="58"/>
      <c r="N376" s="58">
        <v>0</v>
      </c>
      <c r="O376" s="78">
        <v>0</v>
      </c>
      <c r="P376" s="58">
        <v>0</v>
      </c>
      <c r="Q376" s="58">
        <v>0</v>
      </c>
      <c r="R376" s="58">
        <v>0</v>
      </c>
      <c r="S376" s="78"/>
      <c r="T376" s="58"/>
      <c r="U376" s="58"/>
      <c r="V376" s="58">
        <v>0</v>
      </c>
      <c r="W376" s="58"/>
      <c r="X376" s="58"/>
      <c r="Y376" s="58"/>
      <c r="Z376" s="58"/>
      <c r="AA376" s="58"/>
      <c r="AB376" s="58">
        <v>0</v>
      </c>
      <c r="AC376" s="60">
        <v>3</v>
      </c>
      <c r="AD376" s="60">
        <v>80</v>
      </c>
      <c r="AE376" s="60">
        <v>0</v>
      </c>
      <c r="AF376" s="60">
        <v>0</v>
      </c>
      <c r="AG376" s="60">
        <v>3</v>
      </c>
      <c r="AH376" s="60">
        <v>80</v>
      </c>
      <c r="AI376" s="58">
        <v>4100000</v>
      </c>
      <c r="AJ376" s="58">
        <v>0</v>
      </c>
      <c r="AK376" s="59">
        <v>0</v>
      </c>
      <c r="AL376" s="58">
        <v>4100000</v>
      </c>
      <c r="AM376" s="58">
        <v>0</v>
      </c>
      <c r="AN376" s="78">
        <v>220</v>
      </c>
      <c r="AO376" s="78">
        <v>22.9</v>
      </c>
      <c r="AP376" s="78">
        <v>172.6</v>
      </c>
      <c r="AQ376" s="93">
        <v>0</v>
      </c>
      <c r="AR376" s="93">
        <v>0</v>
      </c>
      <c r="AS376" s="93">
        <v>0</v>
      </c>
      <c r="AT376" s="93">
        <v>0</v>
      </c>
      <c r="AU376" s="93">
        <v>0</v>
      </c>
      <c r="AV376" s="93">
        <v>0</v>
      </c>
      <c r="AW376" s="93">
        <v>0</v>
      </c>
      <c r="AX376" s="93">
        <v>0</v>
      </c>
      <c r="AY376" s="58"/>
      <c r="AZ376" s="59"/>
      <c r="BA376" s="59"/>
      <c r="BB376" s="59">
        <v>4100000</v>
      </c>
      <c r="BC376" s="59">
        <v>0</v>
      </c>
      <c r="BD376" s="59">
        <v>0</v>
      </c>
      <c r="BE376" s="59">
        <v>4100000</v>
      </c>
      <c r="BF376" s="59">
        <v>0</v>
      </c>
      <c r="BG376" s="60">
        <v>0</v>
      </c>
      <c r="BH376" s="80">
        <v>220</v>
      </c>
      <c r="BI376" s="80">
        <v>275.5</v>
      </c>
      <c r="BJ376" s="80">
        <v>55.5</v>
      </c>
      <c r="BK376" s="80">
        <v>25.227272727272727</v>
      </c>
      <c r="BL376" s="80">
        <v>195.5</v>
      </c>
      <c r="BM376" s="80">
        <v>0</v>
      </c>
      <c r="BN376" s="80">
        <v>0</v>
      </c>
      <c r="BO376" s="169" t="str">
        <f>VLOOKUP(B376,[1]DS!$B$5:$W$2997,15,0)</f>
        <v>0802</v>
      </c>
      <c r="BP376" s="80" t="str">
        <f t="shared" si="58"/>
        <v/>
      </c>
    </row>
    <row r="377" spans="1:68" ht="27.6" customHeight="1">
      <c r="A377" s="56">
        <f>SUBTOTAL(3,$B$9:B377)</f>
        <v>369</v>
      </c>
      <c r="B377" s="123" t="s">
        <v>300</v>
      </c>
      <c r="C377" s="124" t="s">
        <v>1293</v>
      </c>
      <c r="D377" s="125" t="s">
        <v>1294</v>
      </c>
      <c r="E377" s="56">
        <v>8</v>
      </c>
      <c r="F377" s="57" t="s">
        <v>707</v>
      </c>
      <c r="G377" s="78">
        <v>0</v>
      </c>
      <c r="H377" s="58">
        <v>0</v>
      </c>
      <c r="I377" s="58">
        <v>0</v>
      </c>
      <c r="J377" s="58">
        <v>0</v>
      </c>
      <c r="K377" s="78"/>
      <c r="L377" s="58"/>
      <c r="M377" s="58"/>
      <c r="N377" s="58">
        <v>0</v>
      </c>
      <c r="O377" s="78">
        <v>30.599999999999998</v>
      </c>
      <c r="P377" s="58">
        <v>3136500</v>
      </c>
      <c r="Q377" s="58">
        <v>0</v>
      </c>
      <c r="R377" s="58">
        <v>3136500</v>
      </c>
      <c r="S377" s="78"/>
      <c r="T377" s="58"/>
      <c r="U377" s="58"/>
      <c r="V377" s="58">
        <v>0</v>
      </c>
      <c r="W377" s="58"/>
      <c r="X377" s="58"/>
      <c r="Y377" s="58"/>
      <c r="Z377" s="58"/>
      <c r="AA377" s="58"/>
      <c r="AB377" s="58">
        <v>0</v>
      </c>
      <c r="AC377" s="60">
        <v>0</v>
      </c>
      <c r="AD377" s="60">
        <v>0</v>
      </c>
      <c r="AE377" s="60">
        <v>0</v>
      </c>
      <c r="AF377" s="60">
        <v>0</v>
      </c>
      <c r="AG377" s="60">
        <v>0</v>
      </c>
      <c r="AH377" s="60">
        <v>0</v>
      </c>
      <c r="AI377" s="58">
        <v>0</v>
      </c>
      <c r="AJ377" s="58">
        <v>0</v>
      </c>
      <c r="AK377" s="59">
        <v>0</v>
      </c>
      <c r="AL377" s="58">
        <v>0</v>
      </c>
      <c r="AM377" s="58">
        <v>0</v>
      </c>
      <c r="AN377" s="78">
        <v>75</v>
      </c>
      <c r="AO377" s="78">
        <v>280.5</v>
      </c>
      <c r="AP377" s="78">
        <v>0</v>
      </c>
      <c r="AQ377" s="93">
        <v>31544250</v>
      </c>
      <c r="AR377" s="93">
        <v>0</v>
      </c>
      <c r="AS377" s="93">
        <v>0</v>
      </c>
      <c r="AT377" s="93">
        <v>0</v>
      </c>
      <c r="AU377" s="93">
        <v>0</v>
      </c>
      <c r="AV377" s="93">
        <v>31544250</v>
      </c>
      <c r="AW377" s="93">
        <v>0</v>
      </c>
      <c r="AX377" s="93">
        <v>0</v>
      </c>
      <c r="AY377" s="58"/>
      <c r="AZ377" s="59"/>
      <c r="BA377" s="59"/>
      <c r="BB377" s="59">
        <v>34680750</v>
      </c>
      <c r="BC377" s="59">
        <v>0</v>
      </c>
      <c r="BD377" s="59">
        <v>0</v>
      </c>
      <c r="BE377" s="59">
        <v>34680750</v>
      </c>
      <c r="BF377" s="59">
        <v>0</v>
      </c>
      <c r="BG377" s="60">
        <v>0</v>
      </c>
      <c r="BH377" s="80">
        <v>75</v>
      </c>
      <c r="BI377" s="80">
        <v>311.10000000000002</v>
      </c>
      <c r="BJ377" s="80">
        <v>236.10000000000002</v>
      </c>
      <c r="BK377" s="80">
        <v>314.8</v>
      </c>
      <c r="BL377" s="80">
        <v>311.10000000000002</v>
      </c>
      <c r="BM377" s="80">
        <v>236.10000000000002</v>
      </c>
      <c r="BN377" s="80">
        <v>314.8</v>
      </c>
      <c r="BO377" s="169" t="str">
        <f>VLOOKUP(B377,[1]DS!$B$5:$W$2997,15,0)</f>
        <v>0802</v>
      </c>
      <c r="BP377" s="80" t="str">
        <f t="shared" si="58"/>
        <v/>
      </c>
    </row>
    <row r="378" spans="1:68" ht="27.6" customHeight="1">
      <c r="A378" s="56">
        <f>SUBTOTAL(3,$B$9:B378)</f>
        <v>370</v>
      </c>
      <c r="B378" s="123" t="s">
        <v>302</v>
      </c>
      <c r="C378" s="124" t="s">
        <v>1037</v>
      </c>
      <c r="D378" s="125" t="s">
        <v>961</v>
      </c>
      <c r="E378" s="56">
        <v>8</v>
      </c>
      <c r="F378" s="57" t="s">
        <v>707</v>
      </c>
      <c r="G378" s="78">
        <v>0</v>
      </c>
      <c r="H378" s="58">
        <v>0</v>
      </c>
      <c r="I378" s="58">
        <v>0</v>
      </c>
      <c r="J378" s="58">
        <v>0</v>
      </c>
      <c r="K378" s="78"/>
      <c r="L378" s="58"/>
      <c r="M378" s="58"/>
      <c r="N378" s="58">
        <v>0</v>
      </c>
      <c r="O378" s="78">
        <v>30.1</v>
      </c>
      <c r="P378" s="58">
        <v>3085250</v>
      </c>
      <c r="Q378" s="58">
        <v>0</v>
      </c>
      <c r="R378" s="58">
        <v>3085250</v>
      </c>
      <c r="S378" s="78"/>
      <c r="T378" s="58"/>
      <c r="U378" s="58"/>
      <c r="V378" s="58">
        <v>0</v>
      </c>
      <c r="W378" s="58"/>
      <c r="X378" s="58"/>
      <c r="Y378" s="58"/>
      <c r="Z378" s="58"/>
      <c r="AA378" s="58"/>
      <c r="AB378" s="58">
        <v>0</v>
      </c>
      <c r="AC378" s="60">
        <v>1</v>
      </c>
      <c r="AD378" s="60">
        <v>20</v>
      </c>
      <c r="AE378" s="60">
        <v>0</v>
      </c>
      <c r="AF378" s="60">
        <v>0</v>
      </c>
      <c r="AG378" s="60">
        <v>1</v>
      </c>
      <c r="AH378" s="60">
        <v>20</v>
      </c>
      <c r="AI378" s="58">
        <v>1050000</v>
      </c>
      <c r="AJ378" s="58">
        <v>0</v>
      </c>
      <c r="AK378" s="59">
        <v>0</v>
      </c>
      <c r="AL378" s="58">
        <v>1050000</v>
      </c>
      <c r="AM378" s="58">
        <v>0</v>
      </c>
      <c r="AN378" s="78">
        <v>300</v>
      </c>
      <c r="AO378" s="78">
        <v>349.4</v>
      </c>
      <c r="AP378" s="78">
        <v>0</v>
      </c>
      <c r="AQ378" s="93">
        <v>6743100</v>
      </c>
      <c r="AR378" s="93">
        <v>0</v>
      </c>
      <c r="AS378" s="93">
        <v>0</v>
      </c>
      <c r="AT378" s="93">
        <v>0</v>
      </c>
      <c r="AU378" s="93">
        <v>0</v>
      </c>
      <c r="AV378" s="93">
        <v>6743100</v>
      </c>
      <c r="AW378" s="93">
        <v>0</v>
      </c>
      <c r="AX378" s="93">
        <v>0</v>
      </c>
      <c r="AY378" s="58"/>
      <c r="AZ378" s="59"/>
      <c r="BA378" s="59"/>
      <c r="BB378" s="59">
        <v>10878350</v>
      </c>
      <c r="BC378" s="59">
        <v>0</v>
      </c>
      <c r="BD378" s="59">
        <v>0</v>
      </c>
      <c r="BE378" s="59">
        <v>10878350</v>
      </c>
      <c r="BF378" s="59">
        <v>0</v>
      </c>
      <c r="BG378" s="60">
        <v>0</v>
      </c>
      <c r="BH378" s="80">
        <v>300</v>
      </c>
      <c r="BI378" s="80">
        <v>399.5</v>
      </c>
      <c r="BJ378" s="80">
        <v>99.5</v>
      </c>
      <c r="BK378" s="80">
        <v>33.166666666666664</v>
      </c>
      <c r="BL378" s="80">
        <v>379.5</v>
      </c>
      <c r="BM378" s="80">
        <v>79.5</v>
      </c>
      <c r="BN378" s="80">
        <v>26.5</v>
      </c>
      <c r="BO378" s="169" t="str">
        <f>VLOOKUP(B378,[1]DS!$B$5:$W$2997,15,0)</f>
        <v>0802</v>
      </c>
      <c r="BP378" s="80" t="str">
        <f t="shared" si="58"/>
        <v/>
      </c>
    </row>
    <row r="379" spans="1:68" ht="27.6" customHeight="1">
      <c r="A379" s="56">
        <f>SUBTOTAL(3,$B$9:B379)</f>
        <v>371</v>
      </c>
      <c r="B379" s="123" t="s">
        <v>303</v>
      </c>
      <c r="C379" s="124" t="s">
        <v>904</v>
      </c>
      <c r="D379" s="125" t="s">
        <v>1295</v>
      </c>
      <c r="E379" s="56">
        <v>8</v>
      </c>
      <c r="F379" s="57" t="s">
        <v>707</v>
      </c>
      <c r="G379" s="78">
        <v>0</v>
      </c>
      <c r="H379" s="58">
        <v>0</v>
      </c>
      <c r="I379" s="58">
        <v>0</v>
      </c>
      <c r="J379" s="58">
        <v>0</v>
      </c>
      <c r="K379" s="78"/>
      <c r="L379" s="58"/>
      <c r="M379" s="58"/>
      <c r="N379" s="58">
        <v>0</v>
      </c>
      <c r="O379" s="78">
        <v>0</v>
      </c>
      <c r="P379" s="58">
        <v>0</v>
      </c>
      <c r="Q379" s="58">
        <v>0</v>
      </c>
      <c r="R379" s="58">
        <v>0</v>
      </c>
      <c r="S379" s="78"/>
      <c r="T379" s="58"/>
      <c r="U379" s="58"/>
      <c r="V379" s="58">
        <v>0</v>
      </c>
      <c r="W379" s="58"/>
      <c r="X379" s="58"/>
      <c r="Y379" s="58"/>
      <c r="Z379" s="58"/>
      <c r="AA379" s="58"/>
      <c r="AB379" s="58">
        <v>0</v>
      </c>
      <c r="AC379" s="60">
        <v>0</v>
      </c>
      <c r="AD379" s="60">
        <v>0</v>
      </c>
      <c r="AE379" s="60">
        <v>0</v>
      </c>
      <c r="AF379" s="60">
        <v>0</v>
      </c>
      <c r="AG379" s="60">
        <v>0</v>
      </c>
      <c r="AH379" s="60">
        <v>0</v>
      </c>
      <c r="AI379" s="58">
        <v>0</v>
      </c>
      <c r="AJ379" s="58">
        <v>0</v>
      </c>
      <c r="AK379" s="59">
        <v>0</v>
      </c>
      <c r="AL379" s="58">
        <v>0</v>
      </c>
      <c r="AM379" s="58">
        <v>0</v>
      </c>
      <c r="AN379" s="78">
        <v>0</v>
      </c>
      <c r="AO379" s="78">
        <v>0</v>
      </c>
      <c r="AP379" s="78">
        <v>0</v>
      </c>
      <c r="AQ379" s="93">
        <v>0</v>
      </c>
      <c r="AR379" s="93">
        <v>0</v>
      </c>
      <c r="AS379" s="93">
        <v>0</v>
      </c>
      <c r="AT379" s="93">
        <v>0</v>
      </c>
      <c r="AU379" s="93">
        <v>0</v>
      </c>
      <c r="AV379" s="93">
        <v>0</v>
      </c>
      <c r="AW379" s="93">
        <v>0</v>
      </c>
      <c r="AX379" s="93">
        <v>0</v>
      </c>
      <c r="AY379" s="58"/>
      <c r="AZ379" s="59"/>
      <c r="BA379" s="59"/>
      <c r="BB379" s="59">
        <v>0</v>
      </c>
      <c r="BC379" s="59">
        <v>0</v>
      </c>
      <c r="BD379" s="59">
        <v>0</v>
      </c>
      <c r="BE379" s="59">
        <v>0</v>
      </c>
      <c r="BF379" s="59">
        <v>0</v>
      </c>
      <c r="BG379" s="60">
        <v>0</v>
      </c>
      <c r="BH379" s="80">
        <v>0</v>
      </c>
      <c r="BI379" s="80">
        <v>0</v>
      </c>
      <c r="BJ379" s="80">
        <v>0</v>
      </c>
      <c r="BK379" s="80">
        <v>0</v>
      </c>
      <c r="BL379" s="80">
        <v>0</v>
      </c>
      <c r="BM379" s="80">
        <v>0</v>
      </c>
      <c r="BN379" s="80">
        <v>0</v>
      </c>
      <c r="BO379" s="169" t="str">
        <f>VLOOKUP(B379,[1]DS!$B$5:$W$2997,15,0)</f>
        <v>0802</v>
      </c>
      <c r="BP379" s="80" t="str">
        <f t="shared" si="58"/>
        <v/>
      </c>
    </row>
    <row r="380" spans="1:68" ht="27.6" customHeight="1">
      <c r="A380" s="56">
        <f>SUBTOTAL(3,$B$9:B380)</f>
        <v>372</v>
      </c>
      <c r="B380" s="123" t="s">
        <v>595</v>
      </c>
      <c r="C380" s="124" t="s">
        <v>924</v>
      </c>
      <c r="D380" s="125" t="s">
        <v>933</v>
      </c>
      <c r="E380" s="56">
        <v>8</v>
      </c>
      <c r="F380" s="57" t="s">
        <v>707</v>
      </c>
      <c r="G380" s="78">
        <v>76.7</v>
      </c>
      <c r="H380" s="58">
        <v>7861750</v>
      </c>
      <c r="I380" s="58">
        <v>0</v>
      </c>
      <c r="J380" s="58">
        <v>7861750</v>
      </c>
      <c r="K380" s="78"/>
      <c r="L380" s="58"/>
      <c r="M380" s="58"/>
      <c r="N380" s="58">
        <v>0</v>
      </c>
      <c r="O380" s="78">
        <v>91.7</v>
      </c>
      <c r="P380" s="58">
        <v>9399250</v>
      </c>
      <c r="Q380" s="58">
        <v>0</v>
      </c>
      <c r="R380" s="58">
        <v>9399250</v>
      </c>
      <c r="S380" s="78"/>
      <c r="T380" s="58"/>
      <c r="U380" s="58"/>
      <c r="V380" s="58">
        <v>0</v>
      </c>
      <c r="W380" s="58"/>
      <c r="X380" s="58"/>
      <c r="Y380" s="58"/>
      <c r="Z380" s="58"/>
      <c r="AA380" s="58"/>
      <c r="AB380" s="58">
        <v>0</v>
      </c>
      <c r="AC380" s="60">
        <v>3</v>
      </c>
      <c r="AD380" s="60">
        <v>68</v>
      </c>
      <c r="AE380" s="60">
        <v>0</v>
      </c>
      <c r="AF380" s="60">
        <v>0</v>
      </c>
      <c r="AG380" s="60">
        <v>3</v>
      </c>
      <c r="AH380" s="60">
        <v>68</v>
      </c>
      <c r="AI380" s="58">
        <v>3300000</v>
      </c>
      <c r="AJ380" s="58">
        <v>0</v>
      </c>
      <c r="AK380" s="59">
        <v>0</v>
      </c>
      <c r="AL380" s="58">
        <v>3300000</v>
      </c>
      <c r="AM380" s="58">
        <v>0</v>
      </c>
      <c r="AN380" s="78">
        <v>255</v>
      </c>
      <c r="AO380" s="78">
        <v>108.6</v>
      </c>
      <c r="AP380" s="78">
        <v>0</v>
      </c>
      <c r="AQ380" s="93">
        <v>0</v>
      </c>
      <c r="AR380" s="93">
        <v>0</v>
      </c>
      <c r="AS380" s="93">
        <v>0</v>
      </c>
      <c r="AT380" s="93">
        <v>0</v>
      </c>
      <c r="AU380" s="93">
        <v>0</v>
      </c>
      <c r="AV380" s="93">
        <v>0</v>
      </c>
      <c r="AW380" s="93">
        <v>0</v>
      </c>
      <c r="AX380" s="93">
        <v>0</v>
      </c>
      <c r="AY380" s="58"/>
      <c r="AZ380" s="59"/>
      <c r="BA380" s="59"/>
      <c r="BB380" s="59">
        <v>20561000</v>
      </c>
      <c r="BC380" s="59">
        <v>0</v>
      </c>
      <c r="BD380" s="59">
        <v>0</v>
      </c>
      <c r="BE380" s="59">
        <v>20561000</v>
      </c>
      <c r="BF380" s="59">
        <v>0</v>
      </c>
      <c r="BG380" s="60">
        <v>0</v>
      </c>
      <c r="BH380" s="80">
        <v>255</v>
      </c>
      <c r="BI380" s="80">
        <v>345</v>
      </c>
      <c r="BJ380" s="80">
        <v>90</v>
      </c>
      <c r="BK380" s="80">
        <v>35.294117647058826</v>
      </c>
      <c r="BL380" s="80">
        <v>277</v>
      </c>
      <c r="BM380" s="80">
        <v>22</v>
      </c>
      <c r="BN380" s="80">
        <v>8.6274509803921564</v>
      </c>
      <c r="BO380" s="169" t="str">
        <f>VLOOKUP(B380,[1]DS!$B$5:$W$2997,15,0)</f>
        <v>0802</v>
      </c>
      <c r="BP380" s="80" t="str">
        <f t="shared" si="58"/>
        <v/>
      </c>
    </row>
    <row r="381" spans="1:68" ht="27.6" customHeight="1">
      <c r="A381" s="56">
        <f>SUBTOTAL(3,$B$9:B381)</f>
        <v>373</v>
      </c>
      <c r="B381" s="123" t="s">
        <v>628</v>
      </c>
      <c r="C381" s="124" t="s">
        <v>1296</v>
      </c>
      <c r="D381" s="125" t="s">
        <v>1027</v>
      </c>
      <c r="E381" s="56">
        <v>8</v>
      </c>
      <c r="F381" s="57" t="s">
        <v>707</v>
      </c>
      <c r="G381" s="78">
        <v>0</v>
      </c>
      <c r="H381" s="58">
        <v>0</v>
      </c>
      <c r="I381" s="58">
        <v>0</v>
      </c>
      <c r="J381" s="58">
        <v>0</v>
      </c>
      <c r="K381" s="78"/>
      <c r="L381" s="58"/>
      <c r="M381" s="58"/>
      <c r="N381" s="58">
        <v>0</v>
      </c>
      <c r="O381" s="78">
        <v>45.6</v>
      </c>
      <c r="P381" s="58">
        <v>4674000</v>
      </c>
      <c r="Q381" s="58">
        <v>0</v>
      </c>
      <c r="R381" s="58">
        <v>4674000</v>
      </c>
      <c r="S381" s="78"/>
      <c r="T381" s="58"/>
      <c r="U381" s="58"/>
      <c r="V381" s="58">
        <v>0</v>
      </c>
      <c r="W381" s="58"/>
      <c r="X381" s="58"/>
      <c r="Y381" s="58"/>
      <c r="Z381" s="58"/>
      <c r="AA381" s="58"/>
      <c r="AB381" s="58">
        <v>0</v>
      </c>
      <c r="AC381" s="60">
        <v>0</v>
      </c>
      <c r="AD381" s="60">
        <v>0</v>
      </c>
      <c r="AE381" s="60">
        <v>0</v>
      </c>
      <c r="AF381" s="60">
        <v>0</v>
      </c>
      <c r="AG381" s="60">
        <v>0</v>
      </c>
      <c r="AH381" s="60">
        <v>0</v>
      </c>
      <c r="AI381" s="58">
        <v>0</v>
      </c>
      <c r="AJ381" s="58">
        <v>0</v>
      </c>
      <c r="AK381" s="59">
        <v>0</v>
      </c>
      <c r="AL381" s="58">
        <v>0</v>
      </c>
      <c r="AM381" s="58">
        <v>0</v>
      </c>
      <c r="AN381" s="78">
        <v>300</v>
      </c>
      <c r="AO381" s="78">
        <v>101.4</v>
      </c>
      <c r="AP381" s="78">
        <v>0</v>
      </c>
      <c r="AQ381" s="93">
        <v>0</v>
      </c>
      <c r="AR381" s="93">
        <v>0</v>
      </c>
      <c r="AS381" s="93">
        <v>0</v>
      </c>
      <c r="AT381" s="93">
        <v>0</v>
      </c>
      <c r="AU381" s="93">
        <v>0</v>
      </c>
      <c r="AV381" s="93">
        <v>0</v>
      </c>
      <c r="AW381" s="93">
        <v>0</v>
      </c>
      <c r="AX381" s="93">
        <v>0</v>
      </c>
      <c r="AY381" s="58"/>
      <c r="AZ381" s="59"/>
      <c r="BA381" s="59"/>
      <c r="BB381" s="59">
        <v>4674000</v>
      </c>
      <c r="BC381" s="59">
        <v>0</v>
      </c>
      <c r="BD381" s="59">
        <v>0</v>
      </c>
      <c r="BE381" s="59">
        <v>4674000</v>
      </c>
      <c r="BF381" s="59">
        <v>0</v>
      </c>
      <c r="BG381" s="136">
        <v>0</v>
      </c>
      <c r="BH381" s="80">
        <v>300</v>
      </c>
      <c r="BI381" s="80">
        <v>147</v>
      </c>
      <c r="BJ381" s="80">
        <v>0</v>
      </c>
      <c r="BK381" s="80">
        <v>0</v>
      </c>
      <c r="BL381" s="80">
        <v>147</v>
      </c>
      <c r="BM381" s="80">
        <v>0</v>
      </c>
      <c r="BN381" s="80">
        <v>0</v>
      </c>
      <c r="BO381" s="169" t="str">
        <f>VLOOKUP(B381,[1]DS!$B$5:$W$2997,15,0)</f>
        <v>0802</v>
      </c>
      <c r="BP381" s="80" t="str">
        <f t="shared" si="58"/>
        <v/>
      </c>
    </row>
    <row r="382" spans="1:68" ht="27.6" customHeight="1">
      <c r="A382" s="56">
        <f>SUBTOTAL(3,$B$9:B382)</f>
        <v>374</v>
      </c>
      <c r="B382" s="123" t="s">
        <v>304</v>
      </c>
      <c r="C382" s="124" t="s">
        <v>1070</v>
      </c>
      <c r="D382" s="125" t="s">
        <v>1098</v>
      </c>
      <c r="E382" s="56">
        <v>8</v>
      </c>
      <c r="F382" s="57" t="s">
        <v>708</v>
      </c>
      <c r="G382" s="78">
        <v>0</v>
      </c>
      <c r="H382" s="58">
        <v>0</v>
      </c>
      <c r="I382" s="58">
        <v>0</v>
      </c>
      <c r="J382" s="58">
        <v>0</v>
      </c>
      <c r="K382" s="78"/>
      <c r="L382" s="58"/>
      <c r="M382" s="58"/>
      <c r="N382" s="58">
        <v>0</v>
      </c>
      <c r="O382" s="78">
        <v>0</v>
      </c>
      <c r="P382" s="58">
        <v>0</v>
      </c>
      <c r="Q382" s="58">
        <v>0</v>
      </c>
      <c r="R382" s="58">
        <v>0</v>
      </c>
      <c r="S382" s="78"/>
      <c r="T382" s="58"/>
      <c r="U382" s="58"/>
      <c r="V382" s="58">
        <v>0</v>
      </c>
      <c r="W382" s="58"/>
      <c r="X382" s="58"/>
      <c r="Y382" s="58"/>
      <c r="Z382" s="58"/>
      <c r="AA382" s="58"/>
      <c r="AB382" s="58">
        <v>0</v>
      </c>
      <c r="AC382" s="60">
        <v>0</v>
      </c>
      <c r="AD382" s="60">
        <v>0</v>
      </c>
      <c r="AE382" s="60">
        <v>0</v>
      </c>
      <c r="AF382" s="60">
        <v>0</v>
      </c>
      <c r="AG382" s="60">
        <v>0</v>
      </c>
      <c r="AH382" s="60">
        <v>0</v>
      </c>
      <c r="AI382" s="58">
        <v>0</v>
      </c>
      <c r="AJ382" s="58">
        <v>0</v>
      </c>
      <c r="AK382" s="59">
        <v>0</v>
      </c>
      <c r="AL382" s="58">
        <v>0</v>
      </c>
      <c r="AM382" s="58">
        <v>0</v>
      </c>
      <c r="AN382" s="78">
        <v>0</v>
      </c>
      <c r="AO382" s="78">
        <v>0</v>
      </c>
      <c r="AP382" s="78">
        <v>0</v>
      </c>
      <c r="AQ382" s="93">
        <v>0</v>
      </c>
      <c r="AR382" s="93">
        <v>0</v>
      </c>
      <c r="AS382" s="93">
        <v>0</v>
      </c>
      <c r="AT382" s="93">
        <v>0</v>
      </c>
      <c r="AU382" s="93">
        <v>0</v>
      </c>
      <c r="AV382" s="93">
        <v>0</v>
      </c>
      <c r="AW382" s="93">
        <v>0</v>
      </c>
      <c r="AX382" s="93">
        <v>0</v>
      </c>
      <c r="AY382" s="58"/>
      <c r="AZ382" s="59"/>
      <c r="BA382" s="59"/>
      <c r="BB382" s="59">
        <v>0</v>
      </c>
      <c r="BC382" s="59">
        <v>0</v>
      </c>
      <c r="BD382" s="59">
        <v>0</v>
      </c>
      <c r="BE382" s="59">
        <v>0</v>
      </c>
      <c r="BF382" s="59">
        <v>0</v>
      </c>
      <c r="BG382" s="136">
        <v>0</v>
      </c>
      <c r="BH382" s="80">
        <v>0</v>
      </c>
      <c r="BI382" s="80">
        <v>0</v>
      </c>
      <c r="BJ382" s="80">
        <v>0</v>
      </c>
      <c r="BK382" s="80">
        <v>0</v>
      </c>
      <c r="BL382" s="80">
        <v>0</v>
      </c>
      <c r="BM382" s="80">
        <v>0</v>
      </c>
      <c r="BN382" s="80">
        <v>0</v>
      </c>
      <c r="BO382" s="169" t="str">
        <f>VLOOKUP(B382,[1]DS!$B$5:$W$2997,15,0)</f>
        <v>0803</v>
      </c>
      <c r="BP382" s="80" t="str">
        <f t="shared" si="58"/>
        <v/>
      </c>
    </row>
    <row r="383" spans="1:68" ht="27.6" customHeight="1">
      <c r="A383" s="56">
        <f>SUBTOTAL(3,$B$9:B383)</f>
        <v>375</v>
      </c>
      <c r="B383" s="123" t="s">
        <v>305</v>
      </c>
      <c r="C383" s="124" t="s">
        <v>1115</v>
      </c>
      <c r="D383" s="125" t="s">
        <v>958</v>
      </c>
      <c r="E383" s="56">
        <v>8</v>
      </c>
      <c r="F383" s="57" t="s">
        <v>708</v>
      </c>
      <c r="G383" s="78">
        <v>0</v>
      </c>
      <c r="H383" s="58">
        <v>0</v>
      </c>
      <c r="I383" s="58">
        <v>0</v>
      </c>
      <c r="J383" s="58">
        <v>0</v>
      </c>
      <c r="K383" s="78"/>
      <c r="L383" s="58"/>
      <c r="M383" s="58"/>
      <c r="N383" s="58">
        <v>0</v>
      </c>
      <c r="O383" s="78">
        <v>114.3</v>
      </c>
      <c r="P383" s="58">
        <v>11715750</v>
      </c>
      <c r="Q383" s="58">
        <v>0</v>
      </c>
      <c r="R383" s="58">
        <v>11715750</v>
      </c>
      <c r="S383" s="78"/>
      <c r="T383" s="58"/>
      <c r="U383" s="58"/>
      <c r="V383" s="58">
        <v>0</v>
      </c>
      <c r="W383" s="58"/>
      <c r="X383" s="58"/>
      <c r="Y383" s="58"/>
      <c r="Z383" s="58"/>
      <c r="AA383" s="58"/>
      <c r="AB383" s="58">
        <v>0</v>
      </c>
      <c r="AC383" s="60">
        <v>2</v>
      </c>
      <c r="AD383" s="60">
        <v>40</v>
      </c>
      <c r="AE383" s="60">
        <v>0</v>
      </c>
      <c r="AF383" s="60">
        <v>0</v>
      </c>
      <c r="AG383" s="60">
        <v>2</v>
      </c>
      <c r="AH383" s="60">
        <v>40</v>
      </c>
      <c r="AI383" s="58">
        <v>2100000</v>
      </c>
      <c r="AJ383" s="58">
        <v>0</v>
      </c>
      <c r="AK383" s="59">
        <v>0</v>
      </c>
      <c r="AL383" s="58">
        <v>2100000</v>
      </c>
      <c r="AM383" s="58">
        <v>0</v>
      </c>
      <c r="AN383" s="78">
        <v>240</v>
      </c>
      <c r="AO383" s="78">
        <v>73.400000000000006</v>
      </c>
      <c r="AP383" s="78">
        <v>49.4</v>
      </c>
      <c r="AQ383" s="93">
        <v>0</v>
      </c>
      <c r="AR383" s="93">
        <v>0</v>
      </c>
      <c r="AS383" s="93">
        <v>0</v>
      </c>
      <c r="AT383" s="93">
        <v>0</v>
      </c>
      <c r="AU383" s="93">
        <v>0</v>
      </c>
      <c r="AV383" s="93">
        <v>0</v>
      </c>
      <c r="AW383" s="93">
        <v>0</v>
      </c>
      <c r="AX383" s="93">
        <v>0</v>
      </c>
      <c r="AY383" s="58"/>
      <c r="AZ383" s="59"/>
      <c r="BA383" s="59"/>
      <c r="BB383" s="59">
        <v>13815750</v>
      </c>
      <c r="BC383" s="59">
        <v>0</v>
      </c>
      <c r="BD383" s="59">
        <v>0</v>
      </c>
      <c r="BE383" s="59">
        <v>13815750</v>
      </c>
      <c r="BF383" s="59">
        <v>0</v>
      </c>
      <c r="BG383" s="60">
        <v>0</v>
      </c>
      <c r="BH383" s="80">
        <v>240</v>
      </c>
      <c r="BI383" s="80">
        <v>277.10000000000002</v>
      </c>
      <c r="BJ383" s="80">
        <v>37.100000000000023</v>
      </c>
      <c r="BK383" s="80">
        <v>15.458333333333343</v>
      </c>
      <c r="BL383" s="80">
        <v>237.1</v>
      </c>
      <c r="BM383" s="80">
        <v>0</v>
      </c>
      <c r="BN383" s="80">
        <v>0</v>
      </c>
      <c r="BO383" s="169" t="str">
        <f>VLOOKUP(B383,[1]DS!$B$5:$W$2997,15,0)</f>
        <v>0803</v>
      </c>
      <c r="BP383" s="80" t="str">
        <f t="shared" si="58"/>
        <v/>
      </c>
    </row>
    <row r="384" spans="1:68" ht="27.6" customHeight="1">
      <c r="A384" s="56">
        <f>SUBTOTAL(3,$B$9:B384)</f>
        <v>376</v>
      </c>
      <c r="B384" s="123" t="s">
        <v>306</v>
      </c>
      <c r="C384" s="124" t="s">
        <v>1297</v>
      </c>
      <c r="D384" s="125" t="s">
        <v>1229</v>
      </c>
      <c r="E384" s="56">
        <v>8</v>
      </c>
      <c r="F384" s="57" t="s">
        <v>1298</v>
      </c>
      <c r="G384" s="78">
        <v>0</v>
      </c>
      <c r="H384" s="58">
        <v>0</v>
      </c>
      <c r="I384" s="58">
        <v>0</v>
      </c>
      <c r="J384" s="58">
        <v>0</v>
      </c>
      <c r="K384" s="78"/>
      <c r="L384" s="58"/>
      <c r="M384" s="58"/>
      <c r="N384" s="58">
        <v>0</v>
      </c>
      <c r="O384" s="78">
        <v>30.1</v>
      </c>
      <c r="P384" s="58">
        <v>3085250</v>
      </c>
      <c r="Q384" s="58">
        <v>0</v>
      </c>
      <c r="R384" s="58">
        <v>3085250</v>
      </c>
      <c r="S384" s="78"/>
      <c r="T384" s="58"/>
      <c r="U384" s="58"/>
      <c r="V384" s="58">
        <v>0</v>
      </c>
      <c r="W384" s="58"/>
      <c r="X384" s="58"/>
      <c r="Y384" s="58"/>
      <c r="Z384" s="58"/>
      <c r="AA384" s="58"/>
      <c r="AB384" s="58">
        <v>0</v>
      </c>
      <c r="AC384" s="60">
        <v>2</v>
      </c>
      <c r="AD384" s="60">
        <v>40</v>
      </c>
      <c r="AE384" s="60">
        <v>0</v>
      </c>
      <c r="AF384" s="60">
        <v>0</v>
      </c>
      <c r="AG384" s="60">
        <v>2</v>
      </c>
      <c r="AH384" s="60">
        <v>40</v>
      </c>
      <c r="AI384" s="58">
        <v>2100000</v>
      </c>
      <c r="AJ384" s="58">
        <v>0</v>
      </c>
      <c r="AK384" s="59">
        <v>0</v>
      </c>
      <c r="AL384" s="58">
        <v>2100000</v>
      </c>
      <c r="AM384" s="58">
        <v>0</v>
      </c>
      <c r="AN384" s="78">
        <v>247.5</v>
      </c>
      <c r="AO384" s="78">
        <v>128.1</v>
      </c>
      <c r="AP384" s="78">
        <v>0</v>
      </c>
      <c r="AQ384" s="93">
        <v>0</v>
      </c>
      <c r="AR384" s="93">
        <v>0</v>
      </c>
      <c r="AS384" s="93">
        <v>0</v>
      </c>
      <c r="AT384" s="93">
        <v>0</v>
      </c>
      <c r="AU384" s="93">
        <v>0</v>
      </c>
      <c r="AV384" s="93">
        <v>0</v>
      </c>
      <c r="AW384" s="93">
        <v>0</v>
      </c>
      <c r="AX384" s="93">
        <v>0</v>
      </c>
      <c r="AY384" s="58"/>
      <c r="AZ384" s="59"/>
      <c r="BA384" s="59"/>
      <c r="BB384" s="59">
        <v>5185250</v>
      </c>
      <c r="BC384" s="59">
        <v>0</v>
      </c>
      <c r="BD384" s="59">
        <v>0</v>
      </c>
      <c r="BE384" s="59">
        <v>5185250</v>
      </c>
      <c r="BF384" s="59">
        <v>0</v>
      </c>
      <c r="BG384" s="60">
        <v>0</v>
      </c>
      <c r="BH384" s="80">
        <v>247.5</v>
      </c>
      <c r="BI384" s="80">
        <v>198.2</v>
      </c>
      <c r="BJ384" s="80">
        <v>0</v>
      </c>
      <c r="BK384" s="80">
        <v>0</v>
      </c>
      <c r="BL384" s="80">
        <v>158.19999999999999</v>
      </c>
      <c r="BM384" s="80">
        <v>0</v>
      </c>
      <c r="BN384" s="80">
        <v>0</v>
      </c>
      <c r="BO384" s="169" t="str">
        <f>VLOOKUP(B384,[1]DS!$B$5:$W$2997,15,0)</f>
        <v>0803</v>
      </c>
      <c r="BP384" s="80" t="str">
        <f t="shared" si="58"/>
        <v/>
      </c>
    </row>
    <row r="385" spans="1:68" ht="27.6" customHeight="1">
      <c r="A385" s="56">
        <f>SUBTOTAL(3,$B$9:B385)</f>
        <v>377</v>
      </c>
      <c r="B385" s="123" t="s">
        <v>307</v>
      </c>
      <c r="C385" s="124" t="s">
        <v>904</v>
      </c>
      <c r="D385" s="125" t="s">
        <v>933</v>
      </c>
      <c r="E385" s="56">
        <v>8</v>
      </c>
      <c r="F385" s="57" t="s">
        <v>1298</v>
      </c>
      <c r="G385" s="78">
        <v>0</v>
      </c>
      <c r="H385" s="58">
        <v>0</v>
      </c>
      <c r="I385" s="58">
        <v>0</v>
      </c>
      <c r="J385" s="58">
        <v>0</v>
      </c>
      <c r="K385" s="78"/>
      <c r="L385" s="58"/>
      <c r="M385" s="58"/>
      <c r="N385" s="58">
        <v>0</v>
      </c>
      <c r="O385" s="78">
        <v>0</v>
      </c>
      <c r="P385" s="58">
        <v>0</v>
      </c>
      <c r="Q385" s="58">
        <v>0</v>
      </c>
      <c r="R385" s="58">
        <v>0</v>
      </c>
      <c r="S385" s="78"/>
      <c r="T385" s="58"/>
      <c r="U385" s="58"/>
      <c r="V385" s="58">
        <v>0</v>
      </c>
      <c r="W385" s="58"/>
      <c r="X385" s="58"/>
      <c r="Y385" s="58"/>
      <c r="Z385" s="58"/>
      <c r="AA385" s="58"/>
      <c r="AB385" s="58">
        <v>0</v>
      </c>
      <c r="AC385" s="60">
        <v>2</v>
      </c>
      <c r="AD385" s="60">
        <v>48</v>
      </c>
      <c r="AE385" s="60">
        <v>0</v>
      </c>
      <c r="AF385" s="60">
        <v>0</v>
      </c>
      <c r="AG385" s="60">
        <v>2</v>
      </c>
      <c r="AH385" s="60">
        <v>48</v>
      </c>
      <c r="AI385" s="58">
        <v>2450000</v>
      </c>
      <c r="AJ385" s="58">
        <v>0</v>
      </c>
      <c r="AK385" s="59">
        <v>0</v>
      </c>
      <c r="AL385" s="58">
        <v>2450000</v>
      </c>
      <c r="AM385" s="58">
        <v>0</v>
      </c>
      <c r="AN385" s="78">
        <v>210</v>
      </c>
      <c r="AO385" s="78">
        <v>44.3</v>
      </c>
      <c r="AP385" s="78">
        <v>0</v>
      </c>
      <c r="AQ385" s="93">
        <v>0</v>
      </c>
      <c r="AR385" s="93">
        <v>0</v>
      </c>
      <c r="AS385" s="93">
        <v>0</v>
      </c>
      <c r="AT385" s="93">
        <v>0</v>
      </c>
      <c r="AU385" s="93">
        <v>0</v>
      </c>
      <c r="AV385" s="93">
        <v>0</v>
      </c>
      <c r="AW385" s="93">
        <v>0</v>
      </c>
      <c r="AX385" s="93">
        <v>0</v>
      </c>
      <c r="AY385" s="58"/>
      <c r="AZ385" s="59"/>
      <c r="BA385" s="59"/>
      <c r="BB385" s="59">
        <v>2450000</v>
      </c>
      <c r="BC385" s="59">
        <v>0</v>
      </c>
      <c r="BD385" s="59">
        <v>0</v>
      </c>
      <c r="BE385" s="59">
        <v>2450000</v>
      </c>
      <c r="BF385" s="59">
        <v>0</v>
      </c>
      <c r="BG385" s="60">
        <v>0</v>
      </c>
      <c r="BH385" s="80">
        <v>210</v>
      </c>
      <c r="BI385" s="80">
        <v>92.3</v>
      </c>
      <c r="BJ385" s="80">
        <v>0</v>
      </c>
      <c r="BK385" s="80">
        <v>0</v>
      </c>
      <c r="BL385" s="80">
        <v>44.3</v>
      </c>
      <c r="BM385" s="80">
        <v>0</v>
      </c>
      <c r="BN385" s="80">
        <v>0</v>
      </c>
      <c r="BO385" s="169" t="str">
        <f>VLOOKUP(B385,[1]DS!$B$5:$W$2997,15,0)</f>
        <v>0803</v>
      </c>
      <c r="BP385" s="80" t="str">
        <f t="shared" si="58"/>
        <v/>
      </c>
    </row>
    <row r="386" spans="1:68" ht="27.6" customHeight="1">
      <c r="A386" s="56">
        <f>SUBTOTAL(3,$B$9:B386)</f>
        <v>378</v>
      </c>
      <c r="B386" s="123" t="s">
        <v>308</v>
      </c>
      <c r="C386" s="124" t="s">
        <v>1299</v>
      </c>
      <c r="D386" s="125" t="s">
        <v>1248</v>
      </c>
      <c r="E386" s="56">
        <v>8</v>
      </c>
      <c r="F386" s="57" t="s">
        <v>708</v>
      </c>
      <c r="G386" s="78">
        <v>0</v>
      </c>
      <c r="H386" s="58">
        <v>0</v>
      </c>
      <c r="I386" s="58">
        <v>0</v>
      </c>
      <c r="J386" s="58">
        <v>0</v>
      </c>
      <c r="K386" s="78"/>
      <c r="L386" s="58"/>
      <c r="M386" s="58"/>
      <c r="N386" s="58">
        <v>0</v>
      </c>
      <c r="O386" s="78">
        <v>105.29999999999998</v>
      </c>
      <c r="P386" s="58">
        <v>10793249.999999998</v>
      </c>
      <c r="Q386" s="58">
        <v>0</v>
      </c>
      <c r="R386" s="58">
        <v>10793250</v>
      </c>
      <c r="S386" s="78"/>
      <c r="T386" s="58"/>
      <c r="U386" s="58"/>
      <c r="V386" s="58">
        <v>0</v>
      </c>
      <c r="W386" s="58"/>
      <c r="X386" s="58"/>
      <c r="Y386" s="58"/>
      <c r="Z386" s="58"/>
      <c r="AA386" s="58"/>
      <c r="AB386" s="58">
        <v>0</v>
      </c>
      <c r="AC386" s="60">
        <v>0</v>
      </c>
      <c r="AD386" s="60">
        <v>0</v>
      </c>
      <c r="AE386" s="60">
        <v>0</v>
      </c>
      <c r="AF386" s="60">
        <v>0</v>
      </c>
      <c r="AG386" s="60">
        <v>0</v>
      </c>
      <c r="AH386" s="60">
        <v>0</v>
      </c>
      <c r="AI386" s="58">
        <v>0</v>
      </c>
      <c r="AJ386" s="58">
        <v>0</v>
      </c>
      <c r="AK386" s="59">
        <v>0</v>
      </c>
      <c r="AL386" s="58">
        <v>0</v>
      </c>
      <c r="AM386" s="58">
        <v>0</v>
      </c>
      <c r="AN386" s="78">
        <v>255</v>
      </c>
      <c r="AO386" s="78">
        <v>251.6</v>
      </c>
      <c r="AP386" s="78">
        <v>0</v>
      </c>
      <c r="AQ386" s="93">
        <v>0</v>
      </c>
      <c r="AR386" s="93">
        <v>0</v>
      </c>
      <c r="AS386" s="93">
        <v>0</v>
      </c>
      <c r="AT386" s="93">
        <v>0</v>
      </c>
      <c r="AU386" s="93">
        <v>0</v>
      </c>
      <c r="AV386" s="93">
        <v>0</v>
      </c>
      <c r="AW386" s="93">
        <v>0</v>
      </c>
      <c r="AX386" s="93">
        <v>0</v>
      </c>
      <c r="AY386" s="58"/>
      <c r="AZ386" s="59"/>
      <c r="BA386" s="59"/>
      <c r="BB386" s="59">
        <v>10793250</v>
      </c>
      <c r="BC386" s="59">
        <v>0</v>
      </c>
      <c r="BD386" s="59">
        <v>0</v>
      </c>
      <c r="BE386" s="59">
        <v>10793250</v>
      </c>
      <c r="BF386" s="59">
        <v>0</v>
      </c>
      <c r="BG386" s="60">
        <v>0</v>
      </c>
      <c r="BH386" s="80">
        <v>255</v>
      </c>
      <c r="BI386" s="80">
        <v>356.9</v>
      </c>
      <c r="BJ386" s="80">
        <v>101.89999999999998</v>
      </c>
      <c r="BK386" s="80">
        <v>39.960784313725483</v>
      </c>
      <c r="BL386" s="80">
        <v>356.9</v>
      </c>
      <c r="BM386" s="80">
        <v>101.89999999999998</v>
      </c>
      <c r="BN386" s="80">
        <v>39.960784313725483</v>
      </c>
      <c r="BO386" s="169" t="str">
        <f>VLOOKUP(B386,[1]DS!$B$5:$W$2997,15,0)</f>
        <v>0803</v>
      </c>
      <c r="BP386" s="80" t="str">
        <f t="shared" si="58"/>
        <v/>
      </c>
    </row>
    <row r="387" spans="1:68" ht="27.6" customHeight="1">
      <c r="A387" s="56">
        <f>SUBTOTAL(3,$B$9:B387)</f>
        <v>379</v>
      </c>
      <c r="B387" s="123" t="s">
        <v>309</v>
      </c>
      <c r="C387" s="124" t="s">
        <v>1163</v>
      </c>
      <c r="D387" s="125" t="s">
        <v>1300</v>
      </c>
      <c r="E387" s="56">
        <v>8</v>
      </c>
      <c r="F387" s="57" t="s">
        <v>708</v>
      </c>
      <c r="G387" s="78">
        <v>0</v>
      </c>
      <c r="H387" s="58">
        <v>0</v>
      </c>
      <c r="I387" s="58">
        <v>0</v>
      </c>
      <c r="J387" s="58">
        <v>0</v>
      </c>
      <c r="K387" s="78"/>
      <c r="L387" s="58"/>
      <c r="M387" s="58"/>
      <c r="N387" s="58">
        <v>0</v>
      </c>
      <c r="O387" s="78">
        <v>90.499999999999986</v>
      </c>
      <c r="P387" s="58">
        <v>9276249.9999999981</v>
      </c>
      <c r="Q387" s="58">
        <v>0</v>
      </c>
      <c r="R387" s="58">
        <v>9276250</v>
      </c>
      <c r="S387" s="78"/>
      <c r="T387" s="58"/>
      <c r="U387" s="58"/>
      <c r="V387" s="58">
        <v>0</v>
      </c>
      <c r="W387" s="58"/>
      <c r="X387" s="58"/>
      <c r="Y387" s="58"/>
      <c r="Z387" s="58"/>
      <c r="AA387" s="58"/>
      <c r="AB387" s="58">
        <v>0</v>
      </c>
      <c r="AC387" s="60">
        <v>1</v>
      </c>
      <c r="AD387" s="60">
        <v>20</v>
      </c>
      <c r="AE387" s="60">
        <v>0</v>
      </c>
      <c r="AF387" s="60">
        <v>0</v>
      </c>
      <c r="AG387" s="60">
        <v>1</v>
      </c>
      <c r="AH387" s="60">
        <v>20</v>
      </c>
      <c r="AI387" s="58">
        <v>1050000</v>
      </c>
      <c r="AJ387" s="58">
        <v>0</v>
      </c>
      <c r="AK387" s="59">
        <v>0</v>
      </c>
      <c r="AL387" s="58">
        <v>1050000</v>
      </c>
      <c r="AM387" s="58">
        <v>0</v>
      </c>
      <c r="AN387" s="78">
        <v>300</v>
      </c>
      <c r="AO387" s="78">
        <v>342</v>
      </c>
      <c r="AP387" s="78">
        <v>0</v>
      </c>
      <c r="AQ387" s="93">
        <v>5733000</v>
      </c>
      <c r="AR387" s="93">
        <v>0</v>
      </c>
      <c r="AS387" s="93">
        <v>0</v>
      </c>
      <c r="AT387" s="93">
        <v>0</v>
      </c>
      <c r="AU387" s="93">
        <v>0</v>
      </c>
      <c r="AV387" s="93">
        <v>5733000</v>
      </c>
      <c r="AW387" s="93">
        <v>0</v>
      </c>
      <c r="AX387" s="93">
        <v>0</v>
      </c>
      <c r="AY387" s="58"/>
      <c r="AZ387" s="59"/>
      <c r="BA387" s="59"/>
      <c r="BB387" s="59">
        <v>16059250</v>
      </c>
      <c r="BC387" s="59">
        <v>0</v>
      </c>
      <c r="BD387" s="59">
        <v>0</v>
      </c>
      <c r="BE387" s="59">
        <v>16059250</v>
      </c>
      <c r="BF387" s="59">
        <v>0</v>
      </c>
      <c r="BG387" s="60">
        <v>0</v>
      </c>
      <c r="BH387" s="80">
        <v>300</v>
      </c>
      <c r="BI387" s="80">
        <v>452.5</v>
      </c>
      <c r="BJ387" s="80">
        <v>152.5</v>
      </c>
      <c r="BK387" s="80">
        <v>50.833333333333329</v>
      </c>
      <c r="BL387" s="80">
        <v>432.5</v>
      </c>
      <c r="BM387" s="80">
        <v>132.5</v>
      </c>
      <c r="BN387" s="80">
        <v>44.166666666666664</v>
      </c>
      <c r="BO387" s="169" t="str">
        <f>VLOOKUP(B387,[1]DS!$B$5:$W$2997,15,0)</f>
        <v>0803</v>
      </c>
      <c r="BP387" s="80" t="str">
        <f t="shared" si="58"/>
        <v/>
      </c>
    </row>
    <row r="388" spans="1:68" ht="27.6" customHeight="1">
      <c r="A388" s="56">
        <f>SUBTOTAL(3,$B$9:B388)</f>
        <v>380</v>
      </c>
      <c r="B388" s="123" t="s">
        <v>310</v>
      </c>
      <c r="C388" s="124" t="s">
        <v>1301</v>
      </c>
      <c r="D388" s="125" t="s">
        <v>1027</v>
      </c>
      <c r="E388" s="56">
        <v>8</v>
      </c>
      <c r="F388" s="57" t="s">
        <v>709</v>
      </c>
      <c r="G388" s="78">
        <v>32.799999999999997</v>
      </c>
      <c r="H388" s="58">
        <v>3362000</v>
      </c>
      <c r="I388" s="58">
        <v>0</v>
      </c>
      <c r="J388" s="58">
        <v>3362000</v>
      </c>
      <c r="K388" s="78"/>
      <c r="L388" s="58"/>
      <c r="M388" s="58"/>
      <c r="N388" s="58">
        <v>0</v>
      </c>
      <c r="O388" s="78">
        <v>0</v>
      </c>
      <c r="P388" s="58">
        <v>0</v>
      </c>
      <c r="Q388" s="58">
        <v>0</v>
      </c>
      <c r="R388" s="58">
        <v>0</v>
      </c>
      <c r="S388" s="78"/>
      <c r="T388" s="58"/>
      <c r="U388" s="58"/>
      <c r="V388" s="58">
        <v>0</v>
      </c>
      <c r="W388" s="58"/>
      <c r="X388" s="58"/>
      <c r="Y388" s="58"/>
      <c r="Z388" s="58"/>
      <c r="AA388" s="58"/>
      <c r="AB388" s="58">
        <v>0</v>
      </c>
      <c r="AC388" s="60">
        <v>2</v>
      </c>
      <c r="AD388" s="60">
        <v>40</v>
      </c>
      <c r="AE388" s="60">
        <v>0</v>
      </c>
      <c r="AF388" s="60">
        <v>0</v>
      </c>
      <c r="AG388" s="60">
        <v>2</v>
      </c>
      <c r="AH388" s="60">
        <v>40</v>
      </c>
      <c r="AI388" s="58">
        <v>2100000</v>
      </c>
      <c r="AJ388" s="58">
        <v>0</v>
      </c>
      <c r="AK388" s="59">
        <v>0</v>
      </c>
      <c r="AL388" s="58">
        <v>2100000</v>
      </c>
      <c r="AM388" s="58">
        <v>0</v>
      </c>
      <c r="AN388" s="78">
        <v>300</v>
      </c>
      <c r="AO388" s="78">
        <v>78</v>
      </c>
      <c r="AP388" s="78">
        <v>49.5</v>
      </c>
      <c r="AQ388" s="93">
        <v>0</v>
      </c>
      <c r="AR388" s="93">
        <v>0</v>
      </c>
      <c r="AS388" s="93">
        <v>0</v>
      </c>
      <c r="AT388" s="93">
        <v>0</v>
      </c>
      <c r="AU388" s="93">
        <v>0</v>
      </c>
      <c r="AV388" s="93">
        <v>0</v>
      </c>
      <c r="AW388" s="93">
        <v>0</v>
      </c>
      <c r="AX388" s="93">
        <v>0</v>
      </c>
      <c r="AY388" s="58"/>
      <c r="AZ388" s="59"/>
      <c r="BA388" s="59"/>
      <c r="BB388" s="59">
        <v>5462000</v>
      </c>
      <c r="BC388" s="59">
        <v>0</v>
      </c>
      <c r="BD388" s="59">
        <v>0</v>
      </c>
      <c r="BE388" s="59">
        <v>5462000</v>
      </c>
      <c r="BF388" s="59">
        <v>0</v>
      </c>
      <c r="BG388" s="60">
        <v>0</v>
      </c>
      <c r="BH388" s="80">
        <v>300</v>
      </c>
      <c r="BI388" s="80">
        <v>200.3</v>
      </c>
      <c r="BJ388" s="80">
        <v>0</v>
      </c>
      <c r="BK388" s="80">
        <v>0</v>
      </c>
      <c r="BL388" s="80">
        <v>160.30000000000001</v>
      </c>
      <c r="BM388" s="80">
        <v>0</v>
      </c>
      <c r="BN388" s="80">
        <v>0</v>
      </c>
      <c r="BO388" s="169" t="str">
        <f>VLOOKUP(B388,[1]DS!$B$5:$W$2997,15,0)</f>
        <v>0804</v>
      </c>
      <c r="BP388" s="80" t="str">
        <f t="shared" si="58"/>
        <v/>
      </c>
    </row>
    <row r="389" spans="1:68" ht="27.6" customHeight="1">
      <c r="A389" s="56">
        <f>SUBTOTAL(3,$B$9:B389)</f>
        <v>381</v>
      </c>
      <c r="B389" s="123" t="s">
        <v>311</v>
      </c>
      <c r="C389" s="124" t="s">
        <v>1302</v>
      </c>
      <c r="D389" s="125" t="s">
        <v>992</v>
      </c>
      <c r="E389" s="56">
        <v>8</v>
      </c>
      <c r="F389" s="57" t="s">
        <v>709</v>
      </c>
      <c r="G389" s="78">
        <v>0</v>
      </c>
      <c r="H389" s="58">
        <v>0</v>
      </c>
      <c r="I389" s="58">
        <v>0</v>
      </c>
      <c r="J389" s="58">
        <v>0</v>
      </c>
      <c r="K389" s="78"/>
      <c r="L389" s="58"/>
      <c r="M389" s="58"/>
      <c r="N389" s="58">
        <v>0</v>
      </c>
      <c r="O389" s="78">
        <v>30.3</v>
      </c>
      <c r="P389" s="58">
        <v>3105750</v>
      </c>
      <c r="Q389" s="58">
        <v>0</v>
      </c>
      <c r="R389" s="58">
        <v>3105750</v>
      </c>
      <c r="S389" s="78"/>
      <c r="T389" s="58"/>
      <c r="U389" s="58"/>
      <c r="V389" s="58">
        <v>0</v>
      </c>
      <c r="W389" s="58"/>
      <c r="X389" s="58"/>
      <c r="Y389" s="58"/>
      <c r="Z389" s="58"/>
      <c r="AA389" s="58"/>
      <c r="AB389" s="58">
        <v>0</v>
      </c>
      <c r="AC389" s="60">
        <v>1</v>
      </c>
      <c r="AD389" s="60">
        <v>14</v>
      </c>
      <c r="AE389" s="60">
        <v>0</v>
      </c>
      <c r="AF389" s="60">
        <v>0</v>
      </c>
      <c r="AG389" s="60">
        <v>1</v>
      </c>
      <c r="AH389" s="60">
        <v>14</v>
      </c>
      <c r="AI389" s="58">
        <v>650000</v>
      </c>
      <c r="AJ389" s="58">
        <v>0</v>
      </c>
      <c r="AK389" s="59">
        <v>0</v>
      </c>
      <c r="AL389" s="58">
        <v>650000</v>
      </c>
      <c r="AM389" s="58">
        <v>0</v>
      </c>
      <c r="AN389" s="78">
        <v>240</v>
      </c>
      <c r="AO389" s="78">
        <v>85.8</v>
      </c>
      <c r="AP389" s="78">
        <v>0</v>
      </c>
      <c r="AQ389" s="93">
        <v>0</v>
      </c>
      <c r="AR389" s="93">
        <v>0</v>
      </c>
      <c r="AS389" s="93">
        <v>0</v>
      </c>
      <c r="AT389" s="93">
        <v>0</v>
      </c>
      <c r="AU389" s="93">
        <v>0</v>
      </c>
      <c r="AV389" s="93">
        <v>0</v>
      </c>
      <c r="AW389" s="93">
        <v>0</v>
      </c>
      <c r="AX389" s="93">
        <v>0</v>
      </c>
      <c r="AY389" s="58"/>
      <c r="AZ389" s="59"/>
      <c r="BA389" s="59"/>
      <c r="BB389" s="59">
        <v>3755750</v>
      </c>
      <c r="BC389" s="59">
        <v>0</v>
      </c>
      <c r="BD389" s="59">
        <v>0</v>
      </c>
      <c r="BE389" s="59">
        <v>3755750</v>
      </c>
      <c r="BF389" s="59">
        <v>0</v>
      </c>
      <c r="BG389" s="60">
        <v>0</v>
      </c>
      <c r="BH389" s="80">
        <v>240</v>
      </c>
      <c r="BI389" s="80">
        <v>130.1</v>
      </c>
      <c r="BJ389" s="80">
        <v>0</v>
      </c>
      <c r="BK389" s="80">
        <v>0</v>
      </c>
      <c r="BL389" s="80">
        <v>116.1</v>
      </c>
      <c r="BM389" s="80">
        <v>0</v>
      </c>
      <c r="BN389" s="80">
        <v>0</v>
      </c>
      <c r="BO389" s="169" t="str">
        <f>VLOOKUP(B389,[1]DS!$B$5:$W$2997,15,0)</f>
        <v>0804</v>
      </c>
      <c r="BP389" s="80" t="str">
        <f t="shared" si="58"/>
        <v/>
      </c>
    </row>
    <row r="390" spans="1:68" ht="27.6" customHeight="1">
      <c r="A390" s="56">
        <f>SUBTOTAL(3,$B$9:B390)</f>
        <v>382</v>
      </c>
      <c r="B390" s="123" t="s">
        <v>312</v>
      </c>
      <c r="C390" s="124" t="s">
        <v>894</v>
      </c>
      <c r="D390" s="125" t="s">
        <v>936</v>
      </c>
      <c r="E390" s="56">
        <v>8</v>
      </c>
      <c r="F390" s="57" t="s">
        <v>709</v>
      </c>
      <c r="G390" s="78">
        <v>0</v>
      </c>
      <c r="H390" s="58">
        <v>0</v>
      </c>
      <c r="I390" s="58">
        <v>0</v>
      </c>
      <c r="J390" s="58">
        <v>0</v>
      </c>
      <c r="K390" s="78"/>
      <c r="L390" s="58"/>
      <c r="M390" s="58"/>
      <c r="N390" s="58">
        <v>0</v>
      </c>
      <c r="O390" s="78">
        <v>90.8</v>
      </c>
      <c r="P390" s="58">
        <v>9307000</v>
      </c>
      <c r="Q390" s="58">
        <v>0</v>
      </c>
      <c r="R390" s="58">
        <v>9307000</v>
      </c>
      <c r="S390" s="78"/>
      <c r="T390" s="58"/>
      <c r="U390" s="58"/>
      <c r="V390" s="58">
        <v>0</v>
      </c>
      <c r="W390" s="58"/>
      <c r="X390" s="58"/>
      <c r="Y390" s="58"/>
      <c r="Z390" s="58"/>
      <c r="AA390" s="58"/>
      <c r="AB390" s="58">
        <v>0</v>
      </c>
      <c r="AC390" s="60">
        <v>2</v>
      </c>
      <c r="AD390" s="60">
        <v>40</v>
      </c>
      <c r="AE390" s="60">
        <v>0</v>
      </c>
      <c r="AF390" s="60">
        <v>0</v>
      </c>
      <c r="AG390" s="60">
        <v>2</v>
      </c>
      <c r="AH390" s="60">
        <v>40</v>
      </c>
      <c r="AI390" s="58">
        <v>2100000</v>
      </c>
      <c r="AJ390" s="58">
        <v>0</v>
      </c>
      <c r="AK390" s="59">
        <v>0</v>
      </c>
      <c r="AL390" s="58">
        <v>2100000</v>
      </c>
      <c r="AM390" s="58">
        <v>0</v>
      </c>
      <c r="AN390" s="78">
        <v>255</v>
      </c>
      <c r="AO390" s="78">
        <v>126.4</v>
      </c>
      <c r="AP390" s="78">
        <v>0</v>
      </c>
      <c r="AQ390" s="93">
        <v>0</v>
      </c>
      <c r="AR390" s="93">
        <v>0</v>
      </c>
      <c r="AS390" s="93">
        <v>0</v>
      </c>
      <c r="AT390" s="93">
        <v>0</v>
      </c>
      <c r="AU390" s="93">
        <v>0</v>
      </c>
      <c r="AV390" s="93">
        <v>0</v>
      </c>
      <c r="AW390" s="93">
        <v>0</v>
      </c>
      <c r="AX390" s="93">
        <v>0</v>
      </c>
      <c r="AY390" s="58"/>
      <c r="AZ390" s="59"/>
      <c r="BA390" s="59"/>
      <c r="BB390" s="59">
        <v>11407000</v>
      </c>
      <c r="BC390" s="59">
        <v>0</v>
      </c>
      <c r="BD390" s="59">
        <v>0</v>
      </c>
      <c r="BE390" s="59">
        <v>11407000</v>
      </c>
      <c r="BF390" s="59">
        <v>0</v>
      </c>
      <c r="BG390" s="136">
        <v>0</v>
      </c>
      <c r="BH390" s="80">
        <v>255</v>
      </c>
      <c r="BI390" s="80">
        <v>257.20000000000005</v>
      </c>
      <c r="BJ390" s="80">
        <v>2.2000000000000455</v>
      </c>
      <c r="BK390" s="80">
        <v>0.86274509803923349</v>
      </c>
      <c r="BL390" s="80">
        <v>217.2</v>
      </c>
      <c r="BM390" s="80">
        <v>0</v>
      </c>
      <c r="BN390" s="80">
        <v>0</v>
      </c>
      <c r="BO390" s="169" t="str">
        <f>VLOOKUP(B390,[1]DS!$B$5:$W$2997,15,0)</f>
        <v>0804</v>
      </c>
      <c r="BP390" s="80" t="str">
        <f t="shared" si="58"/>
        <v/>
      </c>
    </row>
    <row r="391" spans="1:68" ht="27.6" customHeight="1">
      <c r="A391" s="56">
        <f>SUBTOTAL(3,$B$9:B391)</f>
        <v>383</v>
      </c>
      <c r="B391" s="123" t="s">
        <v>609</v>
      </c>
      <c r="C391" s="124" t="s">
        <v>1303</v>
      </c>
      <c r="D391" s="125" t="s">
        <v>933</v>
      </c>
      <c r="E391" s="56">
        <v>8</v>
      </c>
      <c r="F391" s="57" t="s">
        <v>709</v>
      </c>
      <c r="G391" s="78">
        <v>0</v>
      </c>
      <c r="H391" s="58">
        <v>0</v>
      </c>
      <c r="I391" s="58">
        <v>0</v>
      </c>
      <c r="J391" s="58">
        <v>0</v>
      </c>
      <c r="K391" s="78"/>
      <c r="L391" s="58"/>
      <c r="M391" s="58"/>
      <c r="N391" s="58">
        <v>0</v>
      </c>
      <c r="O391" s="78">
        <v>0</v>
      </c>
      <c r="P391" s="58">
        <v>0</v>
      </c>
      <c r="Q391" s="58">
        <v>0</v>
      </c>
      <c r="R391" s="58">
        <v>0</v>
      </c>
      <c r="S391" s="78"/>
      <c r="T391" s="58"/>
      <c r="U391" s="58"/>
      <c r="V391" s="58">
        <v>0</v>
      </c>
      <c r="W391" s="58"/>
      <c r="X391" s="58"/>
      <c r="Y391" s="58"/>
      <c r="Z391" s="58"/>
      <c r="AA391" s="58"/>
      <c r="AB391" s="58">
        <v>0</v>
      </c>
      <c r="AC391" s="60">
        <v>1</v>
      </c>
      <c r="AD391" s="60">
        <v>20</v>
      </c>
      <c r="AE391" s="60">
        <v>0</v>
      </c>
      <c r="AF391" s="60">
        <v>0</v>
      </c>
      <c r="AG391" s="60">
        <v>1</v>
      </c>
      <c r="AH391" s="60">
        <v>20</v>
      </c>
      <c r="AI391" s="58">
        <v>1050000</v>
      </c>
      <c r="AJ391" s="58">
        <v>0</v>
      </c>
      <c r="AK391" s="59">
        <v>0</v>
      </c>
      <c r="AL391" s="58">
        <v>1050000</v>
      </c>
      <c r="AM391" s="58">
        <v>0</v>
      </c>
      <c r="AN391" s="78">
        <v>300</v>
      </c>
      <c r="AO391" s="78">
        <v>55.1</v>
      </c>
      <c r="AP391" s="78">
        <v>0</v>
      </c>
      <c r="AQ391" s="93">
        <v>0</v>
      </c>
      <c r="AR391" s="93">
        <v>0</v>
      </c>
      <c r="AS391" s="93">
        <v>0</v>
      </c>
      <c r="AT391" s="93">
        <v>0</v>
      </c>
      <c r="AU391" s="93">
        <v>0</v>
      </c>
      <c r="AV391" s="93">
        <v>0</v>
      </c>
      <c r="AW391" s="93">
        <v>0</v>
      </c>
      <c r="AX391" s="93">
        <v>0</v>
      </c>
      <c r="AY391" s="58"/>
      <c r="AZ391" s="59"/>
      <c r="BA391" s="59"/>
      <c r="BB391" s="59">
        <v>1050000</v>
      </c>
      <c r="BC391" s="59">
        <v>0</v>
      </c>
      <c r="BD391" s="59">
        <v>0</v>
      </c>
      <c r="BE391" s="59">
        <v>1050000</v>
      </c>
      <c r="BF391" s="59">
        <v>0</v>
      </c>
      <c r="BG391" s="136">
        <v>0</v>
      </c>
      <c r="BH391" s="80">
        <v>300</v>
      </c>
      <c r="BI391" s="80">
        <v>75.099999999999994</v>
      </c>
      <c r="BJ391" s="80">
        <v>0</v>
      </c>
      <c r="BK391" s="80">
        <v>0</v>
      </c>
      <c r="BL391" s="80">
        <v>55.1</v>
      </c>
      <c r="BM391" s="80">
        <v>0</v>
      </c>
      <c r="BN391" s="80">
        <v>0</v>
      </c>
      <c r="BO391" s="169" t="str">
        <f>VLOOKUP(B391,[1]DS!$B$5:$W$2997,15,0)</f>
        <v>0804</v>
      </c>
      <c r="BP391" s="80" t="str">
        <f t="shared" si="58"/>
        <v/>
      </c>
    </row>
    <row r="392" spans="1:68" ht="27.6" customHeight="1">
      <c r="A392" s="56">
        <f>SUBTOTAL(3,$B$9:B392)</f>
        <v>384</v>
      </c>
      <c r="B392" s="123" t="s">
        <v>636</v>
      </c>
      <c r="C392" s="124" t="s">
        <v>1304</v>
      </c>
      <c r="D392" s="125" t="s">
        <v>1305</v>
      </c>
      <c r="E392" s="56">
        <v>8</v>
      </c>
      <c r="F392" s="57" t="s">
        <v>709</v>
      </c>
      <c r="G392" s="78">
        <v>0</v>
      </c>
      <c r="H392" s="58">
        <v>0</v>
      </c>
      <c r="I392" s="58">
        <v>0</v>
      </c>
      <c r="J392" s="58">
        <v>0</v>
      </c>
      <c r="K392" s="78"/>
      <c r="L392" s="58"/>
      <c r="M392" s="58"/>
      <c r="N392" s="58">
        <v>0</v>
      </c>
      <c r="O392" s="78">
        <v>0</v>
      </c>
      <c r="P392" s="58">
        <v>0</v>
      </c>
      <c r="Q392" s="58">
        <v>0</v>
      </c>
      <c r="R392" s="58">
        <v>0</v>
      </c>
      <c r="S392" s="78"/>
      <c r="T392" s="58"/>
      <c r="U392" s="58"/>
      <c r="V392" s="58">
        <v>0</v>
      </c>
      <c r="W392" s="58"/>
      <c r="X392" s="58"/>
      <c r="Y392" s="58"/>
      <c r="Z392" s="58"/>
      <c r="AA392" s="58"/>
      <c r="AB392" s="58">
        <v>0</v>
      </c>
      <c r="AC392" s="60">
        <v>3</v>
      </c>
      <c r="AD392" s="60">
        <v>32</v>
      </c>
      <c r="AE392" s="60">
        <v>0</v>
      </c>
      <c r="AF392" s="60">
        <v>0</v>
      </c>
      <c r="AG392" s="60">
        <v>3</v>
      </c>
      <c r="AH392" s="60">
        <v>32</v>
      </c>
      <c r="AI392" s="58">
        <v>1850000</v>
      </c>
      <c r="AJ392" s="58">
        <v>0</v>
      </c>
      <c r="AK392" s="59">
        <v>0</v>
      </c>
      <c r="AL392" s="58">
        <v>1850000</v>
      </c>
      <c r="AM392" s="58">
        <v>0</v>
      </c>
      <c r="AN392" s="78">
        <v>280</v>
      </c>
      <c r="AO392" s="78">
        <v>138.6</v>
      </c>
      <c r="AP392" s="78">
        <v>0</v>
      </c>
      <c r="AQ392" s="93">
        <v>0</v>
      </c>
      <c r="AR392" s="93">
        <v>0</v>
      </c>
      <c r="AS392" s="93">
        <v>0</v>
      </c>
      <c r="AT392" s="93">
        <v>0</v>
      </c>
      <c r="AU392" s="93">
        <v>0</v>
      </c>
      <c r="AV392" s="93">
        <v>0</v>
      </c>
      <c r="AW392" s="93">
        <v>0</v>
      </c>
      <c r="AX392" s="93">
        <v>0</v>
      </c>
      <c r="AY392" s="58"/>
      <c r="AZ392" s="59"/>
      <c r="BA392" s="59"/>
      <c r="BB392" s="59">
        <v>1850000</v>
      </c>
      <c r="BC392" s="59">
        <v>0</v>
      </c>
      <c r="BD392" s="59">
        <v>0</v>
      </c>
      <c r="BE392" s="59">
        <v>1850000</v>
      </c>
      <c r="BF392" s="59"/>
      <c r="BG392" s="60"/>
      <c r="BH392" s="80">
        <v>280</v>
      </c>
      <c r="BI392" s="80">
        <v>170.6</v>
      </c>
      <c r="BJ392" s="80">
        <v>0</v>
      </c>
      <c r="BK392" s="80">
        <v>0</v>
      </c>
      <c r="BL392" s="80">
        <v>138.6</v>
      </c>
      <c r="BM392" s="80">
        <v>0</v>
      </c>
      <c r="BN392" s="80">
        <v>0</v>
      </c>
      <c r="BO392" s="169" t="str">
        <f>VLOOKUP(B392,[1]DS!$B$5:$W$2997,15,0)</f>
        <v>0804</v>
      </c>
      <c r="BP392" s="80" t="str">
        <f t="shared" si="58"/>
        <v/>
      </c>
    </row>
    <row r="393" spans="1:68" ht="27.6" customHeight="1">
      <c r="A393" s="56">
        <f>SUBTOTAL(3,$B$9:B393)</f>
        <v>385</v>
      </c>
      <c r="B393" s="123" t="s">
        <v>637</v>
      </c>
      <c r="C393" s="124" t="s">
        <v>1306</v>
      </c>
      <c r="D393" s="125" t="s">
        <v>1307</v>
      </c>
      <c r="E393" s="56">
        <v>8</v>
      </c>
      <c r="F393" s="57" t="s">
        <v>709</v>
      </c>
      <c r="G393" s="78">
        <v>0</v>
      </c>
      <c r="H393" s="58">
        <v>0</v>
      </c>
      <c r="I393" s="58">
        <v>0</v>
      </c>
      <c r="J393" s="58">
        <v>0</v>
      </c>
      <c r="K393" s="78"/>
      <c r="L393" s="58"/>
      <c r="M393" s="58"/>
      <c r="N393" s="58">
        <v>0</v>
      </c>
      <c r="O393" s="78">
        <v>30.1</v>
      </c>
      <c r="P393" s="58">
        <v>3085250</v>
      </c>
      <c r="Q393" s="58">
        <v>0</v>
      </c>
      <c r="R393" s="58">
        <v>3085250</v>
      </c>
      <c r="S393" s="78"/>
      <c r="T393" s="58"/>
      <c r="U393" s="58"/>
      <c r="V393" s="58">
        <v>0</v>
      </c>
      <c r="W393" s="58"/>
      <c r="X393" s="58"/>
      <c r="Y393" s="58"/>
      <c r="Z393" s="58"/>
      <c r="AA393" s="58"/>
      <c r="AB393" s="58">
        <v>0</v>
      </c>
      <c r="AC393" s="60">
        <v>1</v>
      </c>
      <c r="AD393" s="60">
        <v>20</v>
      </c>
      <c r="AE393" s="60">
        <v>0</v>
      </c>
      <c r="AF393" s="60">
        <v>0</v>
      </c>
      <c r="AG393" s="60">
        <v>1</v>
      </c>
      <c r="AH393" s="60">
        <v>20</v>
      </c>
      <c r="AI393" s="58">
        <v>1050000</v>
      </c>
      <c r="AJ393" s="58">
        <v>0</v>
      </c>
      <c r="AK393" s="59">
        <v>0</v>
      </c>
      <c r="AL393" s="58">
        <v>1050000</v>
      </c>
      <c r="AM393" s="58">
        <v>0</v>
      </c>
      <c r="AN393" s="78">
        <v>300</v>
      </c>
      <c r="AO393" s="78">
        <v>166.1</v>
      </c>
      <c r="AP393" s="78">
        <v>0</v>
      </c>
      <c r="AQ393" s="93">
        <v>0</v>
      </c>
      <c r="AR393" s="93">
        <v>0</v>
      </c>
      <c r="AS393" s="93">
        <v>0</v>
      </c>
      <c r="AT393" s="93">
        <v>0</v>
      </c>
      <c r="AU393" s="93">
        <v>0</v>
      </c>
      <c r="AV393" s="93">
        <v>0</v>
      </c>
      <c r="AW393" s="93">
        <v>0</v>
      </c>
      <c r="AX393" s="93">
        <v>0</v>
      </c>
      <c r="AY393" s="58"/>
      <c r="AZ393" s="59"/>
      <c r="BA393" s="59"/>
      <c r="BB393" s="59">
        <v>4135250</v>
      </c>
      <c r="BC393" s="59">
        <v>0</v>
      </c>
      <c r="BD393" s="59">
        <v>0</v>
      </c>
      <c r="BE393" s="59">
        <v>4135250</v>
      </c>
      <c r="BF393" s="59">
        <v>0</v>
      </c>
      <c r="BG393" s="60">
        <v>0</v>
      </c>
      <c r="BH393" s="80">
        <v>300</v>
      </c>
      <c r="BI393" s="80">
        <v>216.2</v>
      </c>
      <c r="BJ393" s="80">
        <v>0</v>
      </c>
      <c r="BK393" s="80">
        <v>0</v>
      </c>
      <c r="BL393" s="80">
        <v>196.2</v>
      </c>
      <c r="BM393" s="80">
        <v>0</v>
      </c>
      <c r="BN393" s="80">
        <v>0</v>
      </c>
      <c r="BO393" s="169" t="str">
        <f>VLOOKUP(B393,[1]DS!$B$5:$W$2997,15,0)</f>
        <v>0804</v>
      </c>
      <c r="BP393" s="80" t="str">
        <f t="shared" ref="BP393:BP456" si="59">+IF((AO393+AP393-AN393)&gt;300,"Vượt trên 300 giờ","")</f>
        <v/>
      </c>
    </row>
    <row r="394" spans="1:68" ht="27.6" customHeight="1">
      <c r="A394" s="56">
        <f>SUBTOTAL(3,$B$9:B394)</f>
        <v>386</v>
      </c>
      <c r="B394" s="123" t="s">
        <v>313</v>
      </c>
      <c r="C394" s="124" t="s">
        <v>1308</v>
      </c>
      <c r="D394" s="125" t="s">
        <v>1309</v>
      </c>
      <c r="E394" s="56">
        <v>8</v>
      </c>
      <c r="F394" s="57" t="s">
        <v>710</v>
      </c>
      <c r="G394" s="78">
        <v>0</v>
      </c>
      <c r="H394" s="58">
        <v>0</v>
      </c>
      <c r="I394" s="58">
        <v>0</v>
      </c>
      <c r="J394" s="58">
        <v>0</v>
      </c>
      <c r="K394" s="78"/>
      <c r="L394" s="58"/>
      <c r="M394" s="58"/>
      <c r="N394" s="58">
        <v>0</v>
      </c>
      <c r="O394" s="78">
        <v>0</v>
      </c>
      <c r="P394" s="58">
        <v>0</v>
      </c>
      <c r="Q394" s="58">
        <v>0</v>
      </c>
      <c r="R394" s="58">
        <v>0</v>
      </c>
      <c r="S394" s="78"/>
      <c r="T394" s="58"/>
      <c r="U394" s="58"/>
      <c r="V394" s="58">
        <v>0</v>
      </c>
      <c r="W394" s="58"/>
      <c r="X394" s="58"/>
      <c r="Y394" s="58"/>
      <c r="Z394" s="58"/>
      <c r="AA394" s="58"/>
      <c r="AB394" s="58">
        <v>0</v>
      </c>
      <c r="AC394" s="60">
        <v>1</v>
      </c>
      <c r="AD394" s="60">
        <v>20</v>
      </c>
      <c r="AE394" s="60">
        <v>0</v>
      </c>
      <c r="AF394" s="60">
        <v>0</v>
      </c>
      <c r="AG394" s="60">
        <v>1</v>
      </c>
      <c r="AH394" s="60">
        <v>20</v>
      </c>
      <c r="AI394" s="58">
        <v>1050000</v>
      </c>
      <c r="AJ394" s="58">
        <v>0</v>
      </c>
      <c r="AK394" s="59">
        <v>0</v>
      </c>
      <c r="AL394" s="58">
        <v>1050000</v>
      </c>
      <c r="AM394" s="58">
        <v>0</v>
      </c>
      <c r="AN394" s="78">
        <v>300</v>
      </c>
      <c r="AO394" s="78">
        <v>209.3</v>
      </c>
      <c r="AP394" s="78">
        <v>0</v>
      </c>
      <c r="AQ394" s="93">
        <v>0</v>
      </c>
      <c r="AR394" s="93">
        <v>0</v>
      </c>
      <c r="AS394" s="93">
        <v>0</v>
      </c>
      <c r="AT394" s="93">
        <v>0</v>
      </c>
      <c r="AU394" s="93">
        <v>0</v>
      </c>
      <c r="AV394" s="93">
        <v>0</v>
      </c>
      <c r="AW394" s="93">
        <v>0</v>
      </c>
      <c r="AX394" s="93">
        <v>0</v>
      </c>
      <c r="AY394" s="58"/>
      <c r="AZ394" s="59"/>
      <c r="BA394" s="59"/>
      <c r="BB394" s="59">
        <v>1050000</v>
      </c>
      <c r="BC394" s="59">
        <v>0</v>
      </c>
      <c r="BD394" s="59">
        <v>0</v>
      </c>
      <c r="BE394" s="59">
        <v>1050000</v>
      </c>
      <c r="BF394" s="59">
        <v>0</v>
      </c>
      <c r="BG394" s="60">
        <v>0</v>
      </c>
      <c r="BH394" s="80">
        <v>300</v>
      </c>
      <c r="BI394" s="80">
        <v>229.3</v>
      </c>
      <c r="BJ394" s="80">
        <v>0</v>
      </c>
      <c r="BK394" s="80">
        <v>0</v>
      </c>
      <c r="BL394" s="80">
        <v>209.3</v>
      </c>
      <c r="BM394" s="80">
        <v>0</v>
      </c>
      <c r="BN394" s="80">
        <v>0</v>
      </c>
      <c r="BO394" s="169" t="str">
        <f>VLOOKUP(B394,[1]DS!$B$5:$W$2997,15,0)</f>
        <v>0805</v>
      </c>
      <c r="BP394" s="80" t="str">
        <f t="shared" si="59"/>
        <v/>
      </c>
    </row>
    <row r="395" spans="1:68" ht="27.6" customHeight="1">
      <c r="A395" s="56">
        <f>SUBTOTAL(3,$B$9:B395)</f>
        <v>387</v>
      </c>
      <c r="B395" s="123" t="s">
        <v>314</v>
      </c>
      <c r="C395" s="124" t="s">
        <v>1135</v>
      </c>
      <c r="D395" s="125" t="s">
        <v>1229</v>
      </c>
      <c r="E395" s="56">
        <v>8</v>
      </c>
      <c r="F395" s="57" t="s">
        <v>710</v>
      </c>
      <c r="G395" s="78">
        <v>0</v>
      </c>
      <c r="H395" s="58">
        <v>0</v>
      </c>
      <c r="I395" s="58">
        <v>0</v>
      </c>
      <c r="J395" s="58">
        <v>0</v>
      </c>
      <c r="K395" s="78"/>
      <c r="L395" s="58"/>
      <c r="M395" s="58"/>
      <c r="N395" s="58">
        <v>0</v>
      </c>
      <c r="O395" s="78">
        <v>60.900000000000006</v>
      </c>
      <c r="P395" s="58">
        <v>6242250.0000000009</v>
      </c>
      <c r="Q395" s="58">
        <v>0</v>
      </c>
      <c r="R395" s="58">
        <v>6242250</v>
      </c>
      <c r="S395" s="78"/>
      <c r="T395" s="58"/>
      <c r="U395" s="58"/>
      <c r="V395" s="58">
        <v>0</v>
      </c>
      <c r="W395" s="58"/>
      <c r="X395" s="58"/>
      <c r="Y395" s="58"/>
      <c r="Z395" s="58"/>
      <c r="AA395" s="58"/>
      <c r="AB395" s="58">
        <v>0</v>
      </c>
      <c r="AC395" s="60">
        <v>1</v>
      </c>
      <c r="AD395" s="60">
        <v>6</v>
      </c>
      <c r="AE395" s="60">
        <v>0</v>
      </c>
      <c r="AF395" s="60">
        <v>0</v>
      </c>
      <c r="AG395" s="60">
        <v>1</v>
      </c>
      <c r="AH395" s="60">
        <v>6</v>
      </c>
      <c r="AI395" s="58">
        <v>400000</v>
      </c>
      <c r="AJ395" s="58">
        <v>0</v>
      </c>
      <c r="AK395" s="59">
        <v>0</v>
      </c>
      <c r="AL395" s="58">
        <v>400000</v>
      </c>
      <c r="AM395" s="58">
        <v>0</v>
      </c>
      <c r="AN395" s="78">
        <v>300</v>
      </c>
      <c r="AO395" s="78">
        <v>218.6</v>
      </c>
      <c r="AP395" s="78">
        <v>0</v>
      </c>
      <c r="AQ395" s="93">
        <v>0</v>
      </c>
      <c r="AR395" s="93">
        <v>0</v>
      </c>
      <c r="AS395" s="93">
        <v>0</v>
      </c>
      <c r="AT395" s="93">
        <v>0</v>
      </c>
      <c r="AU395" s="93">
        <v>0</v>
      </c>
      <c r="AV395" s="93">
        <v>0</v>
      </c>
      <c r="AW395" s="93">
        <v>0</v>
      </c>
      <c r="AX395" s="93">
        <v>0</v>
      </c>
      <c r="AY395" s="58"/>
      <c r="AZ395" s="59"/>
      <c r="BA395" s="59"/>
      <c r="BB395" s="59">
        <v>6642250</v>
      </c>
      <c r="BC395" s="59">
        <v>0</v>
      </c>
      <c r="BD395" s="59">
        <v>0</v>
      </c>
      <c r="BE395" s="59">
        <v>6642250</v>
      </c>
      <c r="BF395" s="59">
        <v>0</v>
      </c>
      <c r="BG395" s="60">
        <v>0</v>
      </c>
      <c r="BH395" s="80">
        <v>300</v>
      </c>
      <c r="BI395" s="80">
        <v>285.5</v>
      </c>
      <c r="BJ395" s="80">
        <v>0</v>
      </c>
      <c r="BK395" s="80">
        <v>0</v>
      </c>
      <c r="BL395" s="80">
        <v>279.5</v>
      </c>
      <c r="BM395" s="80">
        <v>0</v>
      </c>
      <c r="BN395" s="80">
        <v>0</v>
      </c>
      <c r="BO395" s="169" t="str">
        <f>VLOOKUP(B395,[1]DS!$B$5:$W$2997,15,0)</f>
        <v>0805</v>
      </c>
      <c r="BP395" s="80" t="str">
        <f t="shared" si="59"/>
        <v/>
      </c>
    </row>
    <row r="396" spans="1:68" ht="27.6" customHeight="1">
      <c r="A396" s="56">
        <f>SUBTOTAL(3,$B$9:B396)</f>
        <v>388</v>
      </c>
      <c r="B396" s="123" t="s">
        <v>315</v>
      </c>
      <c r="C396" s="124" t="s">
        <v>906</v>
      </c>
      <c r="D396" s="125" t="s">
        <v>958</v>
      </c>
      <c r="E396" s="56">
        <v>8</v>
      </c>
      <c r="F396" s="57" t="s">
        <v>710</v>
      </c>
      <c r="G396" s="78">
        <v>0</v>
      </c>
      <c r="H396" s="58">
        <v>0</v>
      </c>
      <c r="I396" s="58">
        <v>0</v>
      </c>
      <c r="J396" s="58">
        <v>0</v>
      </c>
      <c r="K396" s="78"/>
      <c r="L396" s="58"/>
      <c r="M396" s="58"/>
      <c r="N396" s="58">
        <v>0</v>
      </c>
      <c r="O396" s="78">
        <v>0</v>
      </c>
      <c r="P396" s="58">
        <v>0</v>
      </c>
      <c r="Q396" s="58">
        <v>0</v>
      </c>
      <c r="R396" s="58">
        <v>0</v>
      </c>
      <c r="S396" s="78"/>
      <c r="T396" s="58"/>
      <c r="U396" s="58"/>
      <c r="V396" s="58">
        <v>0</v>
      </c>
      <c r="W396" s="58"/>
      <c r="X396" s="58"/>
      <c r="Y396" s="58"/>
      <c r="Z396" s="58"/>
      <c r="AA396" s="58"/>
      <c r="AB396" s="58">
        <v>0</v>
      </c>
      <c r="AC396" s="60">
        <v>2</v>
      </c>
      <c r="AD396" s="60">
        <v>60</v>
      </c>
      <c r="AE396" s="60">
        <v>0</v>
      </c>
      <c r="AF396" s="60">
        <v>0</v>
      </c>
      <c r="AG396" s="60">
        <v>2</v>
      </c>
      <c r="AH396" s="60">
        <v>60</v>
      </c>
      <c r="AI396" s="58">
        <v>3050000</v>
      </c>
      <c r="AJ396" s="58">
        <v>0</v>
      </c>
      <c r="AK396" s="59">
        <v>0</v>
      </c>
      <c r="AL396" s="58">
        <v>3050000</v>
      </c>
      <c r="AM396" s="58">
        <v>0</v>
      </c>
      <c r="AN396" s="78">
        <v>240</v>
      </c>
      <c r="AO396" s="78">
        <v>76.599999999999994</v>
      </c>
      <c r="AP396" s="78">
        <v>197.5</v>
      </c>
      <c r="AQ396" s="93">
        <v>5814050</v>
      </c>
      <c r="AR396" s="93">
        <v>0</v>
      </c>
      <c r="AS396" s="93">
        <v>0</v>
      </c>
      <c r="AT396" s="93">
        <v>0</v>
      </c>
      <c r="AU396" s="93">
        <v>0</v>
      </c>
      <c r="AV396" s="93">
        <v>5814050</v>
      </c>
      <c r="AW396" s="93">
        <v>0</v>
      </c>
      <c r="AX396" s="93">
        <v>0</v>
      </c>
      <c r="AY396" s="58"/>
      <c r="AZ396" s="59"/>
      <c r="BA396" s="59"/>
      <c r="BB396" s="59">
        <v>8864050</v>
      </c>
      <c r="BC396" s="59">
        <v>0</v>
      </c>
      <c r="BD396" s="59">
        <v>0</v>
      </c>
      <c r="BE396" s="59">
        <v>8864050</v>
      </c>
      <c r="BF396" s="59">
        <v>0</v>
      </c>
      <c r="BG396" s="60">
        <v>0</v>
      </c>
      <c r="BH396" s="80">
        <v>240</v>
      </c>
      <c r="BI396" s="80">
        <v>334.1</v>
      </c>
      <c r="BJ396" s="80">
        <v>94.100000000000023</v>
      </c>
      <c r="BK396" s="80">
        <v>39.208333333333343</v>
      </c>
      <c r="BL396" s="80">
        <v>274.10000000000002</v>
      </c>
      <c r="BM396" s="80">
        <v>34.100000000000023</v>
      </c>
      <c r="BN396" s="80">
        <v>14.208333333333343</v>
      </c>
      <c r="BO396" s="169" t="str">
        <f>VLOOKUP(B396,[1]DS!$B$5:$W$2997,15,0)</f>
        <v>0805</v>
      </c>
      <c r="BP396" s="80" t="str">
        <f t="shared" si="59"/>
        <v/>
      </c>
    </row>
    <row r="397" spans="1:68" ht="27.6" customHeight="1">
      <c r="A397" s="56">
        <f>SUBTOTAL(3,$B$9:B397)</f>
        <v>389</v>
      </c>
      <c r="B397" s="123" t="s">
        <v>316</v>
      </c>
      <c r="C397" s="124" t="s">
        <v>1310</v>
      </c>
      <c r="D397" s="125" t="s">
        <v>903</v>
      </c>
      <c r="E397" s="56">
        <v>8</v>
      </c>
      <c r="F397" s="57" t="s">
        <v>710</v>
      </c>
      <c r="G397" s="78">
        <v>0</v>
      </c>
      <c r="H397" s="58">
        <v>0</v>
      </c>
      <c r="I397" s="58">
        <v>0</v>
      </c>
      <c r="J397" s="58">
        <v>0</v>
      </c>
      <c r="K397" s="78"/>
      <c r="L397" s="58"/>
      <c r="M397" s="58"/>
      <c r="N397" s="58">
        <v>0</v>
      </c>
      <c r="O397" s="78">
        <v>0</v>
      </c>
      <c r="P397" s="58">
        <v>0</v>
      </c>
      <c r="Q397" s="58">
        <v>0</v>
      </c>
      <c r="R397" s="58">
        <v>0</v>
      </c>
      <c r="S397" s="78"/>
      <c r="T397" s="58"/>
      <c r="U397" s="58"/>
      <c r="V397" s="58">
        <v>0</v>
      </c>
      <c r="W397" s="58"/>
      <c r="X397" s="58"/>
      <c r="Y397" s="58"/>
      <c r="Z397" s="58"/>
      <c r="AA397" s="58"/>
      <c r="AB397" s="58">
        <v>0</v>
      </c>
      <c r="AC397" s="60">
        <v>1</v>
      </c>
      <c r="AD397" s="60">
        <v>20</v>
      </c>
      <c r="AE397" s="60">
        <v>0</v>
      </c>
      <c r="AF397" s="60">
        <v>0</v>
      </c>
      <c r="AG397" s="60">
        <v>1</v>
      </c>
      <c r="AH397" s="60">
        <v>20</v>
      </c>
      <c r="AI397" s="58">
        <v>1050000</v>
      </c>
      <c r="AJ397" s="58">
        <v>0</v>
      </c>
      <c r="AK397" s="59">
        <v>0</v>
      </c>
      <c r="AL397" s="58">
        <v>1050000</v>
      </c>
      <c r="AM397" s="58">
        <v>0</v>
      </c>
      <c r="AN397" s="78">
        <v>300</v>
      </c>
      <c r="AO397" s="78">
        <v>377.59999999999997</v>
      </c>
      <c r="AP397" s="78">
        <v>0</v>
      </c>
      <c r="AQ397" s="93">
        <v>10592400</v>
      </c>
      <c r="AR397" s="93">
        <v>0</v>
      </c>
      <c r="AS397" s="93">
        <v>0</v>
      </c>
      <c r="AT397" s="93">
        <v>0</v>
      </c>
      <c r="AU397" s="93">
        <v>0</v>
      </c>
      <c r="AV397" s="93">
        <v>10592400</v>
      </c>
      <c r="AW397" s="93">
        <v>0</v>
      </c>
      <c r="AX397" s="93">
        <v>0</v>
      </c>
      <c r="AY397" s="58"/>
      <c r="AZ397" s="59"/>
      <c r="BA397" s="59"/>
      <c r="BB397" s="59">
        <v>11642400</v>
      </c>
      <c r="BC397" s="59">
        <v>0</v>
      </c>
      <c r="BD397" s="59">
        <v>0</v>
      </c>
      <c r="BE397" s="59">
        <v>11642400</v>
      </c>
      <c r="BF397" s="59">
        <v>0</v>
      </c>
      <c r="BG397" s="60">
        <v>0</v>
      </c>
      <c r="BH397" s="80">
        <v>300</v>
      </c>
      <c r="BI397" s="80">
        <v>397.59999999999997</v>
      </c>
      <c r="BJ397" s="80">
        <v>97.599999999999966</v>
      </c>
      <c r="BK397" s="80">
        <v>32.533333333333317</v>
      </c>
      <c r="BL397" s="80">
        <v>377.59999999999997</v>
      </c>
      <c r="BM397" s="80">
        <v>77.599999999999966</v>
      </c>
      <c r="BN397" s="80">
        <v>25.866666666666653</v>
      </c>
      <c r="BO397" s="169" t="str">
        <f>VLOOKUP(B397,[1]DS!$B$5:$W$2997,15,0)</f>
        <v>0805</v>
      </c>
      <c r="BP397" s="80" t="str">
        <f t="shared" si="59"/>
        <v/>
      </c>
    </row>
    <row r="398" spans="1:68" ht="27.6" customHeight="1">
      <c r="A398" s="56">
        <f>SUBTOTAL(3,$B$9:B398)</f>
        <v>390</v>
      </c>
      <c r="B398" s="123" t="s">
        <v>301</v>
      </c>
      <c r="C398" s="124" t="s">
        <v>977</v>
      </c>
      <c r="D398" s="125" t="s">
        <v>1027</v>
      </c>
      <c r="E398" s="56">
        <v>8</v>
      </c>
      <c r="F398" s="57" t="s">
        <v>710</v>
      </c>
      <c r="G398" s="78">
        <v>0</v>
      </c>
      <c r="H398" s="58">
        <v>0</v>
      </c>
      <c r="I398" s="58">
        <v>0</v>
      </c>
      <c r="J398" s="58">
        <v>0</v>
      </c>
      <c r="K398" s="78"/>
      <c r="L398" s="58"/>
      <c r="M398" s="58"/>
      <c r="N398" s="58">
        <v>0</v>
      </c>
      <c r="O398" s="78">
        <v>60.800000000000004</v>
      </c>
      <c r="P398" s="58">
        <v>6232000</v>
      </c>
      <c r="Q398" s="58">
        <v>0</v>
      </c>
      <c r="R398" s="58">
        <v>6232000</v>
      </c>
      <c r="S398" s="78"/>
      <c r="T398" s="58"/>
      <c r="U398" s="58"/>
      <c r="V398" s="58">
        <v>0</v>
      </c>
      <c r="W398" s="58"/>
      <c r="X398" s="58"/>
      <c r="Y398" s="58"/>
      <c r="Z398" s="58"/>
      <c r="AA398" s="58"/>
      <c r="AB398" s="58">
        <v>0</v>
      </c>
      <c r="AC398" s="60">
        <v>2</v>
      </c>
      <c r="AD398" s="60">
        <v>40</v>
      </c>
      <c r="AE398" s="60">
        <v>0</v>
      </c>
      <c r="AF398" s="60">
        <v>0</v>
      </c>
      <c r="AG398" s="60">
        <v>2</v>
      </c>
      <c r="AH398" s="60">
        <v>40</v>
      </c>
      <c r="AI398" s="58">
        <v>2100000</v>
      </c>
      <c r="AJ398" s="58">
        <v>0</v>
      </c>
      <c r="AK398" s="59">
        <v>0</v>
      </c>
      <c r="AL398" s="58">
        <v>2100000</v>
      </c>
      <c r="AM398" s="58">
        <v>0</v>
      </c>
      <c r="AN398" s="78">
        <v>255</v>
      </c>
      <c r="AO398" s="78">
        <v>188.1</v>
      </c>
      <c r="AP398" s="78">
        <v>25.099999999999998</v>
      </c>
      <c r="AQ398" s="93">
        <v>0</v>
      </c>
      <c r="AR398" s="93">
        <v>0</v>
      </c>
      <c r="AS398" s="93">
        <v>0</v>
      </c>
      <c r="AT398" s="93">
        <v>0</v>
      </c>
      <c r="AU398" s="93">
        <v>0</v>
      </c>
      <c r="AV398" s="93">
        <v>0</v>
      </c>
      <c r="AW398" s="93">
        <v>0</v>
      </c>
      <c r="AX398" s="93">
        <v>0</v>
      </c>
      <c r="AY398" s="58"/>
      <c r="AZ398" s="59"/>
      <c r="BA398" s="59"/>
      <c r="BB398" s="59">
        <v>8332000</v>
      </c>
      <c r="BC398" s="59">
        <v>0</v>
      </c>
      <c r="BD398" s="59">
        <v>0</v>
      </c>
      <c r="BE398" s="59">
        <v>8332000</v>
      </c>
      <c r="BF398" s="59">
        <v>0</v>
      </c>
      <c r="BG398" s="60">
        <v>0</v>
      </c>
      <c r="BH398" s="80">
        <v>255</v>
      </c>
      <c r="BI398" s="80">
        <v>314</v>
      </c>
      <c r="BJ398" s="80">
        <v>59</v>
      </c>
      <c r="BK398" s="80">
        <v>23.137254901960784</v>
      </c>
      <c r="BL398" s="80">
        <v>274</v>
      </c>
      <c r="BM398" s="80">
        <v>19</v>
      </c>
      <c r="BN398" s="80">
        <v>7.4509803921568629</v>
      </c>
      <c r="BO398" s="169" t="str">
        <f>VLOOKUP(B398,[1]DS!$B$5:$W$2997,15,0)</f>
        <v>0805</v>
      </c>
      <c r="BP398" s="80" t="str">
        <f t="shared" si="59"/>
        <v/>
      </c>
    </row>
    <row r="399" spans="1:68" ht="27.6" customHeight="1">
      <c r="A399" s="56">
        <f>SUBTOTAL(3,$B$9:B399)</f>
        <v>391</v>
      </c>
      <c r="B399" s="123" t="s">
        <v>629</v>
      </c>
      <c r="C399" s="124" t="s">
        <v>1311</v>
      </c>
      <c r="D399" s="125" t="s">
        <v>946</v>
      </c>
      <c r="E399" s="56">
        <v>8</v>
      </c>
      <c r="F399" s="57" t="s">
        <v>710</v>
      </c>
      <c r="G399" s="78">
        <v>0</v>
      </c>
      <c r="H399" s="58">
        <v>0</v>
      </c>
      <c r="I399" s="58">
        <v>0</v>
      </c>
      <c r="J399" s="58">
        <v>0</v>
      </c>
      <c r="K399" s="78"/>
      <c r="L399" s="58"/>
      <c r="M399" s="58"/>
      <c r="N399" s="58">
        <v>0</v>
      </c>
      <c r="O399" s="78">
        <v>0</v>
      </c>
      <c r="P399" s="58">
        <v>0</v>
      </c>
      <c r="Q399" s="58">
        <v>0</v>
      </c>
      <c r="R399" s="58">
        <v>0</v>
      </c>
      <c r="S399" s="78"/>
      <c r="T399" s="58"/>
      <c r="U399" s="58"/>
      <c r="V399" s="58">
        <v>0</v>
      </c>
      <c r="W399" s="58"/>
      <c r="X399" s="58"/>
      <c r="Y399" s="58"/>
      <c r="Z399" s="58"/>
      <c r="AA399" s="58"/>
      <c r="AB399" s="58">
        <v>0</v>
      </c>
      <c r="AC399" s="60">
        <v>2</v>
      </c>
      <c r="AD399" s="60">
        <v>12</v>
      </c>
      <c r="AE399" s="60">
        <v>0</v>
      </c>
      <c r="AF399" s="60">
        <v>0</v>
      </c>
      <c r="AG399" s="60">
        <v>2</v>
      </c>
      <c r="AH399" s="60">
        <v>12</v>
      </c>
      <c r="AI399" s="58">
        <v>800000</v>
      </c>
      <c r="AJ399" s="58">
        <v>0</v>
      </c>
      <c r="AK399" s="59">
        <v>0</v>
      </c>
      <c r="AL399" s="58">
        <v>800000</v>
      </c>
      <c r="AM399" s="58">
        <v>0</v>
      </c>
      <c r="AN399" s="78">
        <v>180</v>
      </c>
      <c r="AO399" s="78">
        <v>304.10000000000002</v>
      </c>
      <c r="AP399" s="78">
        <v>0</v>
      </c>
      <c r="AQ399" s="93">
        <v>15884800</v>
      </c>
      <c r="AR399" s="93">
        <v>0</v>
      </c>
      <c r="AS399" s="93">
        <v>0</v>
      </c>
      <c r="AT399" s="93">
        <v>0</v>
      </c>
      <c r="AU399" s="93">
        <v>0</v>
      </c>
      <c r="AV399" s="93">
        <v>15884800</v>
      </c>
      <c r="AW399" s="93">
        <v>0</v>
      </c>
      <c r="AX399" s="93">
        <v>0</v>
      </c>
      <c r="AY399" s="58"/>
      <c r="AZ399" s="59"/>
      <c r="BA399" s="59"/>
      <c r="BB399" s="59">
        <v>16684800</v>
      </c>
      <c r="BC399" s="59">
        <v>0</v>
      </c>
      <c r="BD399" s="59">
        <v>0</v>
      </c>
      <c r="BE399" s="59">
        <v>16684800</v>
      </c>
      <c r="BF399" s="59">
        <v>0</v>
      </c>
      <c r="BG399" s="60">
        <v>0</v>
      </c>
      <c r="BH399" s="80">
        <v>180</v>
      </c>
      <c r="BI399" s="80">
        <v>316.10000000000002</v>
      </c>
      <c r="BJ399" s="80">
        <v>136.10000000000002</v>
      </c>
      <c r="BK399" s="80">
        <v>75.611111111111128</v>
      </c>
      <c r="BL399" s="80">
        <v>304.10000000000002</v>
      </c>
      <c r="BM399" s="80">
        <v>124.10000000000002</v>
      </c>
      <c r="BN399" s="80">
        <v>68.944444444444457</v>
      </c>
      <c r="BO399" s="169" t="str">
        <f>VLOOKUP(B399,[1]DS!$B$5:$W$2997,15,0)</f>
        <v>0805</v>
      </c>
      <c r="BP399" s="80" t="str">
        <f t="shared" si="59"/>
        <v/>
      </c>
    </row>
    <row r="400" spans="1:68" ht="27.6" customHeight="1">
      <c r="A400" s="56">
        <f>SUBTOTAL(3,$B$9:B400)</f>
        <v>392</v>
      </c>
      <c r="B400" s="123" t="s">
        <v>317</v>
      </c>
      <c r="C400" s="124" t="s">
        <v>1094</v>
      </c>
      <c r="D400" s="125" t="s">
        <v>1312</v>
      </c>
      <c r="E400" s="56">
        <v>9</v>
      </c>
      <c r="F400" s="57" t="s">
        <v>711</v>
      </c>
      <c r="G400" s="78">
        <v>0</v>
      </c>
      <c r="H400" s="58">
        <v>0</v>
      </c>
      <c r="I400" s="58">
        <v>0</v>
      </c>
      <c r="J400" s="58">
        <v>0</v>
      </c>
      <c r="K400" s="78"/>
      <c r="L400" s="58"/>
      <c r="M400" s="58"/>
      <c r="N400" s="58">
        <v>0</v>
      </c>
      <c r="O400" s="78">
        <v>30.7</v>
      </c>
      <c r="P400" s="58">
        <v>3146750</v>
      </c>
      <c r="Q400" s="58">
        <v>0</v>
      </c>
      <c r="R400" s="58">
        <v>3146750</v>
      </c>
      <c r="S400" s="78"/>
      <c r="T400" s="58"/>
      <c r="U400" s="58"/>
      <c r="V400" s="58">
        <v>0</v>
      </c>
      <c r="W400" s="58"/>
      <c r="X400" s="58"/>
      <c r="Y400" s="58"/>
      <c r="Z400" s="58"/>
      <c r="AA400" s="58"/>
      <c r="AB400" s="58">
        <v>0</v>
      </c>
      <c r="AC400" s="60">
        <v>4</v>
      </c>
      <c r="AD400" s="60">
        <v>80</v>
      </c>
      <c r="AE400" s="60">
        <v>0</v>
      </c>
      <c r="AF400" s="60">
        <v>0</v>
      </c>
      <c r="AG400" s="60">
        <v>4</v>
      </c>
      <c r="AH400" s="60">
        <v>80</v>
      </c>
      <c r="AI400" s="58">
        <v>4200000</v>
      </c>
      <c r="AJ400" s="58">
        <v>0</v>
      </c>
      <c r="AK400" s="59">
        <v>0</v>
      </c>
      <c r="AL400" s="58">
        <v>4200000</v>
      </c>
      <c r="AM400" s="58">
        <v>0</v>
      </c>
      <c r="AN400" s="78">
        <v>300</v>
      </c>
      <c r="AO400" s="78">
        <v>360.4</v>
      </c>
      <c r="AP400" s="78">
        <v>0</v>
      </c>
      <c r="AQ400" s="93">
        <v>8758000</v>
      </c>
      <c r="AR400" s="93">
        <v>0</v>
      </c>
      <c r="AS400" s="93">
        <v>0</v>
      </c>
      <c r="AT400" s="93">
        <v>0</v>
      </c>
      <c r="AU400" s="93">
        <v>0</v>
      </c>
      <c r="AV400" s="93">
        <v>8758000</v>
      </c>
      <c r="AW400" s="93">
        <v>0</v>
      </c>
      <c r="AX400" s="93">
        <v>0</v>
      </c>
      <c r="AY400" s="58"/>
      <c r="AZ400" s="59"/>
      <c r="BA400" s="59"/>
      <c r="BB400" s="59">
        <v>16104750</v>
      </c>
      <c r="BC400" s="59">
        <v>0</v>
      </c>
      <c r="BD400" s="59">
        <v>0</v>
      </c>
      <c r="BE400" s="59">
        <v>16104750</v>
      </c>
      <c r="BF400" s="59">
        <v>0</v>
      </c>
      <c r="BG400" s="60">
        <v>0</v>
      </c>
      <c r="BH400" s="80">
        <v>300</v>
      </c>
      <c r="BI400" s="80">
        <v>471.09999999999997</v>
      </c>
      <c r="BJ400" s="80">
        <v>171.09999999999997</v>
      </c>
      <c r="BK400" s="80">
        <v>57.033333333333324</v>
      </c>
      <c r="BL400" s="80">
        <v>391.09999999999997</v>
      </c>
      <c r="BM400" s="80">
        <v>91.099999999999966</v>
      </c>
      <c r="BN400" s="80">
        <v>30.366666666666653</v>
      </c>
      <c r="BO400" s="169" t="str">
        <f>VLOOKUP(B400,[1]DS!$B$5:$W$2997,15,0)</f>
        <v>0901</v>
      </c>
      <c r="BP400" s="80" t="str">
        <f t="shared" si="59"/>
        <v/>
      </c>
    </row>
    <row r="401" spans="1:68" ht="27.6" customHeight="1">
      <c r="A401" s="56">
        <f>SUBTOTAL(3,$B$9:B401)</f>
        <v>393</v>
      </c>
      <c r="B401" s="123" t="s">
        <v>318</v>
      </c>
      <c r="C401" s="124" t="s">
        <v>1302</v>
      </c>
      <c r="D401" s="125" t="s">
        <v>1234</v>
      </c>
      <c r="E401" s="56">
        <v>9</v>
      </c>
      <c r="F401" s="57" t="s">
        <v>711</v>
      </c>
      <c r="G401" s="78">
        <v>0</v>
      </c>
      <c r="H401" s="58">
        <v>0</v>
      </c>
      <c r="I401" s="58">
        <v>0</v>
      </c>
      <c r="J401" s="58">
        <v>0</v>
      </c>
      <c r="K401" s="78"/>
      <c r="L401" s="58"/>
      <c r="M401" s="58"/>
      <c r="N401" s="58">
        <v>0</v>
      </c>
      <c r="O401" s="78">
        <v>45.300000000000004</v>
      </c>
      <c r="P401" s="58">
        <v>4643250</v>
      </c>
      <c r="Q401" s="58">
        <v>0</v>
      </c>
      <c r="R401" s="58">
        <v>4643250</v>
      </c>
      <c r="S401" s="78"/>
      <c r="T401" s="58"/>
      <c r="U401" s="58"/>
      <c r="V401" s="58">
        <v>0</v>
      </c>
      <c r="W401" s="58"/>
      <c r="X401" s="58"/>
      <c r="Y401" s="58"/>
      <c r="Z401" s="58"/>
      <c r="AA401" s="58"/>
      <c r="AB401" s="58">
        <v>0</v>
      </c>
      <c r="AC401" s="60">
        <v>4</v>
      </c>
      <c r="AD401" s="60">
        <v>80</v>
      </c>
      <c r="AE401" s="60">
        <v>0</v>
      </c>
      <c r="AF401" s="60">
        <v>0</v>
      </c>
      <c r="AG401" s="60">
        <v>4</v>
      </c>
      <c r="AH401" s="60">
        <v>80</v>
      </c>
      <c r="AI401" s="58">
        <v>4200000</v>
      </c>
      <c r="AJ401" s="58">
        <v>0</v>
      </c>
      <c r="AK401" s="59">
        <v>0</v>
      </c>
      <c r="AL401" s="58">
        <v>4200000</v>
      </c>
      <c r="AM401" s="58">
        <v>0</v>
      </c>
      <c r="AN401" s="78">
        <v>270</v>
      </c>
      <c r="AO401" s="78">
        <v>338.9</v>
      </c>
      <c r="AP401" s="78">
        <v>0</v>
      </c>
      <c r="AQ401" s="93">
        <v>9990500</v>
      </c>
      <c r="AR401" s="93">
        <v>0</v>
      </c>
      <c r="AS401" s="93">
        <v>0</v>
      </c>
      <c r="AT401" s="93">
        <v>0</v>
      </c>
      <c r="AU401" s="93">
        <v>0</v>
      </c>
      <c r="AV401" s="93">
        <v>9990500</v>
      </c>
      <c r="AW401" s="93">
        <v>0</v>
      </c>
      <c r="AX401" s="93">
        <v>0</v>
      </c>
      <c r="AY401" s="58"/>
      <c r="AZ401" s="59"/>
      <c r="BA401" s="59"/>
      <c r="BB401" s="59">
        <v>18833750</v>
      </c>
      <c r="BC401" s="59">
        <v>0</v>
      </c>
      <c r="BD401" s="59">
        <v>0</v>
      </c>
      <c r="BE401" s="59">
        <v>18833750</v>
      </c>
      <c r="BF401" s="59">
        <v>0</v>
      </c>
      <c r="BG401" s="60">
        <v>0</v>
      </c>
      <c r="BH401" s="80">
        <v>270</v>
      </c>
      <c r="BI401" s="80">
        <v>464.2</v>
      </c>
      <c r="BJ401" s="80">
        <v>194.2</v>
      </c>
      <c r="BK401" s="80">
        <v>71.925925925925924</v>
      </c>
      <c r="BL401" s="80">
        <v>384.2</v>
      </c>
      <c r="BM401" s="80">
        <v>114.19999999999999</v>
      </c>
      <c r="BN401" s="80">
        <v>42.296296296296291</v>
      </c>
      <c r="BO401" s="169" t="str">
        <f>VLOOKUP(B401,[1]DS!$B$5:$W$2997,15,0)</f>
        <v>0901</v>
      </c>
      <c r="BP401" s="80" t="str">
        <f t="shared" si="59"/>
        <v/>
      </c>
    </row>
    <row r="402" spans="1:68" ht="27.6" customHeight="1">
      <c r="A402" s="56">
        <f>SUBTOTAL(3,$B$9:B402)</f>
        <v>394</v>
      </c>
      <c r="B402" s="123" t="s">
        <v>319</v>
      </c>
      <c r="C402" s="124" t="s">
        <v>926</v>
      </c>
      <c r="D402" s="125" t="s">
        <v>948</v>
      </c>
      <c r="E402" s="56">
        <v>9</v>
      </c>
      <c r="F402" s="57" t="s">
        <v>711</v>
      </c>
      <c r="G402" s="78">
        <v>0</v>
      </c>
      <c r="H402" s="58">
        <v>0</v>
      </c>
      <c r="I402" s="58">
        <v>0</v>
      </c>
      <c r="J402" s="58">
        <v>0</v>
      </c>
      <c r="K402" s="78"/>
      <c r="L402" s="58"/>
      <c r="M402" s="58"/>
      <c r="N402" s="58">
        <v>0</v>
      </c>
      <c r="O402" s="78">
        <v>0</v>
      </c>
      <c r="P402" s="58">
        <v>0</v>
      </c>
      <c r="Q402" s="58">
        <v>0</v>
      </c>
      <c r="R402" s="58">
        <v>0</v>
      </c>
      <c r="S402" s="78"/>
      <c r="T402" s="58"/>
      <c r="U402" s="58"/>
      <c r="V402" s="58">
        <v>0</v>
      </c>
      <c r="W402" s="58"/>
      <c r="X402" s="58"/>
      <c r="Y402" s="58"/>
      <c r="Z402" s="58"/>
      <c r="AA402" s="58"/>
      <c r="AB402" s="58">
        <v>0</v>
      </c>
      <c r="AC402" s="60">
        <v>4</v>
      </c>
      <c r="AD402" s="60">
        <v>80</v>
      </c>
      <c r="AE402" s="60">
        <v>0</v>
      </c>
      <c r="AF402" s="60">
        <v>0</v>
      </c>
      <c r="AG402" s="60">
        <v>4</v>
      </c>
      <c r="AH402" s="60">
        <v>80</v>
      </c>
      <c r="AI402" s="58">
        <v>4200000</v>
      </c>
      <c r="AJ402" s="58">
        <v>0</v>
      </c>
      <c r="AK402" s="59">
        <v>0</v>
      </c>
      <c r="AL402" s="58">
        <v>4200000</v>
      </c>
      <c r="AM402" s="58">
        <v>0</v>
      </c>
      <c r="AN402" s="78">
        <v>255</v>
      </c>
      <c r="AO402" s="78">
        <v>300.89999999999998</v>
      </c>
      <c r="AP402" s="78">
        <v>0</v>
      </c>
      <c r="AQ402" s="93">
        <v>6265350</v>
      </c>
      <c r="AR402" s="93">
        <v>52849200</v>
      </c>
      <c r="AS402" s="93">
        <v>0</v>
      </c>
      <c r="AT402" s="93">
        <v>0</v>
      </c>
      <c r="AU402" s="93">
        <v>0</v>
      </c>
      <c r="AV402" s="93">
        <v>59114550</v>
      </c>
      <c r="AW402" s="93">
        <v>0</v>
      </c>
      <c r="AX402" s="93">
        <v>0</v>
      </c>
      <c r="AY402" s="58"/>
      <c r="AZ402" s="59"/>
      <c r="BA402" s="59"/>
      <c r="BB402" s="59">
        <v>63314550</v>
      </c>
      <c r="BC402" s="59">
        <v>0</v>
      </c>
      <c r="BD402" s="59">
        <v>0</v>
      </c>
      <c r="BE402" s="59">
        <v>63314550</v>
      </c>
      <c r="BF402" s="59">
        <v>0</v>
      </c>
      <c r="BG402" s="60">
        <v>0</v>
      </c>
      <c r="BH402" s="80">
        <v>255</v>
      </c>
      <c r="BI402" s="80">
        <v>380.9</v>
      </c>
      <c r="BJ402" s="80">
        <v>125.89999999999998</v>
      </c>
      <c r="BK402" s="80">
        <v>49.372549019607838</v>
      </c>
      <c r="BL402" s="80">
        <v>300.89999999999998</v>
      </c>
      <c r="BM402" s="80">
        <v>45.899999999999977</v>
      </c>
      <c r="BN402" s="80">
        <v>17.999999999999989</v>
      </c>
      <c r="BO402" s="169" t="str">
        <f>VLOOKUP(B402,[1]DS!$B$5:$W$2997,15,0)</f>
        <v>0901</v>
      </c>
      <c r="BP402" s="80" t="str">
        <f t="shared" si="59"/>
        <v/>
      </c>
    </row>
    <row r="403" spans="1:68" ht="27.6" customHeight="1">
      <c r="A403" s="56">
        <f>SUBTOTAL(3,$B$9:B403)</f>
        <v>395</v>
      </c>
      <c r="B403" s="123" t="s">
        <v>321</v>
      </c>
      <c r="C403" s="124" t="s">
        <v>1313</v>
      </c>
      <c r="D403" s="125" t="s">
        <v>940</v>
      </c>
      <c r="E403" s="56">
        <v>9</v>
      </c>
      <c r="F403" s="57" t="s">
        <v>711</v>
      </c>
      <c r="G403" s="78">
        <v>0</v>
      </c>
      <c r="H403" s="58">
        <v>0</v>
      </c>
      <c r="I403" s="58">
        <v>0</v>
      </c>
      <c r="J403" s="58">
        <v>0</v>
      </c>
      <c r="K403" s="78"/>
      <c r="L403" s="58"/>
      <c r="M403" s="58"/>
      <c r="N403" s="58">
        <v>0</v>
      </c>
      <c r="O403" s="78">
        <v>45.6</v>
      </c>
      <c r="P403" s="58">
        <v>4674000</v>
      </c>
      <c r="Q403" s="58">
        <v>0</v>
      </c>
      <c r="R403" s="58">
        <v>4674000</v>
      </c>
      <c r="S403" s="78"/>
      <c r="T403" s="58"/>
      <c r="U403" s="58"/>
      <c r="V403" s="58">
        <v>0</v>
      </c>
      <c r="W403" s="58"/>
      <c r="X403" s="58"/>
      <c r="Y403" s="58"/>
      <c r="Z403" s="58"/>
      <c r="AA403" s="58"/>
      <c r="AB403" s="58">
        <v>0</v>
      </c>
      <c r="AC403" s="60">
        <v>4</v>
      </c>
      <c r="AD403" s="60">
        <v>80</v>
      </c>
      <c r="AE403" s="60">
        <v>0</v>
      </c>
      <c r="AF403" s="60">
        <v>0</v>
      </c>
      <c r="AG403" s="60">
        <v>4</v>
      </c>
      <c r="AH403" s="60">
        <v>80</v>
      </c>
      <c r="AI403" s="58">
        <v>4200000</v>
      </c>
      <c r="AJ403" s="58">
        <v>0</v>
      </c>
      <c r="AK403" s="59">
        <v>0</v>
      </c>
      <c r="AL403" s="58">
        <v>4200000</v>
      </c>
      <c r="AM403" s="58">
        <v>0</v>
      </c>
      <c r="AN403" s="78">
        <v>300</v>
      </c>
      <c r="AO403" s="78">
        <v>336.2</v>
      </c>
      <c r="AP403" s="78">
        <v>0</v>
      </c>
      <c r="AQ403" s="93">
        <v>4941300</v>
      </c>
      <c r="AR403" s="93">
        <v>0</v>
      </c>
      <c r="AS403" s="93">
        <v>0</v>
      </c>
      <c r="AT403" s="93">
        <v>0</v>
      </c>
      <c r="AU403" s="93">
        <v>0</v>
      </c>
      <c r="AV403" s="93">
        <v>4941300</v>
      </c>
      <c r="AW403" s="93">
        <v>0</v>
      </c>
      <c r="AX403" s="93">
        <v>0</v>
      </c>
      <c r="AY403" s="58"/>
      <c r="AZ403" s="59"/>
      <c r="BA403" s="59"/>
      <c r="BB403" s="59">
        <v>13815300</v>
      </c>
      <c r="BC403" s="59">
        <v>0</v>
      </c>
      <c r="BD403" s="59">
        <v>0</v>
      </c>
      <c r="BE403" s="59">
        <v>13815300</v>
      </c>
      <c r="BF403" s="59">
        <v>0</v>
      </c>
      <c r="BG403" s="60">
        <v>0</v>
      </c>
      <c r="BH403" s="80">
        <v>300</v>
      </c>
      <c r="BI403" s="80">
        <v>461.79999999999995</v>
      </c>
      <c r="BJ403" s="80">
        <v>161.79999999999995</v>
      </c>
      <c r="BK403" s="80">
        <v>53.933333333333323</v>
      </c>
      <c r="BL403" s="80">
        <v>381.8</v>
      </c>
      <c r="BM403" s="80">
        <v>81.800000000000011</v>
      </c>
      <c r="BN403" s="80">
        <v>27.266666666666673</v>
      </c>
      <c r="BO403" s="169" t="str">
        <f>VLOOKUP(B403,[1]DS!$B$5:$W$2997,15,0)</f>
        <v>0901</v>
      </c>
      <c r="BP403" s="80" t="str">
        <f t="shared" si="59"/>
        <v/>
      </c>
    </row>
    <row r="404" spans="1:68" ht="27.6" customHeight="1">
      <c r="A404" s="56">
        <f>SUBTOTAL(3,$B$9:B404)</f>
        <v>396</v>
      </c>
      <c r="B404" s="123" t="s">
        <v>322</v>
      </c>
      <c r="C404" s="124" t="s">
        <v>1314</v>
      </c>
      <c r="D404" s="125" t="s">
        <v>1103</v>
      </c>
      <c r="E404" s="56">
        <v>9</v>
      </c>
      <c r="F404" s="57" t="s">
        <v>711</v>
      </c>
      <c r="G404" s="78">
        <v>0</v>
      </c>
      <c r="H404" s="58">
        <v>0</v>
      </c>
      <c r="I404" s="58">
        <v>0</v>
      </c>
      <c r="J404" s="58">
        <v>0</v>
      </c>
      <c r="K404" s="78"/>
      <c r="L404" s="58"/>
      <c r="M404" s="58"/>
      <c r="N404" s="58">
        <v>0</v>
      </c>
      <c r="O404" s="78">
        <v>0</v>
      </c>
      <c r="P404" s="58">
        <v>0</v>
      </c>
      <c r="Q404" s="58">
        <v>0</v>
      </c>
      <c r="R404" s="58">
        <v>0</v>
      </c>
      <c r="S404" s="78"/>
      <c r="T404" s="58"/>
      <c r="U404" s="58"/>
      <c r="V404" s="58">
        <v>0</v>
      </c>
      <c r="W404" s="58"/>
      <c r="X404" s="58"/>
      <c r="Y404" s="58"/>
      <c r="Z404" s="58"/>
      <c r="AA404" s="58"/>
      <c r="AB404" s="58">
        <v>0</v>
      </c>
      <c r="AC404" s="60">
        <v>5</v>
      </c>
      <c r="AD404" s="60">
        <v>92</v>
      </c>
      <c r="AE404" s="60">
        <v>0</v>
      </c>
      <c r="AF404" s="60">
        <v>0</v>
      </c>
      <c r="AG404" s="60">
        <v>5</v>
      </c>
      <c r="AH404" s="60">
        <v>92</v>
      </c>
      <c r="AI404" s="58">
        <v>4800000</v>
      </c>
      <c r="AJ404" s="58">
        <v>3500100</v>
      </c>
      <c r="AK404" s="59">
        <v>0</v>
      </c>
      <c r="AL404" s="58">
        <v>1299900</v>
      </c>
      <c r="AM404" s="58">
        <v>0</v>
      </c>
      <c r="AN404" s="78">
        <v>240</v>
      </c>
      <c r="AO404" s="78">
        <v>85.7</v>
      </c>
      <c r="AP404" s="78">
        <v>0</v>
      </c>
      <c r="AQ404" s="93">
        <v>0</v>
      </c>
      <c r="AR404" s="93">
        <v>0</v>
      </c>
      <c r="AS404" s="93">
        <v>0</v>
      </c>
      <c r="AT404" s="93">
        <v>0</v>
      </c>
      <c r="AU404" s="93">
        <v>0</v>
      </c>
      <c r="AV404" s="93">
        <v>0</v>
      </c>
      <c r="AW404" s="93">
        <v>0</v>
      </c>
      <c r="AX404" s="93">
        <v>0</v>
      </c>
      <c r="AY404" s="58"/>
      <c r="AZ404" s="59"/>
      <c r="BA404" s="59"/>
      <c r="BB404" s="59">
        <v>1299900</v>
      </c>
      <c r="BC404" s="59">
        <v>0</v>
      </c>
      <c r="BD404" s="59">
        <v>0</v>
      </c>
      <c r="BE404" s="59">
        <v>1299900</v>
      </c>
      <c r="BF404" s="59">
        <v>0</v>
      </c>
      <c r="BG404" s="60">
        <v>0</v>
      </c>
      <c r="BH404" s="80">
        <v>240</v>
      </c>
      <c r="BI404" s="80">
        <v>177.7</v>
      </c>
      <c r="BJ404" s="80">
        <v>0</v>
      </c>
      <c r="BK404" s="80">
        <v>0</v>
      </c>
      <c r="BL404" s="80">
        <v>85.7</v>
      </c>
      <c r="BM404" s="80">
        <v>0</v>
      </c>
      <c r="BN404" s="80">
        <v>0</v>
      </c>
      <c r="BO404" s="169" t="str">
        <f>VLOOKUP(B404,[1]DS!$B$5:$W$2997,15,0)</f>
        <v>0901</v>
      </c>
      <c r="BP404" s="80" t="str">
        <f t="shared" si="59"/>
        <v/>
      </c>
    </row>
    <row r="405" spans="1:68" ht="27.6" customHeight="1">
      <c r="A405" s="56">
        <f>SUBTOTAL(3,$B$9:B405)</f>
        <v>397</v>
      </c>
      <c r="B405" s="123" t="s">
        <v>323</v>
      </c>
      <c r="C405" s="124" t="s">
        <v>960</v>
      </c>
      <c r="D405" s="125" t="s">
        <v>1315</v>
      </c>
      <c r="E405" s="56">
        <v>9</v>
      </c>
      <c r="F405" s="57" t="s">
        <v>717</v>
      </c>
      <c r="G405" s="78">
        <v>0</v>
      </c>
      <c r="H405" s="58">
        <v>0</v>
      </c>
      <c r="I405" s="58">
        <v>0</v>
      </c>
      <c r="J405" s="58">
        <v>0</v>
      </c>
      <c r="K405" s="78"/>
      <c r="L405" s="58"/>
      <c r="M405" s="58"/>
      <c r="N405" s="58">
        <v>0</v>
      </c>
      <c r="O405" s="78">
        <v>45</v>
      </c>
      <c r="P405" s="58">
        <v>4612500</v>
      </c>
      <c r="Q405" s="58">
        <v>0</v>
      </c>
      <c r="R405" s="58">
        <v>4612500</v>
      </c>
      <c r="S405" s="78"/>
      <c r="T405" s="58"/>
      <c r="U405" s="58"/>
      <c r="V405" s="58">
        <v>0</v>
      </c>
      <c r="W405" s="58"/>
      <c r="X405" s="58"/>
      <c r="Y405" s="58"/>
      <c r="Z405" s="58"/>
      <c r="AA405" s="58"/>
      <c r="AB405" s="58">
        <v>0</v>
      </c>
      <c r="AC405" s="60">
        <v>3</v>
      </c>
      <c r="AD405" s="60">
        <v>60</v>
      </c>
      <c r="AE405" s="60">
        <v>0</v>
      </c>
      <c r="AF405" s="60">
        <v>0</v>
      </c>
      <c r="AG405" s="60">
        <v>3</v>
      </c>
      <c r="AH405" s="60">
        <v>60</v>
      </c>
      <c r="AI405" s="58">
        <v>3150000</v>
      </c>
      <c r="AJ405" s="58">
        <v>0</v>
      </c>
      <c r="AK405" s="59">
        <v>0</v>
      </c>
      <c r="AL405" s="58">
        <v>3150000</v>
      </c>
      <c r="AM405" s="58">
        <v>0</v>
      </c>
      <c r="AN405" s="78">
        <v>300</v>
      </c>
      <c r="AO405" s="78">
        <v>332.4</v>
      </c>
      <c r="AP405" s="78">
        <v>17.100000000000001</v>
      </c>
      <c r="AQ405" s="93">
        <v>6756750</v>
      </c>
      <c r="AR405" s="93">
        <v>0</v>
      </c>
      <c r="AS405" s="93">
        <v>0</v>
      </c>
      <c r="AT405" s="93">
        <v>0</v>
      </c>
      <c r="AU405" s="93">
        <v>0</v>
      </c>
      <c r="AV405" s="93">
        <v>6756750</v>
      </c>
      <c r="AW405" s="93">
        <v>0</v>
      </c>
      <c r="AX405" s="93">
        <v>0</v>
      </c>
      <c r="AY405" s="58"/>
      <c r="AZ405" s="59"/>
      <c r="BA405" s="59"/>
      <c r="BB405" s="59">
        <v>14519250</v>
      </c>
      <c r="BC405" s="59">
        <v>0</v>
      </c>
      <c r="BD405" s="59">
        <v>0</v>
      </c>
      <c r="BE405" s="59">
        <v>14519250</v>
      </c>
      <c r="BF405" s="59">
        <v>0</v>
      </c>
      <c r="BG405" s="60">
        <v>0</v>
      </c>
      <c r="BH405" s="80">
        <v>300</v>
      </c>
      <c r="BI405" s="80">
        <v>454.5</v>
      </c>
      <c r="BJ405" s="80">
        <v>154.5</v>
      </c>
      <c r="BK405" s="80">
        <v>51.5</v>
      </c>
      <c r="BL405" s="80">
        <v>394.5</v>
      </c>
      <c r="BM405" s="80">
        <v>94.5</v>
      </c>
      <c r="BN405" s="80">
        <v>31.5</v>
      </c>
      <c r="BO405" s="169" t="str">
        <f>VLOOKUP(B405,[1]DS!$B$5:$W$2997,15,0)</f>
        <v>0906</v>
      </c>
      <c r="BP405" s="80" t="str">
        <f t="shared" si="59"/>
        <v/>
      </c>
    </row>
    <row r="406" spans="1:68" ht="27.6" customHeight="1">
      <c r="A406" s="56">
        <f>SUBTOTAL(3,$B$9:B406)</f>
        <v>398</v>
      </c>
      <c r="B406" s="123" t="s">
        <v>324</v>
      </c>
      <c r="C406" s="124" t="s">
        <v>1316</v>
      </c>
      <c r="D406" s="125" t="s">
        <v>980</v>
      </c>
      <c r="E406" s="56">
        <v>9</v>
      </c>
      <c r="F406" s="57" t="s">
        <v>717</v>
      </c>
      <c r="G406" s="78">
        <v>0</v>
      </c>
      <c r="H406" s="58">
        <v>0</v>
      </c>
      <c r="I406" s="58">
        <v>0</v>
      </c>
      <c r="J406" s="58">
        <v>0</v>
      </c>
      <c r="K406" s="78"/>
      <c r="L406" s="58"/>
      <c r="M406" s="58"/>
      <c r="N406" s="58">
        <v>0</v>
      </c>
      <c r="O406" s="78">
        <v>30.1</v>
      </c>
      <c r="P406" s="58">
        <v>3085250</v>
      </c>
      <c r="Q406" s="58">
        <v>0</v>
      </c>
      <c r="R406" s="58">
        <v>3085250</v>
      </c>
      <c r="S406" s="78"/>
      <c r="T406" s="58"/>
      <c r="U406" s="58"/>
      <c r="V406" s="58">
        <v>0</v>
      </c>
      <c r="W406" s="58"/>
      <c r="X406" s="58"/>
      <c r="Y406" s="58"/>
      <c r="Z406" s="58"/>
      <c r="AA406" s="58"/>
      <c r="AB406" s="58">
        <v>0</v>
      </c>
      <c r="AC406" s="60">
        <v>11</v>
      </c>
      <c r="AD406" s="60">
        <v>280</v>
      </c>
      <c r="AE406" s="60">
        <v>0</v>
      </c>
      <c r="AF406" s="60">
        <v>0</v>
      </c>
      <c r="AG406" s="60">
        <v>11</v>
      </c>
      <c r="AH406" s="60">
        <v>280</v>
      </c>
      <c r="AI406" s="58">
        <v>14250000</v>
      </c>
      <c r="AJ406" s="58">
        <v>0</v>
      </c>
      <c r="AK406" s="59">
        <v>0</v>
      </c>
      <c r="AL406" s="58">
        <v>14250000</v>
      </c>
      <c r="AM406" s="58">
        <v>0</v>
      </c>
      <c r="AN406" s="78">
        <v>240</v>
      </c>
      <c r="AO406" s="78">
        <v>222.4</v>
      </c>
      <c r="AP406" s="78">
        <v>26.099999999999998</v>
      </c>
      <c r="AQ406" s="93">
        <v>1304750</v>
      </c>
      <c r="AR406" s="93">
        <v>0</v>
      </c>
      <c r="AS406" s="93">
        <v>0</v>
      </c>
      <c r="AT406" s="93">
        <v>0</v>
      </c>
      <c r="AU406" s="93">
        <v>0</v>
      </c>
      <c r="AV406" s="93">
        <v>1304750</v>
      </c>
      <c r="AW406" s="93">
        <v>0</v>
      </c>
      <c r="AX406" s="93">
        <v>0</v>
      </c>
      <c r="AY406" s="58"/>
      <c r="AZ406" s="59"/>
      <c r="BA406" s="59"/>
      <c r="BB406" s="59">
        <v>18640000</v>
      </c>
      <c r="BC406" s="59">
        <v>0</v>
      </c>
      <c r="BD406" s="59">
        <v>0</v>
      </c>
      <c r="BE406" s="59">
        <v>18640000</v>
      </c>
      <c r="BF406" s="59">
        <v>0</v>
      </c>
      <c r="BG406" s="136">
        <v>0</v>
      </c>
      <c r="BH406" s="80">
        <v>240</v>
      </c>
      <c r="BI406" s="80">
        <v>558.6</v>
      </c>
      <c r="BJ406" s="80">
        <v>318.60000000000002</v>
      </c>
      <c r="BK406" s="80">
        <v>132.75</v>
      </c>
      <c r="BL406" s="80">
        <v>278.60000000000002</v>
      </c>
      <c r="BM406" s="80">
        <v>38.600000000000023</v>
      </c>
      <c r="BN406" s="80">
        <v>16.083333333333343</v>
      </c>
      <c r="BO406" s="169" t="str">
        <f>VLOOKUP(B406,[1]DS!$B$5:$W$2997,15,0)</f>
        <v>0906</v>
      </c>
      <c r="BP406" s="80" t="str">
        <f t="shared" si="59"/>
        <v/>
      </c>
    </row>
    <row r="407" spans="1:68" ht="27.6" customHeight="1">
      <c r="A407" s="56">
        <f>SUBTOTAL(3,$B$9:B407)</f>
        <v>399</v>
      </c>
      <c r="B407" s="123" t="s">
        <v>325</v>
      </c>
      <c r="C407" s="124" t="s">
        <v>904</v>
      </c>
      <c r="D407" s="125" t="s">
        <v>985</v>
      </c>
      <c r="E407" s="56">
        <v>9</v>
      </c>
      <c r="F407" s="57" t="s">
        <v>717</v>
      </c>
      <c r="G407" s="78">
        <v>0</v>
      </c>
      <c r="H407" s="58">
        <v>0</v>
      </c>
      <c r="I407" s="58">
        <v>0</v>
      </c>
      <c r="J407" s="58">
        <v>0</v>
      </c>
      <c r="K407" s="78"/>
      <c r="L407" s="58"/>
      <c r="M407" s="58"/>
      <c r="N407" s="58">
        <v>0</v>
      </c>
      <c r="O407" s="78">
        <v>106</v>
      </c>
      <c r="P407" s="58">
        <v>10865000</v>
      </c>
      <c r="Q407" s="58">
        <v>0</v>
      </c>
      <c r="R407" s="58">
        <v>10865000</v>
      </c>
      <c r="S407" s="78"/>
      <c r="T407" s="58"/>
      <c r="U407" s="58"/>
      <c r="V407" s="58">
        <v>0</v>
      </c>
      <c r="W407" s="58"/>
      <c r="X407" s="58"/>
      <c r="Y407" s="58"/>
      <c r="Z407" s="58"/>
      <c r="AA407" s="58"/>
      <c r="AB407" s="58">
        <v>0</v>
      </c>
      <c r="AC407" s="60">
        <v>3</v>
      </c>
      <c r="AD407" s="60">
        <v>60</v>
      </c>
      <c r="AE407" s="60">
        <v>0</v>
      </c>
      <c r="AF407" s="60">
        <v>0</v>
      </c>
      <c r="AG407" s="60">
        <v>3</v>
      </c>
      <c r="AH407" s="60">
        <v>60</v>
      </c>
      <c r="AI407" s="58">
        <v>3150000</v>
      </c>
      <c r="AJ407" s="58">
        <v>0</v>
      </c>
      <c r="AK407" s="59">
        <v>0</v>
      </c>
      <c r="AL407" s="58">
        <v>3150000</v>
      </c>
      <c r="AM407" s="58">
        <v>0</v>
      </c>
      <c r="AN407" s="78">
        <v>255</v>
      </c>
      <c r="AO407" s="78">
        <v>585.5</v>
      </c>
      <c r="AP407" s="78">
        <v>35.6</v>
      </c>
      <c r="AQ407" s="93">
        <v>48386250</v>
      </c>
      <c r="AR407" s="93">
        <v>0</v>
      </c>
      <c r="AS407" s="93">
        <v>0</v>
      </c>
      <c r="AT407" s="93">
        <v>0</v>
      </c>
      <c r="AU407" s="93">
        <v>0</v>
      </c>
      <c r="AV407" s="93">
        <v>48386250</v>
      </c>
      <c r="AW407" s="93">
        <v>0</v>
      </c>
      <c r="AX407" s="93">
        <v>0</v>
      </c>
      <c r="AY407" s="58"/>
      <c r="AZ407" s="59"/>
      <c r="BA407" s="59"/>
      <c r="BB407" s="59">
        <v>62401250</v>
      </c>
      <c r="BC407" s="59">
        <v>0</v>
      </c>
      <c r="BD407" s="59">
        <v>0</v>
      </c>
      <c r="BE407" s="59">
        <v>62401250</v>
      </c>
      <c r="BF407" s="59">
        <v>0</v>
      </c>
      <c r="BG407" s="60">
        <v>0</v>
      </c>
      <c r="BH407" s="80">
        <v>255</v>
      </c>
      <c r="BI407" s="80">
        <v>787.1</v>
      </c>
      <c r="BJ407" s="80">
        <v>532.1</v>
      </c>
      <c r="BK407" s="80">
        <v>208.66666666666669</v>
      </c>
      <c r="BL407" s="80">
        <v>727.1</v>
      </c>
      <c r="BM407" s="80">
        <v>472.1</v>
      </c>
      <c r="BN407" s="80">
        <v>185.1372549019608</v>
      </c>
      <c r="BO407" s="169" t="str">
        <f>VLOOKUP(B407,[1]DS!$B$5:$W$2997,15,0)</f>
        <v>0906</v>
      </c>
      <c r="BP407" s="80" t="str">
        <f t="shared" si="59"/>
        <v>Vượt trên 300 giờ</v>
      </c>
    </row>
    <row r="408" spans="1:68" ht="27.6" customHeight="1">
      <c r="A408" s="56">
        <f>SUBTOTAL(3,$B$9:B408)</f>
        <v>400</v>
      </c>
      <c r="B408" s="123" t="s">
        <v>327</v>
      </c>
      <c r="C408" s="124" t="s">
        <v>1317</v>
      </c>
      <c r="D408" s="125" t="s">
        <v>1318</v>
      </c>
      <c r="E408" s="56">
        <v>9</v>
      </c>
      <c r="F408" s="57" t="s">
        <v>717</v>
      </c>
      <c r="G408" s="78">
        <v>0</v>
      </c>
      <c r="H408" s="58">
        <v>0</v>
      </c>
      <c r="I408" s="58">
        <v>0</v>
      </c>
      <c r="J408" s="58">
        <v>0</v>
      </c>
      <c r="K408" s="78"/>
      <c r="L408" s="58"/>
      <c r="M408" s="58"/>
      <c r="N408" s="58">
        <v>0</v>
      </c>
      <c r="O408" s="78">
        <v>90.199999999999989</v>
      </c>
      <c r="P408" s="58">
        <v>9245499.9999999981</v>
      </c>
      <c r="Q408" s="58">
        <v>0</v>
      </c>
      <c r="R408" s="58">
        <v>9245500</v>
      </c>
      <c r="S408" s="78"/>
      <c r="T408" s="58"/>
      <c r="U408" s="58"/>
      <c r="V408" s="58">
        <v>0</v>
      </c>
      <c r="W408" s="58"/>
      <c r="X408" s="58"/>
      <c r="Y408" s="58"/>
      <c r="Z408" s="58"/>
      <c r="AA408" s="58"/>
      <c r="AB408" s="58">
        <v>0</v>
      </c>
      <c r="AC408" s="60">
        <v>4</v>
      </c>
      <c r="AD408" s="60">
        <v>80</v>
      </c>
      <c r="AE408" s="60">
        <v>0</v>
      </c>
      <c r="AF408" s="60">
        <v>0</v>
      </c>
      <c r="AG408" s="60">
        <v>4</v>
      </c>
      <c r="AH408" s="60">
        <v>80</v>
      </c>
      <c r="AI408" s="58">
        <v>4200000</v>
      </c>
      <c r="AJ408" s="58">
        <v>0</v>
      </c>
      <c r="AK408" s="59">
        <v>0</v>
      </c>
      <c r="AL408" s="58">
        <v>4200000</v>
      </c>
      <c r="AM408" s="58">
        <v>0</v>
      </c>
      <c r="AN408" s="78">
        <v>300</v>
      </c>
      <c r="AO408" s="78">
        <v>272.7</v>
      </c>
      <c r="AP408" s="78">
        <v>0</v>
      </c>
      <c r="AQ408" s="93">
        <v>0</v>
      </c>
      <c r="AR408" s="93">
        <v>0</v>
      </c>
      <c r="AS408" s="93">
        <v>0</v>
      </c>
      <c r="AT408" s="93">
        <v>0</v>
      </c>
      <c r="AU408" s="93">
        <v>0</v>
      </c>
      <c r="AV408" s="93">
        <v>0</v>
      </c>
      <c r="AW408" s="93">
        <v>0</v>
      </c>
      <c r="AX408" s="93">
        <v>0</v>
      </c>
      <c r="AY408" s="58"/>
      <c r="AZ408" s="59"/>
      <c r="BA408" s="59"/>
      <c r="BB408" s="59">
        <v>13445500</v>
      </c>
      <c r="BC408" s="59">
        <v>0</v>
      </c>
      <c r="BD408" s="59">
        <v>0</v>
      </c>
      <c r="BE408" s="59">
        <v>13445500</v>
      </c>
      <c r="BF408" s="59">
        <v>0</v>
      </c>
      <c r="BG408" s="60">
        <v>0</v>
      </c>
      <c r="BH408" s="80">
        <v>300</v>
      </c>
      <c r="BI408" s="80">
        <v>442.9</v>
      </c>
      <c r="BJ408" s="80">
        <v>142.89999999999998</v>
      </c>
      <c r="BK408" s="80">
        <v>47.633333333333326</v>
      </c>
      <c r="BL408" s="80">
        <v>362.9</v>
      </c>
      <c r="BM408" s="80">
        <v>62.899999999999977</v>
      </c>
      <c r="BN408" s="80">
        <v>20.966666666666658</v>
      </c>
      <c r="BO408" s="169" t="str">
        <f>VLOOKUP(B408,[1]DS!$B$5:$W$2997,15,0)</f>
        <v>0906</v>
      </c>
      <c r="BP408" s="80" t="str">
        <f t="shared" si="59"/>
        <v/>
      </c>
    </row>
    <row r="409" spans="1:68" ht="27.6" customHeight="1">
      <c r="A409" s="56">
        <f>SUBTOTAL(3,$B$9:B409)</f>
        <v>401</v>
      </c>
      <c r="B409" s="123" t="s">
        <v>326</v>
      </c>
      <c r="C409" s="124" t="s">
        <v>1319</v>
      </c>
      <c r="D409" s="125" t="s">
        <v>940</v>
      </c>
      <c r="E409" s="56">
        <v>9</v>
      </c>
      <c r="F409" s="57" t="s">
        <v>717</v>
      </c>
      <c r="G409" s="78">
        <v>0</v>
      </c>
      <c r="H409" s="58">
        <v>0</v>
      </c>
      <c r="I409" s="58">
        <v>0</v>
      </c>
      <c r="J409" s="58">
        <v>0</v>
      </c>
      <c r="K409" s="78"/>
      <c r="L409" s="58"/>
      <c r="M409" s="58"/>
      <c r="N409" s="58">
        <v>0</v>
      </c>
      <c r="O409" s="78">
        <v>0</v>
      </c>
      <c r="P409" s="58">
        <v>0</v>
      </c>
      <c r="Q409" s="58">
        <v>0</v>
      </c>
      <c r="R409" s="58">
        <v>0</v>
      </c>
      <c r="S409" s="78"/>
      <c r="T409" s="58"/>
      <c r="U409" s="58"/>
      <c r="V409" s="58">
        <v>0</v>
      </c>
      <c r="W409" s="58"/>
      <c r="X409" s="58"/>
      <c r="Y409" s="58"/>
      <c r="Z409" s="58"/>
      <c r="AA409" s="58"/>
      <c r="AB409" s="58">
        <v>0</v>
      </c>
      <c r="AC409" s="60">
        <v>5</v>
      </c>
      <c r="AD409" s="60">
        <v>100</v>
      </c>
      <c r="AE409" s="60">
        <v>0</v>
      </c>
      <c r="AF409" s="60">
        <v>0</v>
      </c>
      <c r="AG409" s="60">
        <v>5</v>
      </c>
      <c r="AH409" s="60">
        <v>100</v>
      </c>
      <c r="AI409" s="58">
        <v>5200000</v>
      </c>
      <c r="AJ409" s="58">
        <v>0</v>
      </c>
      <c r="AK409" s="59">
        <v>0</v>
      </c>
      <c r="AL409" s="58">
        <v>5200000</v>
      </c>
      <c r="AM409" s="58">
        <v>0</v>
      </c>
      <c r="AN409" s="78">
        <v>270</v>
      </c>
      <c r="AO409" s="78">
        <v>256.3</v>
      </c>
      <c r="AP409" s="78">
        <v>0</v>
      </c>
      <c r="AQ409" s="93">
        <v>0</v>
      </c>
      <c r="AR409" s="93">
        <v>0</v>
      </c>
      <c r="AS409" s="93">
        <v>0</v>
      </c>
      <c r="AT409" s="93">
        <v>0</v>
      </c>
      <c r="AU409" s="93">
        <v>0</v>
      </c>
      <c r="AV409" s="93">
        <v>0</v>
      </c>
      <c r="AW409" s="93">
        <v>0</v>
      </c>
      <c r="AX409" s="93">
        <v>0</v>
      </c>
      <c r="AY409" s="58"/>
      <c r="AZ409" s="59"/>
      <c r="BA409" s="59"/>
      <c r="BB409" s="59">
        <v>5200000</v>
      </c>
      <c r="BC409" s="59">
        <v>0</v>
      </c>
      <c r="BD409" s="59">
        <v>0</v>
      </c>
      <c r="BE409" s="59">
        <v>5200000</v>
      </c>
      <c r="BF409" s="59">
        <v>0</v>
      </c>
      <c r="BG409" s="60">
        <v>0</v>
      </c>
      <c r="BH409" s="80">
        <v>270</v>
      </c>
      <c r="BI409" s="80">
        <v>356.3</v>
      </c>
      <c r="BJ409" s="80">
        <v>86.300000000000011</v>
      </c>
      <c r="BK409" s="80">
        <v>31.962962962962965</v>
      </c>
      <c r="BL409" s="80">
        <v>256.3</v>
      </c>
      <c r="BM409" s="80">
        <v>0</v>
      </c>
      <c r="BN409" s="80">
        <v>0</v>
      </c>
      <c r="BO409" s="169" t="str">
        <f>VLOOKUP(B409,[1]DS!$B$5:$W$2997,15,0)</f>
        <v>0906</v>
      </c>
      <c r="BP409" s="80" t="str">
        <f t="shared" si="59"/>
        <v/>
      </c>
    </row>
    <row r="410" spans="1:68" ht="27.6" customHeight="1">
      <c r="A410" s="56">
        <f>SUBTOTAL(3,$B$9:B410)</f>
        <v>402</v>
      </c>
      <c r="B410" s="123" t="s">
        <v>328</v>
      </c>
      <c r="C410" s="124" t="s">
        <v>1134</v>
      </c>
      <c r="D410" s="125" t="s">
        <v>946</v>
      </c>
      <c r="E410" s="56">
        <v>9</v>
      </c>
      <c r="F410" s="57" t="s">
        <v>717</v>
      </c>
      <c r="G410" s="78">
        <v>0</v>
      </c>
      <c r="H410" s="58">
        <v>0</v>
      </c>
      <c r="I410" s="58">
        <v>0</v>
      </c>
      <c r="J410" s="58">
        <v>0</v>
      </c>
      <c r="K410" s="78"/>
      <c r="L410" s="58"/>
      <c r="M410" s="58"/>
      <c r="N410" s="58">
        <v>0</v>
      </c>
      <c r="O410" s="78">
        <v>0</v>
      </c>
      <c r="P410" s="58">
        <v>0</v>
      </c>
      <c r="Q410" s="58">
        <v>0</v>
      </c>
      <c r="R410" s="58">
        <v>0</v>
      </c>
      <c r="S410" s="78"/>
      <c r="T410" s="58"/>
      <c r="U410" s="58"/>
      <c r="V410" s="58">
        <v>0</v>
      </c>
      <c r="W410" s="58"/>
      <c r="X410" s="58"/>
      <c r="Y410" s="58"/>
      <c r="Z410" s="58"/>
      <c r="AA410" s="58"/>
      <c r="AB410" s="58">
        <v>0</v>
      </c>
      <c r="AC410" s="60">
        <v>4</v>
      </c>
      <c r="AD410" s="60">
        <v>80</v>
      </c>
      <c r="AE410" s="60">
        <v>0</v>
      </c>
      <c r="AF410" s="60">
        <v>0</v>
      </c>
      <c r="AG410" s="60">
        <v>4</v>
      </c>
      <c r="AH410" s="60">
        <v>80</v>
      </c>
      <c r="AI410" s="58">
        <v>4200000</v>
      </c>
      <c r="AJ410" s="58">
        <v>0</v>
      </c>
      <c r="AK410" s="59">
        <v>0</v>
      </c>
      <c r="AL410" s="58">
        <v>4200000</v>
      </c>
      <c r="AM410" s="58">
        <v>0</v>
      </c>
      <c r="AN410" s="78">
        <v>300</v>
      </c>
      <c r="AO410" s="78">
        <v>323</v>
      </c>
      <c r="AP410" s="78">
        <v>17.5</v>
      </c>
      <c r="AQ410" s="93">
        <v>5528250</v>
      </c>
      <c r="AR410" s="93">
        <v>0</v>
      </c>
      <c r="AS410" s="93">
        <v>0</v>
      </c>
      <c r="AT410" s="93">
        <v>0</v>
      </c>
      <c r="AU410" s="93">
        <v>0</v>
      </c>
      <c r="AV410" s="93">
        <v>5528250</v>
      </c>
      <c r="AW410" s="93">
        <v>0</v>
      </c>
      <c r="AX410" s="93">
        <v>0</v>
      </c>
      <c r="AY410" s="58"/>
      <c r="AZ410" s="59"/>
      <c r="BA410" s="59"/>
      <c r="BB410" s="59">
        <v>9728250</v>
      </c>
      <c r="BC410" s="59">
        <v>0</v>
      </c>
      <c r="BD410" s="59">
        <v>0</v>
      </c>
      <c r="BE410" s="59">
        <v>9728250</v>
      </c>
      <c r="BF410" s="59">
        <v>0</v>
      </c>
      <c r="BG410" s="136">
        <v>0</v>
      </c>
      <c r="BH410" s="80">
        <v>300</v>
      </c>
      <c r="BI410" s="80">
        <v>420.5</v>
      </c>
      <c r="BJ410" s="80">
        <v>120.5</v>
      </c>
      <c r="BK410" s="80">
        <v>40.166666666666664</v>
      </c>
      <c r="BL410" s="80">
        <v>340.5</v>
      </c>
      <c r="BM410" s="80">
        <v>40.5</v>
      </c>
      <c r="BN410" s="80">
        <v>13.5</v>
      </c>
      <c r="BO410" s="169" t="str">
        <f>VLOOKUP(B410,[1]DS!$B$5:$W$2997,15,0)</f>
        <v>0906</v>
      </c>
      <c r="BP410" s="80" t="str">
        <f t="shared" si="59"/>
        <v/>
      </c>
    </row>
    <row r="411" spans="1:68" ht="27.6" customHeight="1">
      <c r="A411" s="56">
        <f>SUBTOTAL(3,$B$9:B411)</f>
        <v>403</v>
      </c>
      <c r="B411" s="123" t="s">
        <v>329</v>
      </c>
      <c r="C411" s="124" t="s">
        <v>1320</v>
      </c>
      <c r="D411" s="125" t="s">
        <v>911</v>
      </c>
      <c r="E411" s="56">
        <v>9</v>
      </c>
      <c r="F411" s="57" t="s">
        <v>717</v>
      </c>
      <c r="G411" s="78">
        <v>0</v>
      </c>
      <c r="H411" s="58">
        <v>0</v>
      </c>
      <c r="I411" s="58">
        <v>0</v>
      </c>
      <c r="J411" s="58">
        <v>0</v>
      </c>
      <c r="K411" s="78"/>
      <c r="L411" s="58"/>
      <c r="M411" s="58"/>
      <c r="N411" s="58">
        <v>0</v>
      </c>
      <c r="O411" s="78">
        <v>121.8</v>
      </c>
      <c r="P411" s="58">
        <v>12484500</v>
      </c>
      <c r="Q411" s="58">
        <v>0</v>
      </c>
      <c r="R411" s="58">
        <v>12484500</v>
      </c>
      <c r="S411" s="78"/>
      <c r="T411" s="58"/>
      <c r="U411" s="58"/>
      <c r="V411" s="58">
        <v>0</v>
      </c>
      <c r="W411" s="58"/>
      <c r="X411" s="58"/>
      <c r="Y411" s="58"/>
      <c r="Z411" s="58"/>
      <c r="AA411" s="58"/>
      <c r="AB411" s="58">
        <v>0</v>
      </c>
      <c r="AC411" s="60">
        <v>5</v>
      </c>
      <c r="AD411" s="60">
        <v>100</v>
      </c>
      <c r="AE411" s="60">
        <v>0</v>
      </c>
      <c r="AF411" s="60">
        <v>0</v>
      </c>
      <c r="AG411" s="60">
        <v>5</v>
      </c>
      <c r="AH411" s="60">
        <v>100</v>
      </c>
      <c r="AI411" s="58">
        <v>5250000</v>
      </c>
      <c r="AJ411" s="58">
        <v>0</v>
      </c>
      <c r="AK411" s="59">
        <v>0</v>
      </c>
      <c r="AL411" s="58">
        <v>5250000</v>
      </c>
      <c r="AM411" s="58">
        <v>0</v>
      </c>
      <c r="AN411" s="78">
        <v>300</v>
      </c>
      <c r="AO411" s="78">
        <v>444.8</v>
      </c>
      <c r="AP411" s="78">
        <v>0</v>
      </c>
      <c r="AQ411" s="93">
        <v>19765200</v>
      </c>
      <c r="AR411" s="93">
        <v>0</v>
      </c>
      <c r="AS411" s="93">
        <v>0</v>
      </c>
      <c r="AT411" s="93">
        <v>0</v>
      </c>
      <c r="AU411" s="93">
        <v>0</v>
      </c>
      <c r="AV411" s="93">
        <v>19765200</v>
      </c>
      <c r="AW411" s="93">
        <v>0</v>
      </c>
      <c r="AX411" s="93">
        <v>0</v>
      </c>
      <c r="AY411" s="58"/>
      <c r="AZ411" s="59"/>
      <c r="BA411" s="59"/>
      <c r="BB411" s="59">
        <v>37499700</v>
      </c>
      <c r="BC411" s="59">
        <v>0</v>
      </c>
      <c r="BD411" s="59">
        <v>0</v>
      </c>
      <c r="BE411" s="59">
        <v>37499700</v>
      </c>
      <c r="BF411" s="59">
        <v>0</v>
      </c>
      <c r="BG411" s="136">
        <v>0</v>
      </c>
      <c r="BH411" s="80">
        <v>300</v>
      </c>
      <c r="BI411" s="80">
        <v>666.6</v>
      </c>
      <c r="BJ411" s="80">
        <v>366.6</v>
      </c>
      <c r="BK411" s="80">
        <v>122.2</v>
      </c>
      <c r="BL411" s="80">
        <v>566.6</v>
      </c>
      <c r="BM411" s="80">
        <v>266.60000000000002</v>
      </c>
      <c r="BN411" s="80">
        <v>88.866666666666674</v>
      </c>
      <c r="BO411" s="169" t="str">
        <f>VLOOKUP(B411,[1]DS!$B$5:$W$2997,15,0)</f>
        <v>0906</v>
      </c>
      <c r="BP411" s="80" t="str">
        <f t="shared" si="59"/>
        <v/>
      </c>
    </row>
    <row r="412" spans="1:68" ht="27.6" customHeight="1">
      <c r="A412" s="56">
        <f>SUBTOTAL(3,$B$9:B412)</f>
        <v>404</v>
      </c>
      <c r="B412" s="123" t="s">
        <v>330</v>
      </c>
      <c r="C412" s="124" t="s">
        <v>1174</v>
      </c>
      <c r="D412" s="125" t="s">
        <v>1027</v>
      </c>
      <c r="E412" s="56">
        <v>9</v>
      </c>
      <c r="F412" s="57" t="s">
        <v>712</v>
      </c>
      <c r="G412" s="78">
        <v>0</v>
      </c>
      <c r="H412" s="58">
        <v>0</v>
      </c>
      <c r="I412" s="58">
        <v>0</v>
      </c>
      <c r="J412" s="58">
        <v>0</v>
      </c>
      <c r="K412" s="78"/>
      <c r="L412" s="58"/>
      <c r="M412" s="58"/>
      <c r="N412" s="58">
        <v>0</v>
      </c>
      <c r="O412" s="78">
        <v>380.49999999999983</v>
      </c>
      <c r="P412" s="58">
        <v>39001249.999999985</v>
      </c>
      <c r="Q412" s="58">
        <v>0</v>
      </c>
      <c r="R412" s="58">
        <v>39001250</v>
      </c>
      <c r="S412" s="78"/>
      <c r="T412" s="58"/>
      <c r="U412" s="58"/>
      <c r="V412" s="58">
        <v>0</v>
      </c>
      <c r="W412" s="58"/>
      <c r="X412" s="58"/>
      <c r="Y412" s="58"/>
      <c r="Z412" s="58"/>
      <c r="AA412" s="58"/>
      <c r="AB412" s="58">
        <v>0</v>
      </c>
      <c r="AC412" s="60">
        <v>7</v>
      </c>
      <c r="AD412" s="60">
        <v>138</v>
      </c>
      <c r="AE412" s="60">
        <v>0</v>
      </c>
      <c r="AF412" s="60">
        <v>0</v>
      </c>
      <c r="AG412" s="60">
        <v>7</v>
      </c>
      <c r="AH412" s="60">
        <v>138</v>
      </c>
      <c r="AI412" s="58">
        <v>7200000</v>
      </c>
      <c r="AJ412" s="58">
        <v>0</v>
      </c>
      <c r="AK412" s="59">
        <v>0</v>
      </c>
      <c r="AL412" s="58">
        <v>7200000</v>
      </c>
      <c r="AM412" s="58">
        <v>0</v>
      </c>
      <c r="AN412" s="78">
        <v>300</v>
      </c>
      <c r="AO412" s="78">
        <v>375.5</v>
      </c>
      <c r="AP412" s="78">
        <v>0</v>
      </c>
      <c r="AQ412" s="93">
        <v>10947500</v>
      </c>
      <c r="AR412" s="93">
        <v>0</v>
      </c>
      <c r="AS412" s="93">
        <v>0</v>
      </c>
      <c r="AT412" s="93">
        <v>0</v>
      </c>
      <c r="AU412" s="93">
        <v>0</v>
      </c>
      <c r="AV412" s="93">
        <v>10947500</v>
      </c>
      <c r="AW412" s="93">
        <v>0</v>
      </c>
      <c r="AX412" s="93">
        <v>0</v>
      </c>
      <c r="AY412" s="58"/>
      <c r="AZ412" s="59"/>
      <c r="BA412" s="59"/>
      <c r="BB412" s="59">
        <v>57148750</v>
      </c>
      <c r="BC412" s="59">
        <v>0</v>
      </c>
      <c r="BD412" s="59">
        <v>0</v>
      </c>
      <c r="BE412" s="59">
        <v>57148750</v>
      </c>
      <c r="BF412" s="59">
        <v>0</v>
      </c>
      <c r="BG412" s="60">
        <v>0</v>
      </c>
      <c r="BH412" s="80">
        <v>300</v>
      </c>
      <c r="BI412" s="80">
        <v>893.99999999999977</v>
      </c>
      <c r="BJ412" s="80">
        <v>593.99999999999977</v>
      </c>
      <c r="BK412" s="80">
        <v>197.99999999999994</v>
      </c>
      <c r="BL412" s="80">
        <v>755.99999999999977</v>
      </c>
      <c r="BM412" s="80">
        <v>455.99999999999977</v>
      </c>
      <c r="BN412" s="80">
        <v>151.99999999999994</v>
      </c>
      <c r="BO412" s="169" t="str">
        <f>VLOOKUP(B412,[1]DS!$B$5:$W$2997,15,0)</f>
        <v>0902</v>
      </c>
      <c r="BP412" s="80" t="str">
        <f t="shared" si="59"/>
        <v/>
      </c>
    </row>
    <row r="413" spans="1:68" ht="27.6" customHeight="1">
      <c r="A413" s="56">
        <f>SUBTOTAL(3,$B$9:B413)</f>
        <v>405</v>
      </c>
      <c r="B413" s="123" t="s">
        <v>331</v>
      </c>
      <c r="C413" s="124" t="s">
        <v>1321</v>
      </c>
      <c r="D413" s="125" t="s">
        <v>1322</v>
      </c>
      <c r="E413" s="56">
        <v>9</v>
      </c>
      <c r="F413" s="57" t="s">
        <v>712</v>
      </c>
      <c r="G413" s="78">
        <v>0</v>
      </c>
      <c r="H413" s="58">
        <v>0</v>
      </c>
      <c r="I413" s="58">
        <v>0</v>
      </c>
      <c r="J413" s="58">
        <v>0</v>
      </c>
      <c r="K413" s="78"/>
      <c r="L413" s="58"/>
      <c r="M413" s="58"/>
      <c r="N413" s="58">
        <v>0</v>
      </c>
      <c r="O413" s="78">
        <v>122.00000000000001</v>
      </c>
      <c r="P413" s="58">
        <v>12505000.000000002</v>
      </c>
      <c r="Q413" s="58">
        <v>0</v>
      </c>
      <c r="R413" s="58">
        <v>12505000</v>
      </c>
      <c r="S413" s="78"/>
      <c r="T413" s="58"/>
      <c r="U413" s="58"/>
      <c r="V413" s="58">
        <v>0</v>
      </c>
      <c r="W413" s="58"/>
      <c r="X413" s="58"/>
      <c r="Y413" s="58"/>
      <c r="Z413" s="58"/>
      <c r="AA413" s="58"/>
      <c r="AB413" s="58">
        <v>0</v>
      </c>
      <c r="AC413" s="60">
        <v>11</v>
      </c>
      <c r="AD413" s="60">
        <v>274</v>
      </c>
      <c r="AE413" s="60">
        <v>0</v>
      </c>
      <c r="AF413" s="60">
        <v>0</v>
      </c>
      <c r="AG413" s="60">
        <v>11</v>
      </c>
      <c r="AH413" s="60">
        <v>274</v>
      </c>
      <c r="AI413" s="58">
        <v>14175000</v>
      </c>
      <c r="AJ413" s="58">
        <v>0</v>
      </c>
      <c r="AK413" s="59">
        <v>0</v>
      </c>
      <c r="AL413" s="58">
        <v>14175000</v>
      </c>
      <c r="AM413" s="58">
        <v>0</v>
      </c>
      <c r="AN413" s="78">
        <v>240</v>
      </c>
      <c r="AO413" s="78">
        <v>257.5</v>
      </c>
      <c r="AP413" s="78">
        <v>0</v>
      </c>
      <c r="AQ413" s="93">
        <v>2537500</v>
      </c>
      <c r="AR413" s="93">
        <v>0</v>
      </c>
      <c r="AS413" s="93">
        <v>0</v>
      </c>
      <c r="AT413" s="93">
        <v>0</v>
      </c>
      <c r="AU413" s="93">
        <v>0</v>
      </c>
      <c r="AV413" s="93">
        <v>2537500</v>
      </c>
      <c r="AW413" s="93">
        <v>0</v>
      </c>
      <c r="AX413" s="93">
        <v>0</v>
      </c>
      <c r="AY413" s="58"/>
      <c r="AZ413" s="59"/>
      <c r="BA413" s="59"/>
      <c r="BB413" s="59">
        <v>29217500</v>
      </c>
      <c r="BC413" s="59">
        <v>0</v>
      </c>
      <c r="BD413" s="59">
        <v>0</v>
      </c>
      <c r="BE413" s="59">
        <v>29217500</v>
      </c>
      <c r="BF413" s="59">
        <v>0</v>
      </c>
      <c r="BG413" s="136">
        <v>0</v>
      </c>
      <c r="BH413" s="80">
        <v>240</v>
      </c>
      <c r="BI413" s="80">
        <v>653.5</v>
      </c>
      <c r="BJ413" s="80">
        <v>413.5</v>
      </c>
      <c r="BK413" s="80">
        <v>172.29166666666666</v>
      </c>
      <c r="BL413" s="80">
        <v>379.5</v>
      </c>
      <c r="BM413" s="80">
        <v>139.5</v>
      </c>
      <c r="BN413" s="80">
        <v>58.125000000000007</v>
      </c>
      <c r="BO413" s="169" t="str">
        <f>VLOOKUP(B413,[1]DS!$B$5:$W$2997,15,0)</f>
        <v>0902</v>
      </c>
      <c r="BP413" s="80" t="str">
        <f t="shared" si="59"/>
        <v/>
      </c>
    </row>
    <row r="414" spans="1:68" ht="27.6" customHeight="1">
      <c r="A414" s="56">
        <f>SUBTOTAL(3,$B$9:B414)</f>
        <v>406</v>
      </c>
      <c r="B414" s="123" t="s">
        <v>334</v>
      </c>
      <c r="C414" s="124" t="s">
        <v>1166</v>
      </c>
      <c r="D414" s="125" t="s">
        <v>1323</v>
      </c>
      <c r="E414" s="56">
        <v>9</v>
      </c>
      <c r="F414" s="57" t="s">
        <v>712</v>
      </c>
      <c r="G414" s="78">
        <v>0</v>
      </c>
      <c r="H414" s="58">
        <v>0</v>
      </c>
      <c r="I414" s="58">
        <v>0</v>
      </c>
      <c r="J414" s="58">
        <v>0</v>
      </c>
      <c r="K414" s="78"/>
      <c r="L414" s="58"/>
      <c r="M414" s="58"/>
      <c r="N414" s="58">
        <v>0</v>
      </c>
      <c r="O414" s="78">
        <v>30.3</v>
      </c>
      <c r="P414" s="58">
        <v>3105750</v>
      </c>
      <c r="Q414" s="58">
        <v>0</v>
      </c>
      <c r="R414" s="58">
        <v>3105750</v>
      </c>
      <c r="S414" s="78"/>
      <c r="T414" s="58"/>
      <c r="U414" s="58"/>
      <c r="V414" s="58">
        <v>0</v>
      </c>
      <c r="W414" s="58"/>
      <c r="X414" s="58"/>
      <c r="Y414" s="58"/>
      <c r="Z414" s="58"/>
      <c r="AA414" s="58"/>
      <c r="AB414" s="58">
        <v>0</v>
      </c>
      <c r="AC414" s="60">
        <v>13</v>
      </c>
      <c r="AD414" s="60">
        <v>260</v>
      </c>
      <c r="AE414" s="60">
        <v>0</v>
      </c>
      <c r="AF414" s="60">
        <v>0</v>
      </c>
      <c r="AG414" s="60">
        <v>13</v>
      </c>
      <c r="AH414" s="60">
        <v>260</v>
      </c>
      <c r="AI414" s="58">
        <v>13650000</v>
      </c>
      <c r="AJ414" s="58">
        <v>0</v>
      </c>
      <c r="AK414" s="59">
        <v>0</v>
      </c>
      <c r="AL414" s="58">
        <v>13650000</v>
      </c>
      <c r="AM414" s="58">
        <v>0</v>
      </c>
      <c r="AN414" s="78">
        <v>300</v>
      </c>
      <c r="AO414" s="78">
        <v>98.9</v>
      </c>
      <c r="AP414" s="78">
        <v>33.9</v>
      </c>
      <c r="AQ414" s="93">
        <v>0</v>
      </c>
      <c r="AR414" s="93">
        <v>0</v>
      </c>
      <c r="AS414" s="93">
        <v>0</v>
      </c>
      <c r="AT414" s="93">
        <v>0</v>
      </c>
      <c r="AU414" s="93">
        <v>0</v>
      </c>
      <c r="AV414" s="93">
        <v>0</v>
      </c>
      <c r="AW414" s="93">
        <v>0</v>
      </c>
      <c r="AX414" s="93">
        <v>0</v>
      </c>
      <c r="AY414" s="58"/>
      <c r="AZ414" s="59"/>
      <c r="BA414" s="59"/>
      <c r="BB414" s="59">
        <v>16755750</v>
      </c>
      <c r="BC414" s="59">
        <v>0</v>
      </c>
      <c r="BD414" s="59">
        <v>0</v>
      </c>
      <c r="BE414" s="59">
        <v>16755750</v>
      </c>
      <c r="BF414" s="59">
        <v>0</v>
      </c>
      <c r="BG414" s="60">
        <v>0</v>
      </c>
      <c r="BH414" s="80">
        <v>300</v>
      </c>
      <c r="BI414" s="80">
        <v>423.1</v>
      </c>
      <c r="BJ414" s="80">
        <v>123.10000000000002</v>
      </c>
      <c r="BK414" s="80">
        <v>41.033333333333339</v>
      </c>
      <c r="BL414" s="80">
        <v>163.10000000000002</v>
      </c>
      <c r="BM414" s="80">
        <v>0</v>
      </c>
      <c r="BN414" s="80">
        <v>0</v>
      </c>
      <c r="BO414" s="169" t="str">
        <f>VLOOKUP(B414,[1]DS!$B$5:$W$2997,15,0)</f>
        <v>0902</v>
      </c>
      <c r="BP414" s="80" t="str">
        <f t="shared" si="59"/>
        <v/>
      </c>
    </row>
    <row r="415" spans="1:68" ht="27.6" customHeight="1">
      <c r="A415" s="56">
        <f>SUBTOTAL(3,$B$9:B415)</f>
        <v>407</v>
      </c>
      <c r="B415" s="123" t="s">
        <v>332</v>
      </c>
      <c r="C415" s="124" t="s">
        <v>1051</v>
      </c>
      <c r="D415" s="125" t="s">
        <v>1052</v>
      </c>
      <c r="E415" s="56">
        <v>9</v>
      </c>
      <c r="F415" s="57" t="s">
        <v>712</v>
      </c>
      <c r="G415" s="78">
        <v>0</v>
      </c>
      <c r="H415" s="58">
        <v>0</v>
      </c>
      <c r="I415" s="58">
        <v>0</v>
      </c>
      <c r="J415" s="58">
        <v>0</v>
      </c>
      <c r="K415" s="78"/>
      <c r="L415" s="58"/>
      <c r="M415" s="58"/>
      <c r="N415" s="58">
        <v>0</v>
      </c>
      <c r="O415" s="78">
        <v>75.399999999999991</v>
      </c>
      <c r="P415" s="58">
        <v>7728499.9999999991</v>
      </c>
      <c r="Q415" s="58">
        <v>0</v>
      </c>
      <c r="R415" s="58">
        <v>7728500</v>
      </c>
      <c r="S415" s="78"/>
      <c r="T415" s="58"/>
      <c r="U415" s="58"/>
      <c r="V415" s="58">
        <v>0</v>
      </c>
      <c r="W415" s="58"/>
      <c r="X415" s="58"/>
      <c r="Y415" s="58"/>
      <c r="Z415" s="58"/>
      <c r="AA415" s="58"/>
      <c r="AB415" s="58">
        <v>0</v>
      </c>
      <c r="AC415" s="60">
        <v>5</v>
      </c>
      <c r="AD415" s="60">
        <v>100</v>
      </c>
      <c r="AE415" s="60">
        <v>0</v>
      </c>
      <c r="AF415" s="60">
        <v>0</v>
      </c>
      <c r="AG415" s="60">
        <v>5</v>
      </c>
      <c r="AH415" s="60">
        <v>100</v>
      </c>
      <c r="AI415" s="58">
        <v>5250000</v>
      </c>
      <c r="AJ415" s="58">
        <v>0</v>
      </c>
      <c r="AK415" s="59">
        <v>0</v>
      </c>
      <c r="AL415" s="58">
        <v>5250000</v>
      </c>
      <c r="AM415" s="58">
        <v>0</v>
      </c>
      <c r="AN415" s="78">
        <v>300</v>
      </c>
      <c r="AO415" s="78">
        <v>101.1</v>
      </c>
      <c r="AP415" s="78">
        <v>33.9</v>
      </c>
      <c r="AQ415" s="93">
        <v>0</v>
      </c>
      <c r="AR415" s="93">
        <v>0</v>
      </c>
      <c r="AS415" s="93">
        <v>0</v>
      </c>
      <c r="AT415" s="93">
        <v>0</v>
      </c>
      <c r="AU415" s="93">
        <v>0</v>
      </c>
      <c r="AV415" s="93">
        <v>0</v>
      </c>
      <c r="AW415" s="93">
        <v>0</v>
      </c>
      <c r="AX415" s="93">
        <v>0</v>
      </c>
      <c r="AY415" s="58"/>
      <c r="AZ415" s="59"/>
      <c r="BA415" s="59"/>
      <c r="BB415" s="59">
        <v>12978500</v>
      </c>
      <c r="BC415" s="59">
        <v>0</v>
      </c>
      <c r="BD415" s="59">
        <v>0</v>
      </c>
      <c r="BE415" s="59">
        <v>12978500</v>
      </c>
      <c r="BF415" s="59">
        <v>0</v>
      </c>
      <c r="BG415" s="136">
        <v>0</v>
      </c>
      <c r="BH415" s="80">
        <v>300</v>
      </c>
      <c r="BI415" s="80">
        <v>310.39999999999998</v>
      </c>
      <c r="BJ415" s="80">
        <v>10.399999999999977</v>
      </c>
      <c r="BK415" s="80">
        <v>3.4666666666666588</v>
      </c>
      <c r="BL415" s="80">
        <v>210.4</v>
      </c>
      <c r="BM415" s="80">
        <v>0</v>
      </c>
      <c r="BN415" s="80">
        <v>0</v>
      </c>
      <c r="BO415" s="169" t="str">
        <f>VLOOKUP(B415,[1]DS!$B$5:$W$2997,15,0)</f>
        <v>0902</v>
      </c>
      <c r="BP415" s="80" t="str">
        <f t="shared" si="59"/>
        <v/>
      </c>
    </row>
    <row r="416" spans="1:68" ht="27.6" customHeight="1">
      <c r="A416" s="56">
        <f>SUBTOTAL(3,$B$9:B416)</f>
        <v>408</v>
      </c>
      <c r="B416" s="123" t="s">
        <v>333</v>
      </c>
      <c r="C416" s="124" t="s">
        <v>904</v>
      </c>
      <c r="D416" s="125" t="s">
        <v>929</v>
      </c>
      <c r="E416" s="56">
        <v>9</v>
      </c>
      <c r="F416" s="57" t="s">
        <v>712</v>
      </c>
      <c r="G416" s="78">
        <v>0</v>
      </c>
      <c r="H416" s="58">
        <v>0</v>
      </c>
      <c r="I416" s="58">
        <v>0</v>
      </c>
      <c r="J416" s="58">
        <v>0</v>
      </c>
      <c r="K416" s="78"/>
      <c r="L416" s="58"/>
      <c r="M416" s="58"/>
      <c r="N416" s="58">
        <v>0</v>
      </c>
      <c r="O416" s="78">
        <v>0</v>
      </c>
      <c r="P416" s="58">
        <v>0</v>
      </c>
      <c r="Q416" s="58">
        <v>0</v>
      </c>
      <c r="R416" s="58">
        <v>0</v>
      </c>
      <c r="S416" s="78"/>
      <c r="T416" s="58"/>
      <c r="U416" s="58"/>
      <c r="V416" s="58">
        <v>0</v>
      </c>
      <c r="W416" s="58"/>
      <c r="X416" s="58"/>
      <c r="Y416" s="58"/>
      <c r="Z416" s="58"/>
      <c r="AA416" s="58"/>
      <c r="AB416" s="58">
        <v>0</v>
      </c>
      <c r="AC416" s="60">
        <v>0</v>
      </c>
      <c r="AD416" s="60">
        <v>0</v>
      </c>
      <c r="AE416" s="60">
        <v>0</v>
      </c>
      <c r="AF416" s="60">
        <v>0</v>
      </c>
      <c r="AG416" s="60">
        <v>0</v>
      </c>
      <c r="AH416" s="60">
        <v>0</v>
      </c>
      <c r="AI416" s="58">
        <v>0</v>
      </c>
      <c r="AJ416" s="58">
        <v>0</v>
      </c>
      <c r="AK416" s="59">
        <v>0</v>
      </c>
      <c r="AL416" s="58">
        <v>0</v>
      </c>
      <c r="AM416" s="58">
        <v>0</v>
      </c>
      <c r="AN416" s="78">
        <v>0</v>
      </c>
      <c r="AO416" s="78">
        <v>0</v>
      </c>
      <c r="AP416" s="78">
        <v>0</v>
      </c>
      <c r="AQ416" s="93">
        <v>0</v>
      </c>
      <c r="AR416" s="93">
        <v>0</v>
      </c>
      <c r="AS416" s="93">
        <v>0</v>
      </c>
      <c r="AT416" s="93">
        <v>0</v>
      </c>
      <c r="AU416" s="93">
        <v>0</v>
      </c>
      <c r="AV416" s="93">
        <v>0</v>
      </c>
      <c r="AW416" s="93">
        <v>0</v>
      </c>
      <c r="AX416" s="93">
        <v>0</v>
      </c>
      <c r="AY416" s="58"/>
      <c r="AZ416" s="59"/>
      <c r="BA416" s="59"/>
      <c r="BB416" s="59">
        <v>0</v>
      </c>
      <c r="BC416" s="59">
        <v>0</v>
      </c>
      <c r="BD416" s="59">
        <v>0</v>
      </c>
      <c r="BE416" s="59">
        <v>0</v>
      </c>
      <c r="BF416" s="59">
        <v>0</v>
      </c>
      <c r="BG416" s="60">
        <v>0</v>
      </c>
      <c r="BH416" s="80">
        <v>0</v>
      </c>
      <c r="BI416" s="80">
        <v>0</v>
      </c>
      <c r="BJ416" s="80">
        <v>0</v>
      </c>
      <c r="BK416" s="80">
        <v>0</v>
      </c>
      <c r="BL416" s="80">
        <v>0</v>
      </c>
      <c r="BM416" s="80">
        <v>0</v>
      </c>
      <c r="BN416" s="80">
        <v>0</v>
      </c>
      <c r="BO416" s="169" t="str">
        <f>VLOOKUP(B416,[1]DS!$B$5:$W$2997,15,0)</f>
        <v>0902</v>
      </c>
      <c r="BP416" s="80" t="str">
        <f t="shared" si="59"/>
        <v/>
      </c>
    </row>
    <row r="417" spans="1:68" ht="27.6" customHeight="1">
      <c r="A417" s="56">
        <f>SUBTOTAL(3,$B$9:B417)</f>
        <v>409</v>
      </c>
      <c r="B417" s="123" t="s">
        <v>335</v>
      </c>
      <c r="C417" s="124" t="s">
        <v>906</v>
      </c>
      <c r="D417" s="125" t="s">
        <v>911</v>
      </c>
      <c r="E417" s="56">
        <v>9</v>
      </c>
      <c r="F417" s="57" t="s">
        <v>712</v>
      </c>
      <c r="G417" s="78">
        <v>0</v>
      </c>
      <c r="H417" s="58">
        <v>0</v>
      </c>
      <c r="I417" s="58">
        <v>0</v>
      </c>
      <c r="J417" s="58">
        <v>0</v>
      </c>
      <c r="K417" s="78"/>
      <c r="L417" s="58"/>
      <c r="M417" s="58"/>
      <c r="N417" s="58">
        <v>0</v>
      </c>
      <c r="O417" s="78">
        <v>30.1</v>
      </c>
      <c r="P417" s="58">
        <v>3085250</v>
      </c>
      <c r="Q417" s="58">
        <v>0</v>
      </c>
      <c r="R417" s="58">
        <v>3085250</v>
      </c>
      <c r="S417" s="78"/>
      <c r="T417" s="58"/>
      <c r="U417" s="58"/>
      <c r="V417" s="58">
        <v>0</v>
      </c>
      <c r="W417" s="58"/>
      <c r="X417" s="58"/>
      <c r="Y417" s="58"/>
      <c r="Z417" s="58"/>
      <c r="AA417" s="58"/>
      <c r="AB417" s="58">
        <v>0</v>
      </c>
      <c r="AC417" s="60">
        <v>5</v>
      </c>
      <c r="AD417" s="60">
        <v>100</v>
      </c>
      <c r="AE417" s="60">
        <v>0</v>
      </c>
      <c r="AF417" s="60">
        <v>0</v>
      </c>
      <c r="AG417" s="60">
        <v>5</v>
      </c>
      <c r="AH417" s="60">
        <v>100</v>
      </c>
      <c r="AI417" s="58">
        <v>5250000</v>
      </c>
      <c r="AJ417" s="58">
        <v>0</v>
      </c>
      <c r="AK417" s="59">
        <v>0</v>
      </c>
      <c r="AL417" s="58">
        <v>5250000</v>
      </c>
      <c r="AM417" s="58">
        <v>0</v>
      </c>
      <c r="AN417" s="78">
        <v>255</v>
      </c>
      <c r="AO417" s="78">
        <v>93.1</v>
      </c>
      <c r="AP417" s="78">
        <v>33.9</v>
      </c>
      <c r="AQ417" s="93">
        <v>0</v>
      </c>
      <c r="AR417" s="93">
        <v>0</v>
      </c>
      <c r="AS417" s="93">
        <v>0</v>
      </c>
      <c r="AT417" s="93">
        <v>0</v>
      </c>
      <c r="AU417" s="93">
        <v>0</v>
      </c>
      <c r="AV417" s="93">
        <v>0</v>
      </c>
      <c r="AW417" s="93">
        <v>0</v>
      </c>
      <c r="AX417" s="93">
        <v>0</v>
      </c>
      <c r="AY417" s="58"/>
      <c r="AZ417" s="59"/>
      <c r="BA417" s="59"/>
      <c r="BB417" s="59">
        <v>8335250</v>
      </c>
      <c r="BC417" s="59">
        <v>0</v>
      </c>
      <c r="BD417" s="59">
        <v>0</v>
      </c>
      <c r="BE417" s="59">
        <v>8335250</v>
      </c>
      <c r="BF417" s="59">
        <v>0</v>
      </c>
      <c r="BG417" s="60">
        <v>0</v>
      </c>
      <c r="BH417" s="80">
        <v>255</v>
      </c>
      <c r="BI417" s="80">
        <v>257.09999999999997</v>
      </c>
      <c r="BJ417" s="80">
        <v>2.0999999999999659</v>
      </c>
      <c r="BK417" s="80">
        <v>0.82352941176469263</v>
      </c>
      <c r="BL417" s="80">
        <v>157.1</v>
      </c>
      <c r="BM417" s="80">
        <v>0</v>
      </c>
      <c r="BN417" s="80">
        <v>0</v>
      </c>
      <c r="BO417" s="169" t="str">
        <f>VLOOKUP(B417,[1]DS!$B$5:$W$2997,15,0)</f>
        <v>0902</v>
      </c>
      <c r="BP417" s="80" t="str">
        <f t="shared" si="59"/>
        <v/>
      </c>
    </row>
    <row r="418" spans="1:68" ht="27.6" customHeight="1">
      <c r="A418" s="56">
        <f>SUBTOTAL(3,$B$9:B418)</f>
        <v>410</v>
      </c>
      <c r="B418" s="123" t="s">
        <v>336</v>
      </c>
      <c r="C418" s="124" t="s">
        <v>1286</v>
      </c>
      <c r="D418" s="125" t="s">
        <v>1324</v>
      </c>
      <c r="E418" s="56">
        <v>9</v>
      </c>
      <c r="F418" s="57" t="s">
        <v>713</v>
      </c>
      <c r="G418" s="78">
        <v>0</v>
      </c>
      <c r="H418" s="58">
        <v>0</v>
      </c>
      <c r="I418" s="58">
        <v>0</v>
      </c>
      <c r="J418" s="58">
        <v>0</v>
      </c>
      <c r="K418" s="78"/>
      <c r="L418" s="58"/>
      <c r="M418" s="58"/>
      <c r="N418" s="58">
        <v>0</v>
      </c>
      <c r="O418" s="78">
        <v>0</v>
      </c>
      <c r="P418" s="58">
        <v>0</v>
      </c>
      <c r="Q418" s="58">
        <v>0</v>
      </c>
      <c r="R418" s="58">
        <v>0</v>
      </c>
      <c r="S418" s="78"/>
      <c r="T418" s="58"/>
      <c r="U418" s="58"/>
      <c r="V418" s="58">
        <v>0</v>
      </c>
      <c r="W418" s="58"/>
      <c r="X418" s="58"/>
      <c r="Y418" s="58"/>
      <c r="Z418" s="58"/>
      <c r="AA418" s="58"/>
      <c r="AB418" s="58">
        <v>0</v>
      </c>
      <c r="AC418" s="60">
        <v>0</v>
      </c>
      <c r="AD418" s="60">
        <v>0</v>
      </c>
      <c r="AE418" s="60">
        <v>0</v>
      </c>
      <c r="AF418" s="60">
        <v>0</v>
      </c>
      <c r="AG418" s="60">
        <v>0</v>
      </c>
      <c r="AH418" s="60">
        <v>0</v>
      </c>
      <c r="AI418" s="58">
        <v>0</v>
      </c>
      <c r="AJ418" s="58">
        <v>0</v>
      </c>
      <c r="AK418" s="59">
        <v>0</v>
      </c>
      <c r="AL418" s="58">
        <v>0</v>
      </c>
      <c r="AM418" s="58">
        <v>0</v>
      </c>
      <c r="AN418" s="78">
        <v>0</v>
      </c>
      <c r="AO418" s="78">
        <v>0</v>
      </c>
      <c r="AP418" s="78">
        <v>0</v>
      </c>
      <c r="AQ418" s="93">
        <v>0</v>
      </c>
      <c r="AR418" s="93">
        <v>0</v>
      </c>
      <c r="AS418" s="93">
        <v>0</v>
      </c>
      <c r="AT418" s="93">
        <v>0</v>
      </c>
      <c r="AU418" s="93">
        <v>0</v>
      </c>
      <c r="AV418" s="93">
        <v>0</v>
      </c>
      <c r="AW418" s="93">
        <v>0</v>
      </c>
      <c r="AX418" s="93">
        <v>0</v>
      </c>
      <c r="AY418" s="58"/>
      <c r="AZ418" s="59"/>
      <c r="BA418" s="59"/>
      <c r="BB418" s="59">
        <v>0</v>
      </c>
      <c r="BC418" s="59">
        <v>0</v>
      </c>
      <c r="BD418" s="59">
        <v>0</v>
      </c>
      <c r="BE418" s="59">
        <v>0</v>
      </c>
      <c r="BF418" s="59">
        <v>0</v>
      </c>
      <c r="BG418" s="136">
        <v>0</v>
      </c>
      <c r="BH418" s="80">
        <v>0</v>
      </c>
      <c r="BI418" s="80">
        <v>0</v>
      </c>
      <c r="BJ418" s="80">
        <v>0</v>
      </c>
      <c r="BK418" s="80">
        <v>0</v>
      </c>
      <c r="BL418" s="80">
        <v>0</v>
      </c>
      <c r="BM418" s="80">
        <v>0</v>
      </c>
      <c r="BN418" s="80">
        <v>0</v>
      </c>
      <c r="BO418" s="169" t="str">
        <f>VLOOKUP(B418,[1]DS!$B$5:$W$2997,15,0)</f>
        <v>0903</v>
      </c>
      <c r="BP418" s="80" t="str">
        <f t="shared" si="59"/>
        <v/>
      </c>
    </row>
    <row r="419" spans="1:68" ht="27.6" customHeight="1">
      <c r="A419" s="56">
        <f>SUBTOTAL(3,$B$9:B419)</f>
        <v>411</v>
      </c>
      <c r="B419" s="123" t="s">
        <v>337</v>
      </c>
      <c r="C419" s="124" t="s">
        <v>1042</v>
      </c>
      <c r="D419" s="125" t="s">
        <v>1325</v>
      </c>
      <c r="E419" s="56">
        <v>9</v>
      </c>
      <c r="F419" s="57" t="s">
        <v>713</v>
      </c>
      <c r="G419" s="78">
        <v>0</v>
      </c>
      <c r="H419" s="58">
        <v>0</v>
      </c>
      <c r="I419" s="58">
        <v>0</v>
      </c>
      <c r="J419" s="58">
        <v>0</v>
      </c>
      <c r="K419" s="78"/>
      <c r="L419" s="58"/>
      <c r="M419" s="58"/>
      <c r="N419" s="58">
        <v>0</v>
      </c>
      <c r="O419" s="78">
        <v>0</v>
      </c>
      <c r="P419" s="58">
        <v>0</v>
      </c>
      <c r="Q419" s="58">
        <v>0</v>
      </c>
      <c r="R419" s="58">
        <v>0</v>
      </c>
      <c r="S419" s="78"/>
      <c r="T419" s="58"/>
      <c r="U419" s="58"/>
      <c r="V419" s="58">
        <v>0</v>
      </c>
      <c r="W419" s="58"/>
      <c r="X419" s="58"/>
      <c r="Y419" s="58"/>
      <c r="Z419" s="58"/>
      <c r="AA419" s="58"/>
      <c r="AB419" s="58">
        <v>0</v>
      </c>
      <c r="AC419" s="60">
        <v>0</v>
      </c>
      <c r="AD419" s="60">
        <v>0</v>
      </c>
      <c r="AE419" s="60">
        <v>0</v>
      </c>
      <c r="AF419" s="60">
        <v>0</v>
      </c>
      <c r="AG419" s="60">
        <v>0</v>
      </c>
      <c r="AH419" s="60">
        <v>0</v>
      </c>
      <c r="AI419" s="58">
        <v>0</v>
      </c>
      <c r="AJ419" s="58">
        <v>0</v>
      </c>
      <c r="AK419" s="59">
        <v>0</v>
      </c>
      <c r="AL419" s="58">
        <v>0</v>
      </c>
      <c r="AM419" s="58">
        <v>0</v>
      </c>
      <c r="AN419" s="78">
        <v>0</v>
      </c>
      <c r="AO419" s="78">
        <v>0</v>
      </c>
      <c r="AP419" s="78">
        <v>0</v>
      </c>
      <c r="AQ419" s="93">
        <v>0</v>
      </c>
      <c r="AR419" s="93">
        <v>0</v>
      </c>
      <c r="AS419" s="93">
        <v>0</v>
      </c>
      <c r="AT419" s="93">
        <v>0</v>
      </c>
      <c r="AU419" s="93">
        <v>0</v>
      </c>
      <c r="AV419" s="93">
        <v>0</v>
      </c>
      <c r="AW419" s="93">
        <v>0</v>
      </c>
      <c r="AX419" s="93">
        <v>0</v>
      </c>
      <c r="AY419" s="58"/>
      <c r="AZ419" s="59"/>
      <c r="BA419" s="59"/>
      <c r="BB419" s="59">
        <v>0</v>
      </c>
      <c r="BC419" s="59">
        <v>0</v>
      </c>
      <c r="BD419" s="59">
        <v>0</v>
      </c>
      <c r="BE419" s="59">
        <v>0</v>
      </c>
      <c r="BF419" s="59">
        <v>0</v>
      </c>
      <c r="BG419" s="136">
        <v>0</v>
      </c>
      <c r="BH419" s="80">
        <v>0</v>
      </c>
      <c r="BI419" s="80">
        <v>0</v>
      </c>
      <c r="BJ419" s="80">
        <v>0</v>
      </c>
      <c r="BK419" s="80">
        <v>0</v>
      </c>
      <c r="BL419" s="80">
        <v>0</v>
      </c>
      <c r="BM419" s="80">
        <v>0</v>
      </c>
      <c r="BN419" s="80">
        <v>0</v>
      </c>
      <c r="BO419" s="169" t="str">
        <f>VLOOKUP(B419,[1]DS!$B$5:$W$2997,15,0)</f>
        <v>0903</v>
      </c>
      <c r="BP419" s="80" t="str">
        <f t="shared" si="59"/>
        <v/>
      </c>
    </row>
    <row r="420" spans="1:68" ht="27.6" customHeight="1">
      <c r="A420" s="56">
        <f>SUBTOTAL(3,$B$9:B420)</f>
        <v>412</v>
      </c>
      <c r="B420" s="123" t="s">
        <v>338</v>
      </c>
      <c r="C420" s="124" t="s">
        <v>1242</v>
      </c>
      <c r="D420" s="125" t="s">
        <v>1326</v>
      </c>
      <c r="E420" s="56">
        <v>9</v>
      </c>
      <c r="F420" s="57" t="s">
        <v>713</v>
      </c>
      <c r="G420" s="78">
        <v>0</v>
      </c>
      <c r="H420" s="58">
        <v>0</v>
      </c>
      <c r="I420" s="58">
        <v>0</v>
      </c>
      <c r="J420" s="58">
        <v>0</v>
      </c>
      <c r="K420" s="78"/>
      <c r="L420" s="58"/>
      <c r="M420" s="58"/>
      <c r="N420" s="58">
        <v>0</v>
      </c>
      <c r="O420" s="78">
        <v>30.3</v>
      </c>
      <c r="P420" s="58">
        <v>3105750</v>
      </c>
      <c r="Q420" s="58">
        <v>0</v>
      </c>
      <c r="R420" s="58">
        <v>3105750</v>
      </c>
      <c r="S420" s="78"/>
      <c r="T420" s="58"/>
      <c r="U420" s="58"/>
      <c r="V420" s="58">
        <v>0</v>
      </c>
      <c r="W420" s="58"/>
      <c r="X420" s="58"/>
      <c r="Y420" s="58"/>
      <c r="Z420" s="58"/>
      <c r="AA420" s="58"/>
      <c r="AB420" s="58">
        <v>0</v>
      </c>
      <c r="AC420" s="60">
        <v>5</v>
      </c>
      <c r="AD420" s="60">
        <v>85</v>
      </c>
      <c r="AE420" s="60">
        <v>0</v>
      </c>
      <c r="AF420" s="60">
        <v>0</v>
      </c>
      <c r="AG420" s="60">
        <v>5</v>
      </c>
      <c r="AH420" s="60">
        <v>85</v>
      </c>
      <c r="AI420" s="58">
        <v>4400000</v>
      </c>
      <c r="AJ420" s="58">
        <v>0</v>
      </c>
      <c r="AK420" s="59">
        <v>0</v>
      </c>
      <c r="AL420" s="58">
        <v>4400000</v>
      </c>
      <c r="AM420" s="58">
        <v>0</v>
      </c>
      <c r="AN420" s="78">
        <v>220</v>
      </c>
      <c r="AO420" s="78">
        <v>229.7</v>
      </c>
      <c r="AP420" s="78">
        <v>0</v>
      </c>
      <c r="AQ420" s="93">
        <v>1488950</v>
      </c>
      <c r="AR420" s="93">
        <v>0</v>
      </c>
      <c r="AS420" s="93">
        <v>0</v>
      </c>
      <c r="AT420" s="93">
        <v>0</v>
      </c>
      <c r="AU420" s="93">
        <v>0</v>
      </c>
      <c r="AV420" s="93">
        <v>1488950</v>
      </c>
      <c r="AW420" s="93">
        <v>0</v>
      </c>
      <c r="AX420" s="93">
        <v>0</v>
      </c>
      <c r="AY420" s="58"/>
      <c r="AZ420" s="59"/>
      <c r="BA420" s="59"/>
      <c r="BB420" s="59">
        <v>8994700</v>
      </c>
      <c r="BC420" s="59">
        <v>0</v>
      </c>
      <c r="BD420" s="59">
        <v>0</v>
      </c>
      <c r="BE420" s="59">
        <v>8994700</v>
      </c>
      <c r="BF420" s="59">
        <v>0</v>
      </c>
      <c r="BG420" s="136">
        <v>0</v>
      </c>
      <c r="BH420" s="80">
        <v>220</v>
      </c>
      <c r="BI420" s="80">
        <v>345</v>
      </c>
      <c r="BJ420" s="80">
        <v>125</v>
      </c>
      <c r="BK420" s="80">
        <v>56.81818181818182</v>
      </c>
      <c r="BL420" s="80">
        <v>260</v>
      </c>
      <c r="BM420" s="80">
        <v>40</v>
      </c>
      <c r="BN420" s="80">
        <v>18.181818181818183</v>
      </c>
      <c r="BO420" s="169" t="str">
        <f>VLOOKUP(B420,[1]DS!$B$5:$W$2997,15,0)</f>
        <v>0903</v>
      </c>
      <c r="BP420" s="80" t="str">
        <f t="shared" si="59"/>
        <v/>
      </c>
    </row>
    <row r="421" spans="1:68" ht="27.6" customHeight="1">
      <c r="A421" s="56">
        <f>SUBTOTAL(3,$B$9:B421)</f>
        <v>413</v>
      </c>
      <c r="B421" s="123" t="s">
        <v>339</v>
      </c>
      <c r="C421" s="124" t="s">
        <v>1327</v>
      </c>
      <c r="D421" s="125" t="s">
        <v>1077</v>
      </c>
      <c r="E421" s="56">
        <v>9</v>
      </c>
      <c r="F421" s="57" t="s">
        <v>713</v>
      </c>
      <c r="G421" s="78">
        <v>0</v>
      </c>
      <c r="H421" s="58">
        <v>0</v>
      </c>
      <c r="I421" s="58">
        <v>0</v>
      </c>
      <c r="J421" s="58">
        <v>0</v>
      </c>
      <c r="K421" s="78"/>
      <c r="L421" s="58"/>
      <c r="M421" s="58"/>
      <c r="N421" s="58">
        <v>0</v>
      </c>
      <c r="O421" s="78">
        <v>0</v>
      </c>
      <c r="P421" s="58">
        <v>0</v>
      </c>
      <c r="Q421" s="58">
        <v>0</v>
      </c>
      <c r="R421" s="58">
        <v>0</v>
      </c>
      <c r="S421" s="78"/>
      <c r="T421" s="58"/>
      <c r="U421" s="58"/>
      <c r="V421" s="58">
        <v>0</v>
      </c>
      <c r="W421" s="58"/>
      <c r="X421" s="58"/>
      <c r="Y421" s="58"/>
      <c r="Z421" s="58"/>
      <c r="AA421" s="58"/>
      <c r="AB421" s="58">
        <v>0</v>
      </c>
      <c r="AC421" s="60">
        <v>7</v>
      </c>
      <c r="AD421" s="60">
        <v>140</v>
      </c>
      <c r="AE421" s="60">
        <v>0</v>
      </c>
      <c r="AF421" s="60">
        <v>0</v>
      </c>
      <c r="AG421" s="60">
        <v>7</v>
      </c>
      <c r="AH421" s="60">
        <v>140</v>
      </c>
      <c r="AI421" s="58">
        <v>7250000</v>
      </c>
      <c r="AJ421" s="58">
        <v>0</v>
      </c>
      <c r="AK421" s="59">
        <v>0</v>
      </c>
      <c r="AL421" s="58">
        <v>7250000</v>
      </c>
      <c r="AM421" s="58">
        <v>0</v>
      </c>
      <c r="AN421" s="78">
        <v>210</v>
      </c>
      <c r="AO421" s="78">
        <v>232.6</v>
      </c>
      <c r="AP421" s="78">
        <v>0</v>
      </c>
      <c r="AQ421" s="93">
        <v>3469100</v>
      </c>
      <c r="AR421" s="93">
        <v>0</v>
      </c>
      <c r="AS421" s="93">
        <v>0</v>
      </c>
      <c r="AT421" s="93">
        <v>0</v>
      </c>
      <c r="AU421" s="93">
        <v>0</v>
      </c>
      <c r="AV421" s="93">
        <v>3469100</v>
      </c>
      <c r="AW421" s="93">
        <v>0</v>
      </c>
      <c r="AX421" s="93">
        <v>0</v>
      </c>
      <c r="AY421" s="58"/>
      <c r="AZ421" s="59"/>
      <c r="BA421" s="59"/>
      <c r="BB421" s="59">
        <v>10719100</v>
      </c>
      <c r="BC421" s="59">
        <v>0</v>
      </c>
      <c r="BD421" s="59">
        <v>0</v>
      </c>
      <c r="BE421" s="59">
        <v>10719100</v>
      </c>
      <c r="BF421" s="59">
        <v>0</v>
      </c>
      <c r="BG421" s="60">
        <v>0</v>
      </c>
      <c r="BH421" s="80">
        <v>210</v>
      </c>
      <c r="BI421" s="80">
        <v>372.6</v>
      </c>
      <c r="BJ421" s="80">
        <v>162.60000000000002</v>
      </c>
      <c r="BK421" s="80">
        <v>77.428571428571431</v>
      </c>
      <c r="BL421" s="80">
        <v>232.6</v>
      </c>
      <c r="BM421" s="80">
        <v>22.599999999999994</v>
      </c>
      <c r="BN421" s="80">
        <v>10.761904761904759</v>
      </c>
      <c r="BO421" s="169" t="str">
        <f>VLOOKUP(B421,[1]DS!$B$5:$W$2997,15,0)</f>
        <v>0903</v>
      </c>
      <c r="BP421" s="80" t="str">
        <f t="shared" si="59"/>
        <v/>
      </c>
    </row>
    <row r="422" spans="1:68" ht="27.6" customHeight="1">
      <c r="A422" s="56">
        <f>SUBTOTAL(3,$B$9:B422)</f>
        <v>414</v>
      </c>
      <c r="B422" s="123" t="s">
        <v>340</v>
      </c>
      <c r="C422" s="124" t="s">
        <v>908</v>
      </c>
      <c r="D422" s="125" t="s">
        <v>1167</v>
      </c>
      <c r="E422" s="56">
        <v>9</v>
      </c>
      <c r="F422" s="57" t="s">
        <v>713</v>
      </c>
      <c r="G422" s="78">
        <v>0</v>
      </c>
      <c r="H422" s="58">
        <v>0</v>
      </c>
      <c r="I422" s="58">
        <v>0</v>
      </c>
      <c r="J422" s="58">
        <v>0</v>
      </c>
      <c r="K422" s="78"/>
      <c r="L422" s="58"/>
      <c r="M422" s="58"/>
      <c r="N422" s="58">
        <v>0</v>
      </c>
      <c r="O422" s="78">
        <v>45.300000000000004</v>
      </c>
      <c r="P422" s="58">
        <v>4643250</v>
      </c>
      <c r="Q422" s="58">
        <v>0</v>
      </c>
      <c r="R422" s="58">
        <v>4643250</v>
      </c>
      <c r="S422" s="78"/>
      <c r="T422" s="58"/>
      <c r="U422" s="58"/>
      <c r="V422" s="58">
        <v>0</v>
      </c>
      <c r="W422" s="58"/>
      <c r="X422" s="58"/>
      <c r="Y422" s="58"/>
      <c r="Z422" s="58"/>
      <c r="AA422" s="58"/>
      <c r="AB422" s="58">
        <v>0</v>
      </c>
      <c r="AC422" s="60">
        <v>4</v>
      </c>
      <c r="AD422" s="60">
        <v>80</v>
      </c>
      <c r="AE422" s="60">
        <v>0</v>
      </c>
      <c r="AF422" s="60">
        <v>0</v>
      </c>
      <c r="AG422" s="60">
        <v>4</v>
      </c>
      <c r="AH422" s="60">
        <v>80</v>
      </c>
      <c r="AI422" s="58">
        <v>4200000</v>
      </c>
      <c r="AJ422" s="58">
        <v>0</v>
      </c>
      <c r="AK422" s="59">
        <v>0</v>
      </c>
      <c r="AL422" s="58">
        <v>4200000</v>
      </c>
      <c r="AM422" s="58">
        <v>0</v>
      </c>
      <c r="AN422" s="78">
        <v>105</v>
      </c>
      <c r="AO422" s="78">
        <v>235.2</v>
      </c>
      <c r="AP422" s="78">
        <v>0</v>
      </c>
      <c r="AQ422" s="93">
        <v>17772300</v>
      </c>
      <c r="AR422" s="93">
        <v>47872500</v>
      </c>
      <c r="AS422" s="93">
        <v>0</v>
      </c>
      <c r="AT422" s="93">
        <v>0</v>
      </c>
      <c r="AU422" s="93">
        <v>0</v>
      </c>
      <c r="AV422" s="93">
        <v>65644800</v>
      </c>
      <c r="AW422" s="93">
        <v>0</v>
      </c>
      <c r="AX422" s="93">
        <v>0</v>
      </c>
      <c r="AY422" s="58"/>
      <c r="AZ422" s="59"/>
      <c r="BA422" s="59"/>
      <c r="BB422" s="59">
        <v>74488050</v>
      </c>
      <c r="BC422" s="59">
        <v>0</v>
      </c>
      <c r="BD422" s="59">
        <v>0</v>
      </c>
      <c r="BE422" s="59">
        <v>74488050</v>
      </c>
      <c r="BF422" s="59">
        <v>0</v>
      </c>
      <c r="BG422" s="60">
        <v>0</v>
      </c>
      <c r="BH422" s="80">
        <v>105</v>
      </c>
      <c r="BI422" s="80">
        <v>360.5</v>
      </c>
      <c r="BJ422" s="80">
        <v>255.5</v>
      </c>
      <c r="BK422" s="80">
        <v>243.33333333333331</v>
      </c>
      <c r="BL422" s="80">
        <v>280.5</v>
      </c>
      <c r="BM422" s="80">
        <v>175.5</v>
      </c>
      <c r="BN422" s="80">
        <v>167.14285714285714</v>
      </c>
      <c r="BO422" s="169" t="str">
        <f>VLOOKUP(B422,[1]DS!$B$5:$W$2997,15,0)</f>
        <v>0903</v>
      </c>
      <c r="BP422" s="80" t="str">
        <f t="shared" si="59"/>
        <v/>
      </c>
    </row>
    <row r="423" spans="1:68" ht="27.6" customHeight="1">
      <c r="A423" s="56">
        <f>SUBTOTAL(3,$B$9:B423)</f>
        <v>415</v>
      </c>
      <c r="B423" s="123" t="s">
        <v>341</v>
      </c>
      <c r="C423" s="124" t="s">
        <v>1328</v>
      </c>
      <c r="D423" s="125" t="s">
        <v>931</v>
      </c>
      <c r="E423" s="56">
        <v>9</v>
      </c>
      <c r="F423" s="57" t="s">
        <v>713</v>
      </c>
      <c r="G423" s="78">
        <v>0</v>
      </c>
      <c r="H423" s="58">
        <v>0</v>
      </c>
      <c r="I423" s="58">
        <v>0</v>
      </c>
      <c r="J423" s="58">
        <v>0</v>
      </c>
      <c r="K423" s="78"/>
      <c r="L423" s="58"/>
      <c r="M423" s="58"/>
      <c r="N423" s="58">
        <v>0</v>
      </c>
      <c r="O423" s="78">
        <v>0</v>
      </c>
      <c r="P423" s="58">
        <v>0</v>
      </c>
      <c r="Q423" s="58">
        <v>0</v>
      </c>
      <c r="R423" s="58">
        <v>0</v>
      </c>
      <c r="S423" s="78"/>
      <c r="T423" s="58"/>
      <c r="U423" s="58"/>
      <c r="V423" s="58">
        <v>0</v>
      </c>
      <c r="W423" s="58"/>
      <c r="X423" s="58"/>
      <c r="Y423" s="58"/>
      <c r="Z423" s="58"/>
      <c r="AA423" s="58"/>
      <c r="AB423" s="58">
        <v>0</v>
      </c>
      <c r="AC423" s="60">
        <v>7</v>
      </c>
      <c r="AD423" s="60">
        <v>180</v>
      </c>
      <c r="AE423" s="60">
        <v>0</v>
      </c>
      <c r="AF423" s="60">
        <v>0</v>
      </c>
      <c r="AG423" s="60">
        <v>7</v>
      </c>
      <c r="AH423" s="60">
        <v>180</v>
      </c>
      <c r="AI423" s="58">
        <v>9150000</v>
      </c>
      <c r="AJ423" s="58">
        <v>0</v>
      </c>
      <c r="AK423" s="59">
        <v>0</v>
      </c>
      <c r="AL423" s="58">
        <v>9150000</v>
      </c>
      <c r="AM423" s="58">
        <v>0</v>
      </c>
      <c r="AN423" s="78">
        <v>300</v>
      </c>
      <c r="AO423" s="78">
        <v>30.1</v>
      </c>
      <c r="AP423" s="78">
        <v>0</v>
      </c>
      <c r="AQ423" s="93">
        <v>0</v>
      </c>
      <c r="AR423" s="93">
        <v>0</v>
      </c>
      <c r="AS423" s="93">
        <v>0</v>
      </c>
      <c r="AT423" s="93">
        <v>0</v>
      </c>
      <c r="AU423" s="93">
        <v>0</v>
      </c>
      <c r="AV423" s="93">
        <v>0</v>
      </c>
      <c r="AW423" s="93">
        <v>0</v>
      </c>
      <c r="AX423" s="93">
        <v>0</v>
      </c>
      <c r="AY423" s="58"/>
      <c r="AZ423" s="59"/>
      <c r="BA423" s="59"/>
      <c r="BB423" s="59">
        <v>9150000</v>
      </c>
      <c r="BC423" s="59">
        <v>0</v>
      </c>
      <c r="BD423" s="59">
        <v>0</v>
      </c>
      <c r="BE423" s="59">
        <v>9150000</v>
      </c>
      <c r="BF423" s="59">
        <v>0</v>
      </c>
      <c r="BG423" s="136">
        <v>0</v>
      </c>
      <c r="BH423" s="80">
        <v>300</v>
      </c>
      <c r="BI423" s="80">
        <v>210.1</v>
      </c>
      <c r="BJ423" s="80">
        <v>0</v>
      </c>
      <c r="BK423" s="80">
        <v>0</v>
      </c>
      <c r="BL423" s="80">
        <v>30.1</v>
      </c>
      <c r="BM423" s="80">
        <v>0</v>
      </c>
      <c r="BN423" s="80">
        <v>0</v>
      </c>
      <c r="BO423" s="169" t="str">
        <f>VLOOKUP(B423,[1]DS!$B$5:$W$2997,15,0)</f>
        <v>0903</v>
      </c>
      <c r="BP423" s="80" t="str">
        <f t="shared" si="59"/>
        <v/>
      </c>
    </row>
    <row r="424" spans="1:68" ht="27.6" customHeight="1">
      <c r="A424" s="56">
        <f>SUBTOTAL(3,$B$9:B424)</f>
        <v>416</v>
      </c>
      <c r="B424" s="123" t="s">
        <v>9</v>
      </c>
      <c r="C424" s="124" t="s">
        <v>1329</v>
      </c>
      <c r="D424" s="125" t="s">
        <v>1052</v>
      </c>
      <c r="E424" s="56">
        <v>9</v>
      </c>
      <c r="F424" s="57" t="s">
        <v>713</v>
      </c>
      <c r="G424" s="78">
        <v>0</v>
      </c>
      <c r="H424" s="58">
        <v>0</v>
      </c>
      <c r="I424" s="58">
        <v>0</v>
      </c>
      <c r="J424" s="58">
        <v>0</v>
      </c>
      <c r="K424" s="78"/>
      <c r="L424" s="58"/>
      <c r="M424" s="58"/>
      <c r="N424" s="58">
        <v>0</v>
      </c>
      <c r="O424" s="78">
        <v>0</v>
      </c>
      <c r="P424" s="58">
        <v>0</v>
      </c>
      <c r="Q424" s="58">
        <v>0</v>
      </c>
      <c r="R424" s="58">
        <v>0</v>
      </c>
      <c r="S424" s="78"/>
      <c r="T424" s="58"/>
      <c r="U424" s="58"/>
      <c r="V424" s="58">
        <v>0</v>
      </c>
      <c r="W424" s="58"/>
      <c r="X424" s="58"/>
      <c r="Y424" s="58"/>
      <c r="Z424" s="58"/>
      <c r="AA424" s="58"/>
      <c r="AB424" s="58">
        <v>0</v>
      </c>
      <c r="AC424" s="60">
        <v>1</v>
      </c>
      <c r="AD424" s="60">
        <v>20</v>
      </c>
      <c r="AE424" s="60">
        <v>0</v>
      </c>
      <c r="AF424" s="60">
        <v>0</v>
      </c>
      <c r="AG424" s="60">
        <v>1</v>
      </c>
      <c r="AH424" s="60">
        <v>20</v>
      </c>
      <c r="AI424" s="58">
        <v>1050000</v>
      </c>
      <c r="AJ424" s="58">
        <v>856800</v>
      </c>
      <c r="AK424" s="59">
        <v>0</v>
      </c>
      <c r="AL424" s="58">
        <v>193200</v>
      </c>
      <c r="AM424" s="58">
        <v>0</v>
      </c>
      <c r="AN424" s="78">
        <v>300</v>
      </c>
      <c r="AO424" s="78">
        <v>174.2</v>
      </c>
      <c r="AP424" s="78">
        <v>0</v>
      </c>
      <c r="AQ424" s="93">
        <v>0</v>
      </c>
      <c r="AR424" s="93">
        <v>0</v>
      </c>
      <c r="AS424" s="93">
        <v>0</v>
      </c>
      <c r="AT424" s="93">
        <v>0</v>
      </c>
      <c r="AU424" s="93">
        <v>0</v>
      </c>
      <c r="AV424" s="93">
        <v>0</v>
      </c>
      <c r="AW424" s="93">
        <v>0</v>
      </c>
      <c r="AX424" s="93">
        <v>0</v>
      </c>
      <c r="AY424" s="58"/>
      <c r="AZ424" s="59"/>
      <c r="BA424" s="59"/>
      <c r="BB424" s="59">
        <v>193200</v>
      </c>
      <c r="BC424" s="59">
        <v>0</v>
      </c>
      <c r="BD424" s="59">
        <v>0</v>
      </c>
      <c r="BE424" s="59">
        <v>193200</v>
      </c>
      <c r="BF424" s="59">
        <v>0</v>
      </c>
      <c r="BG424" s="136">
        <v>0</v>
      </c>
      <c r="BH424" s="80">
        <v>300</v>
      </c>
      <c r="BI424" s="80">
        <v>194.2</v>
      </c>
      <c r="BJ424" s="80">
        <v>0</v>
      </c>
      <c r="BK424" s="80">
        <v>0</v>
      </c>
      <c r="BL424" s="80">
        <v>174.2</v>
      </c>
      <c r="BM424" s="80">
        <v>0</v>
      </c>
      <c r="BN424" s="80">
        <v>0</v>
      </c>
      <c r="BO424" s="169" t="str">
        <f>VLOOKUP(B424,[1]DS!$B$5:$W$2997,15,0)</f>
        <v>0903</v>
      </c>
      <c r="BP424" s="80" t="str">
        <f t="shared" si="59"/>
        <v/>
      </c>
    </row>
    <row r="425" spans="1:68" ht="27.6" customHeight="1">
      <c r="A425" s="56">
        <f>SUBTOTAL(3,$B$9:B425)</f>
        <v>417</v>
      </c>
      <c r="B425" s="123" t="s">
        <v>342</v>
      </c>
      <c r="C425" s="124" t="s">
        <v>1221</v>
      </c>
      <c r="D425" s="125" t="s">
        <v>1189</v>
      </c>
      <c r="E425" s="56">
        <v>9</v>
      </c>
      <c r="F425" s="57" t="s">
        <v>713</v>
      </c>
      <c r="G425" s="78">
        <v>0</v>
      </c>
      <c r="H425" s="58">
        <v>0</v>
      </c>
      <c r="I425" s="58">
        <v>0</v>
      </c>
      <c r="J425" s="58">
        <v>0</v>
      </c>
      <c r="K425" s="78"/>
      <c r="L425" s="58"/>
      <c r="M425" s="58"/>
      <c r="N425" s="58">
        <v>0</v>
      </c>
      <c r="O425" s="78">
        <v>97.8</v>
      </c>
      <c r="P425" s="58">
        <v>10024500</v>
      </c>
      <c r="Q425" s="58">
        <v>0</v>
      </c>
      <c r="R425" s="58">
        <v>10024500</v>
      </c>
      <c r="S425" s="78"/>
      <c r="T425" s="58"/>
      <c r="U425" s="58"/>
      <c r="V425" s="58">
        <v>0</v>
      </c>
      <c r="W425" s="58"/>
      <c r="X425" s="58"/>
      <c r="Y425" s="58"/>
      <c r="Z425" s="58"/>
      <c r="AA425" s="58"/>
      <c r="AB425" s="58">
        <v>0</v>
      </c>
      <c r="AC425" s="60">
        <v>5</v>
      </c>
      <c r="AD425" s="60">
        <v>100</v>
      </c>
      <c r="AE425" s="60">
        <v>0</v>
      </c>
      <c r="AF425" s="60">
        <v>0</v>
      </c>
      <c r="AG425" s="60">
        <v>5</v>
      </c>
      <c r="AH425" s="60">
        <v>100</v>
      </c>
      <c r="AI425" s="58">
        <v>5250000</v>
      </c>
      <c r="AJ425" s="58">
        <v>0</v>
      </c>
      <c r="AK425" s="59">
        <v>0</v>
      </c>
      <c r="AL425" s="58">
        <v>5250000</v>
      </c>
      <c r="AM425" s="58">
        <v>0</v>
      </c>
      <c r="AN425" s="78">
        <v>30</v>
      </c>
      <c r="AO425" s="78">
        <v>252.3</v>
      </c>
      <c r="AP425" s="78">
        <v>0</v>
      </c>
      <c r="AQ425" s="93">
        <v>30343950</v>
      </c>
      <c r="AR425" s="93">
        <v>0</v>
      </c>
      <c r="AS425" s="93">
        <v>0</v>
      </c>
      <c r="AT425" s="93">
        <v>0</v>
      </c>
      <c r="AU425" s="93">
        <v>0</v>
      </c>
      <c r="AV425" s="93">
        <v>30343950</v>
      </c>
      <c r="AW425" s="93">
        <v>0</v>
      </c>
      <c r="AX425" s="93">
        <v>0</v>
      </c>
      <c r="AY425" s="58"/>
      <c r="AZ425" s="59"/>
      <c r="BA425" s="59"/>
      <c r="BB425" s="59">
        <v>45618450</v>
      </c>
      <c r="BC425" s="59">
        <v>0</v>
      </c>
      <c r="BD425" s="59">
        <v>0</v>
      </c>
      <c r="BE425" s="59">
        <v>45618450</v>
      </c>
      <c r="BF425" s="59">
        <v>0</v>
      </c>
      <c r="BG425" s="60">
        <v>0</v>
      </c>
      <c r="BH425" s="80">
        <v>30</v>
      </c>
      <c r="BI425" s="80">
        <v>450.1</v>
      </c>
      <c r="BJ425" s="80">
        <v>420.1</v>
      </c>
      <c r="BK425" s="80">
        <v>1400.3333333333335</v>
      </c>
      <c r="BL425" s="80">
        <v>350.1</v>
      </c>
      <c r="BM425" s="80">
        <v>320.10000000000002</v>
      </c>
      <c r="BN425" s="80">
        <v>1067</v>
      </c>
      <c r="BO425" s="169" t="str">
        <f>VLOOKUP(B425,[1]DS!$B$5:$W$2997,15,0)</f>
        <v>0903</v>
      </c>
      <c r="BP425" s="80" t="str">
        <f t="shared" si="59"/>
        <v/>
      </c>
    </row>
    <row r="426" spans="1:68" ht="27.6" customHeight="1">
      <c r="A426" s="56">
        <f>SUBTOTAL(3,$B$9:B426)</f>
        <v>418</v>
      </c>
      <c r="B426" s="123" t="s">
        <v>714</v>
      </c>
      <c r="C426" s="124" t="s">
        <v>926</v>
      </c>
      <c r="D426" s="125" t="s">
        <v>1023</v>
      </c>
      <c r="E426" s="56">
        <v>9</v>
      </c>
      <c r="F426" s="57" t="s">
        <v>713</v>
      </c>
      <c r="G426" s="78">
        <v>0</v>
      </c>
      <c r="H426" s="58">
        <v>0</v>
      </c>
      <c r="I426" s="58">
        <v>0</v>
      </c>
      <c r="J426" s="58">
        <v>0</v>
      </c>
      <c r="K426" s="78"/>
      <c r="L426" s="58"/>
      <c r="M426" s="58"/>
      <c r="N426" s="58">
        <v>0</v>
      </c>
      <c r="O426" s="78">
        <v>30.1</v>
      </c>
      <c r="P426" s="58">
        <v>3085250</v>
      </c>
      <c r="Q426" s="58">
        <v>0</v>
      </c>
      <c r="R426" s="58">
        <v>3085250</v>
      </c>
      <c r="S426" s="78"/>
      <c r="T426" s="58"/>
      <c r="U426" s="58"/>
      <c r="V426" s="58">
        <v>0</v>
      </c>
      <c r="W426" s="58"/>
      <c r="X426" s="58"/>
      <c r="Y426" s="58"/>
      <c r="Z426" s="58"/>
      <c r="AA426" s="58"/>
      <c r="AB426" s="58">
        <v>0</v>
      </c>
      <c r="AC426" s="60">
        <v>2</v>
      </c>
      <c r="AD426" s="60">
        <v>40</v>
      </c>
      <c r="AE426" s="60">
        <v>0</v>
      </c>
      <c r="AF426" s="60">
        <v>0</v>
      </c>
      <c r="AG426" s="60">
        <v>2</v>
      </c>
      <c r="AH426" s="60">
        <v>40</v>
      </c>
      <c r="AI426" s="58">
        <v>2100000</v>
      </c>
      <c r="AJ426" s="58">
        <v>0</v>
      </c>
      <c r="AK426" s="59">
        <v>0</v>
      </c>
      <c r="AL426" s="58">
        <v>2100000</v>
      </c>
      <c r="AM426" s="58">
        <v>0</v>
      </c>
      <c r="AN426" s="78">
        <v>300</v>
      </c>
      <c r="AO426" s="78">
        <v>186.9</v>
      </c>
      <c r="AP426" s="78">
        <v>0</v>
      </c>
      <c r="AQ426" s="93">
        <v>0</v>
      </c>
      <c r="AR426" s="93">
        <v>0</v>
      </c>
      <c r="AS426" s="93">
        <v>0</v>
      </c>
      <c r="AT426" s="93">
        <v>0</v>
      </c>
      <c r="AU426" s="93">
        <v>0</v>
      </c>
      <c r="AV426" s="93">
        <v>0</v>
      </c>
      <c r="AW426" s="93">
        <v>0</v>
      </c>
      <c r="AX426" s="93">
        <v>0</v>
      </c>
      <c r="AY426" s="58"/>
      <c r="AZ426" s="59"/>
      <c r="BA426" s="59"/>
      <c r="BB426" s="59">
        <v>5185250</v>
      </c>
      <c r="BC426" s="59">
        <v>0</v>
      </c>
      <c r="BD426" s="59">
        <v>0</v>
      </c>
      <c r="BE426" s="59">
        <v>5185250</v>
      </c>
      <c r="BF426" s="59">
        <v>0</v>
      </c>
      <c r="BG426" s="60">
        <v>0</v>
      </c>
      <c r="BH426" s="80">
        <v>300</v>
      </c>
      <c r="BI426" s="80">
        <v>257</v>
      </c>
      <c r="BJ426" s="80">
        <v>0</v>
      </c>
      <c r="BK426" s="80">
        <v>0</v>
      </c>
      <c r="BL426" s="80">
        <v>217</v>
      </c>
      <c r="BM426" s="80">
        <v>0</v>
      </c>
      <c r="BN426" s="80">
        <v>0</v>
      </c>
      <c r="BO426" s="169" t="str">
        <f>VLOOKUP(B426,[1]DS!$B$5:$W$2997,15,0)</f>
        <v>0903</v>
      </c>
      <c r="BP426" s="80" t="str">
        <f t="shared" si="59"/>
        <v/>
      </c>
    </row>
    <row r="427" spans="1:68" ht="27.6" customHeight="1">
      <c r="A427" s="56">
        <f>SUBTOTAL(3,$B$9:B427)</f>
        <v>419</v>
      </c>
      <c r="B427" s="123" t="s">
        <v>343</v>
      </c>
      <c r="C427" s="124" t="s">
        <v>1330</v>
      </c>
      <c r="D427" s="125" t="s">
        <v>1331</v>
      </c>
      <c r="E427" s="56">
        <v>9</v>
      </c>
      <c r="F427" s="57" t="s">
        <v>715</v>
      </c>
      <c r="G427" s="78">
        <v>0</v>
      </c>
      <c r="H427" s="58">
        <v>0</v>
      </c>
      <c r="I427" s="58">
        <v>0</v>
      </c>
      <c r="J427" s="58">
        <v>0</v>
      </c>
      <c r="K427" s="78"/>
      <c r="L427" s="58"/>
      <c r="M427" s="58"/>
      <c r="N427" s="58">
        <v>0</v>
      </c>
      <c r="O427" s="78">
        <v>0</v>
      </c>
      <c r="P427" s="58">
        <v>0</v>
      </c>
      <c r="Q427" s="58">
        <v>0</v>
      </c>
      <c r="R427" s="58">
        <v>0</v>
      </c>
      <c r="S427" s="78"/>
      <c r="T427" s="58"/>
      <c r="U427" s="58"/>
      <c r="V427" s="58">
        <v>0</v>
      </c>
      <c r="W427" s="58"/>
      <c r="X427" s="58"/>
      <c r="Y427" s="58"/>
      <c r="Z427" s="58"/>
      <c r="AA427" s="58"/>
      <c r="AB427" s="58">
        <v>0</v>
      </c>
      <c r="AC427" s="60">
        <v>4</v>
      </c>
      <c r="AD427" s="60">
        <v>80</v>
      </c>
      <c r="AE427" s="60">
        <v>0</v>
      </c>
      <c r="AF427" s="60">
        <v>0</v>
      </c>
      <c r="AG427" s="60">
        <v>4</v>
      </c>
      <c r="AH427" s="60">
        <v>80</v>
      </c>
      <c r="AI427" s="58">
        <v>4200000</v>
      </c>
      <c r="AJ427" s="58">
        <v>0</v>
      </c>
      <c r="AK427" s="59">
        <v>0</v>
      </c>
      <c r="AL427" s="58">
        <v>4200000</v>
      </c>
      <c r="AM427" s="58">
        <v>0</v>
      </c>
      <c r="AN427" s="78">
        <v>300</v>
      </c>
      <c r="AO427" s="78">
        <v>262.5</v>
      </c>
      <c r="AP427" s="78">
        <v>0</v>
      </c>
      <c r="AQ427" s="93">
        <v>0</v>
      </c>
      <c r="AR427" s="93">
        <v>0</v>
      </c>
      <c r="AS427" s="93">
        <v>0</v>
      </c>
      <c r="AT427" s="93">
        <v>0</v>
      </c>
      <c r="AU427" s="93">
        <v>0</v>
      </c>
      <c r="AV427" s="93">
        <v>0</v>
      </c>
      <c r="AW427" s="93">
        <v>0</v>
      </c>
      <c r="AX427" s="93">
        <v>0</v>
      </c>
      <c r="AY427" s="58"/>
      <c r="AZ427" s="59"/>
      <c r="BA427" s="59"/>
      <c r="BB427" s="59">
        <v>4200000</v>
      </c>
      <c r="BC427" s="59">
        <v>0</v>
      </c>
      <c r="BD427" s="59">
        <v>0</v>
      </c>
      <c r="BE427" s="59">
        <v>4200000</v>
      </c>
      <c r="BF427" s="59">
        <v>0</v>
      </c>
      <c r="BG427" s="60">
        <v>0</v>
      </c>
      <c r="BH427" s="80">
        <v>300</v>
      </c>
      <c r="BI427" s="80">
        <v>342.5</v>
      </c>
      <c r="BJ427" s="80">
        <v>42.5</v>
      </c>
      <c r="BK427" s="80">
        <v>14.166666666666666</v>
      </c>
      <c r="BL427" s="80">
        <v>262.5</v>
      </c>
      <c r="BM427" s="80">
        <v>0</v>
      </c>
      <c r="BN427" s="80">
        <v>0</v>
      </c>
      <c r="BO427" s="169" t="str">
        <f>VLOOKUP(B427,[1]DS!$B$5:$W$2997,15,0)</f>
        <v>0904</v>
      </c>
      <c r="BP427" s="80" t="str">
        <f t="shared" si="59"/>
        <v/>
      </c>
    </row>
    <row r="428" spans="1:68" ht="27.6" customHeight="1">
      <c r="A428" s="56">
        <f>SUBTOTAL(3,$B$9:B428)</f>
        <v>420</v>
      </c>
      <c r="B428" s="123" t="s">
        <v>344</v>
      </c>
      <c r="C428" s="124" t="s">
        <v>943</v>
      </c>
      <c r="D428" s="125" t="s">
        <v>1193</v>
      </c>
      <c r="E428" s="56">
        <v>9</v>
      </c>
      <c r="F428" s="57" t="s">
        <v>715</v>
      </c>
      <c r="G428" s="78">
        <v>70.399999999999991</v>
      </c>
      <c r="H428" s="58">
        <v>7216000</v>
      </c>
      <c r="I428" s="58">
        <v>0</v>
      </c>
      <c r="J428" s="58">
        <v>7216000</v>
      </c>
      <c r="K428" s="78"/>
      <c r="L428" s="58"/>
      <c r="M428" s="58"/>
      <c r="N428" s="58">
        <v>0</v>
      </c>
      <c r="O428" s="78">
        <v>61.9</v>
      </c>
      <c r="P428" s="58">
        <v>6344750</v>
      </c>
      <c r="Q428" s="58">
        <v>0</v>
      </c>
      <c r="R428" s="58">
        <v>6344750</v>
      </c>
      <c r="S428" s="78"/>
      <c r="T428" s="58"/>
      <c r="U428" s="58"/>
      <c r="V428" s="58">
        <v>0</v>
      </c>
      <c r="W428" s="58"/>
      <c r="X428" s="58"/>
      <c r="Y428" s="58"/>
      <c r="Z428" s="58"/>
      <c r="AA428" s="58"/>
      <c r="AB428" s="58">
        <v>0</v>
      </c>
      <c r="AC428" s="60">
        <v>4</v>
      </c>
      <c r="AD428" s="60">
        <v>80</v>
      </c>
      <c r="AE428" s="60">
        <v>0</v>
      </c>
      <c r="AF428" s="60">
        <v>0</v>
      </c>
      <c r="AG428" s="60">
        <v>4</v>
      </c>
      <c r="AH428" s="60">
        <v>80</v>
      </c>
      <c r="AI428" s="58">
        <v>4200000</v>
      </c>
      <c r="AJ428" s="58">
        <v>0</v>
      </c>
      <c r="AK428" s="59">
        <v>0</v>
      </c>
      <c r="AL428" s="58">
        <v>4200000</v>
      </c>
      <c r="AM428" s="58">
        <v>0</v>
      </c>
      <c r="AN428" s="78">
        <v>300</v>
      </c>
      <c r="AO428" s="78">
        <v>251.5</v>
      </c>
      <c r="AP428" s="78">
        <v>0</v>
      </c>
      <c r="AQ428" s="93">
        <v>0</v>
      </c>
      <c r="AR428" s="93">
        <v>0</v>
      </c>
      <c r="AS428" s="93">
        <v>0</v>
      </c>
      <c r="AT428" s="93">
        <v>0</v>
      </c>
      <c r="AU428" s="93">
        <v>0</v>
      </c>
      <c r="AV428" s="93">
        <v>0</v>
      </c>
      <c r="AW428" s="93">
        <v>0</v>
      </c>
      <c r="AX428" s="93">
        <v>0</v>
      </c>
      <c r="AY428" s="58"/>
      <c r="AZ428" s="59"/>
      <c r="BA428" s="59"/>
      <c r="BB428" s="59">
        <v>17760750</v>
      </c>
      <c r="BC428" s="59">
        <v>0</v>
      </c>
      <c r="BD428" s="59">
        <v>0</v>
      </c>
      <c r="BE428" s="59">
        <v>17760750</v>
      </c>
      <c r="BF428" s="59">
        <v>0</v>
      </c>
      <c r="BG428" s="60">
        <v>0</v>
      </c>
      <c r="BH428" s="80">
        <v>300</v>
      </c>
      <c r="BI428" s="80">
        <v>463.79999999999995</v>
      </c>
      <c r="BJ428" s="80">
        <v>163.79999999999995</v>
      </c>
      <c r="BK428" s="80">
        <v>54.59999999999998</v>
      </c>
      <c r="BL428" s="80">
        <v>383.79999999999995</v>
      </c>
      <c r="BM428" s="80">
        <v>83.799999999999955</v>
      </c>
      <c r="BN428" s="80">
        <v>27.933333333333316</v>
      </c>
      <c r="BO428" s="169" t="str">
        <f>VLOOKUP(B428,[1]DS!$B$5:$W$2997,15,0)</f>
        <v>0904</v>
      </c>
      <c r="BP428" s="80" t="str">
        <f t="shared" si="59"/>
        <v/>
      </c>
    </row>
    <row r="429" spans="1:68" ht="27.6" customHeight="1">
      <c r="A429" s="56">
        <f>SUBTOTAL(3,$B$9:B429)</f>
        <v>421</v>
      </c>
      <c r="B429" s="123" t="s">
        <v>345</v>
      </c>
      <c r="C429" s="124" t="s">
        <v>1332</v>
      </c>
      <c r="D429" s="125" t="s">
        <v>933</v>
      </c>
      <c r="E429" s="56">
        <v>9</v>
      </c>
      <c r="F429" s="57" t="s">
        <v>715</v>
      </c>
      <c r="G429" s="78">
        <v>73.8</v>
      </c>
      <c r="H429" s="58">
        <v>7564500</v>
      </c>
      <c r="I429" s="58">
        <v>0</v>
      </c>
      <c r="J429" s="58">
        <v>7564500</v>
      </c>
      <c r="K429" s="78"/>
      <c r="L429" s="58"/>
      <c r="M429" s="58"/>
      <c r="N429" s="58">
        <v>0</v>
      </c>
      <c r="O429" s="78">
        <v>291.20000000000005</v>
      </c>
      <c r="P429" s="58">
        <v>29848000.000000004</v>
      </c>
      <c r="Q429" s="58">
        <v>0</v>
      </c>
      <c r="R429" s="58">
        <v>29848000</v>
      </c>
      <c r="S429" s="78"/>
      <c r="T429" s="58"/>
      <c r="U429" s="58"/>
      <c r="V429" s="58">
        <v>0</v>
      </c>
      <c r="W429" s="58"/>
      <c r="X429" s="58"/>
      <c r="Y429" s="58"/>
      <c r="Z429" s="58"/>
      <c r="AA429" s="58"/>
      <c r="AB429" s="58">
        <v>0</v>
      </c>
      <c r="AC429" s="60">
        <v>4</v>
      </c>
      <c r="AD429" s="60">
        <v>80</v>
      </c>
      <c r="AE429" s="60">
        <v>0</v>
      </c>
      <c r="AF429" s="60">
        <v>0</v>
      </c>
      <c r="AG429" s="60">
        <v>4</v>
      </c>
      <c r="AH429" s="60">
        <v>80</v>
      </c>
      <c r="AI429" s="58">
        <v>4200000</v>
      </c>
      <c r="AJ429" s="58">
        <v>0</v>
      </c>
      <c r="AK429" s="59">
        <v>0</v>
      </c>
      <c r="AL429" s="58">
        <v>4200000</v>
      </c>
      <c r="AM429" s="58">
        <v>0</v>
      </c>
      <c r="AN429" s="78">
        <v>180</v>
      </c>
      <c r="AO429" s="78">
        <v>243.3</v>
      </c>
      <c r="AP429" s="78">
        <v>0</v>
      </c>
      <c r="AQ429" s="93">
        <v>8640450</v>
      </c>
      <c r="AR429" s="93">
        <v>0</v>
      </c>
      <c r="AS429" s="93">
        <v>0</v>
      </c>
      <c r="AT429" s="93">
        <v>0</v>
      </c>
      <c r="AU429" s="93">
        <v>0</v>
      </c>
      <c r="AV429" s="93">
        <v>8640450</v>
      </c>
      <c r="AW429" s="93">
        <v>0</v>
      </c>
      <c r="AX429" s="93">
        <v>0</v>
      </c>
      <c r="AY429" s="58"/>
      <c r="AZ429" s="59"/>
      <c r="BA429" s="59"/>
      <c r="BB429" s="59">
        <v>50252950</v>
      </c>
      <c r="BC429" s="59">
        <v>0</v>
      </c>
      <c r="BD429" s="59">
        <v>0</v>
      </c>
      <c r="BE429" s="59">
        <v>50252950</v>
      </c>
      <c r="BF429" s="59">
        <v>0</v>
      </c>
      <c r="BG429" s="60">
        <v>0</v>
      </c>
      <c r="BH429" s="80">
        <v>180</v>
      </c>
      <c r="BI429" s="80">
        <v>688.30000000000007</v>
      </c>
      <c r="BJ429" s="80">
        <v>508.30000000000007</v>
      </c>
      <c r="BK429" s="80">
        <v>282.38888888888891</v>
      </c>
      <c r="BL429" s="80">
        <v>608.30000000000007</v>
      </c>
      <c r="BM429" s="80">
        <v>428.30000000000007</v>
      </c>
      <c r="BN429" s="80">
        <v>237.94444444444446</v>
      </c>
      <c r="BO429" s="169" t="str">
        <f>VLOOKUP(B429,[1]DS!$B$5:$W$2997,15,0)</f>
        <v>0904</v>
      </c>
      <c r="BP429" s="80" t="str">
        <f t="shared" si="59"/>
        <v/>
      </c>
    </row>
    <row r="430" spans="1:68" ht="27.6" customHeight="1">
      <c r="A430" s="56">
        <f>SUBTOTAL(3,$B$9:B430)</f>
        <v>422</v>
      </c>
      <c r="B430" s="123" t="s">
        <v>346</v>
      </c>
      <c r="C430" s="124" t="s">
        <v>1333</v>
      </c>
      <c r="D430" s="125" t="s">
        <v>1334</v>
      </c>
      <c r="E430" s="56">
        <v>9</v>
      </c>
      <c r="F430" s="57" t="s">
        <v>715</v>
      </c>
      <c r="G430" s="78">
        <v>0</v>
      </c>
      <c r="H430" s="58">
        <v>0</v>
      </c>
      <c r="I430" s="58">
        <v>0</v>
      </c>
      <c r="J430" s="58">
        <v>0</v>
      </c>
      <c r="K430" s="78"/>
      <c r="L430" s="58"/>
      <c r="M430" s="58"/>
      <c r="N430" s="58">
        <v>0</v>
      </c>
      <c r="O430" s="78">
        <v>60.900000000000006</v>
      </c>
      <c r="P430" s="58">
        <v>6242250.0000000009</v>
      </c>
      <c r="Q430" s="58">
        <v>0</v>
      </c>
      <c r="R430" s="58">
        <v>6242250</v>
      </c>
      <c r="S430" s="78"/>
      <c r="T430" s="58"/>
      <c r="U430" s="58"/>
      <c r="V430" s="58">
        <v>0</v>
      </c>
      <c r="W430" s="58"/>
      <c r="X430" s="58"/>
      <c r="Y430" s="58"/>
      <c r="Z430" s="58"/>
      <c r="AA430" s="58"/>
      <c r="AB430" s="58">
        <v>0</v>
      </c>
      <c r="AC430" s="60">
        <v>4</v>
      </c>
      <c r="AD430" s="60">
        <v>100</v>
      </c>
      <c r="AE430" s="60">
        <v>0</v>
      </c>
      <c r="AF430" s="60">
        <v>0</v>
      </c>
      <c r="AG430" s="60">
        <v>4</v>
      </c>
      <c r="AH430" s="60">
        <v>100</v>
      </c>
      <c r="AI430" s="58">
        <v>5150000</v>
      </c>
      <c r="AJ430" s="58">
        <v>0</v>
      </c>
      <c r="AK430" s="59">
        <v>0</v>
      </c>
      <c r="AL430" s="58">
        <v>5150000</v>
      </c>
      <c r="AM430" s="58">
        <v>0</v>
      </c>
      <c r="AN430" s="78">
        <v>300</v>
      </c>
      <c r="AO430" s="78">
        <v>149.5</v>
      </c>
      <c r="AP430" s="78">
        <v>0</v>
      </c>
      <c r="AQ430" s="93">
        <v>0</v>
      </c>
      <c r="AR430" s="93">
        <v>0</v>
      </c>
      <c r="AS430" s="93">
        <v>0</v>
      </c>
      <c r="AT430" s="93">
        <v>0</v>
      </c>
      <c r="AU430" s="93">
        <v>0</v>
      </c>
      <c r="AV430" s="93">
        <v>0</v>
      </c>
      <c r="AW430" s="93">
        <v>0</v>
      </c>
      <c r="AX430" s="93">
        <v>0</v>
      </c>
      <c r="AY430" s="58"/>
      <c r="AZ430" s="59"/>
      <c r="BA430" s="59"/>
      <c r="BB430" s="59">
        <v>11392250</v>
      </c>
      <c r="BC430" s="59">
        <v>0</v>
      </c>
      <c r="BD430" s="59">
        <v>0</v>
      </c>
      <c r="BE430" s="59">
        <v>11392250</v>
      </c>
      <c r="BF430" s="59">
        <v>0</v>
      </c>
      <c r="BG430" s="60">
        <v>0</v>
      </c>
      <c r="BH430" s="80">
        <v>300</v>
      </c>
      <c r="BI430" s="80">
        <v>310.39999999999998</v>
      </c>
      <c r="BJ430" s="80">
        <v>10.399999999999977</v>
      </c>
      <c r="BK430" s="80">
        <v>3.4666666666666588</v>
      </c>
      <c r="BL430" s="80">
        <v>210.4</v>
      </c>
      <c r="BM430" s="80">
        <v>0</v>
      </c>
      <c r="BN430" s="80">
        <v>0</v>
      </c>
      <c r="BO430" s="169" t="str">
        <f>VLOOKUP(B430,[1]DS!$B$5:$W$2997,15,0)</f>
        <v>0904</v>
      </c>
      <c r="BP430" s="80" t="str">
        <f t="shared" si="59"/>
        <v/>
      </c>
    </row>
    <row r="431" spans="1:68" ht="27.6" customHeight="1">
      <c r="A431" s="56">
        <f>SUBTOTAL(3,$B$9:B431)</f>
        <v>423</v>
      </c>
      <c r="B431" s="123" t="s">
        <v>347</v>
      </c>
      <c r="C431" s="124" t="s">
        <v>1335</v>
      </c>
      <c r="D431" s="125" t="s">
        <v>1027</v>
      </c>
      <c r="E431" s="56">
        <v>9</v>
      </c>
      <c r="F431" s="57" t="s">
        <v>715</v>
      </c>
      <c r="G431" s="78">
        <v>0</v>
      </c>
      <c r="H431" s="58">
        <v>0</v>
      </c>
      <c r="I431" s="58">
        <v>0</v>
      </c>
      <c r="J431" s="58">
        <v>0</v>
      </c>
      <c r="K431" s="78"/>
      <c r="L431" s="58"/>
      <c r="M431" s="58"/>
      <c r="N431" s="58">
        <v>0</v>
      </c>
      <c r="O431" s="78">
        <v>46.099999999999994</v>
      </c>
      <c r="P431" s="58">
        <v>4725249.9999999991</v>
      </c>
      <c r="Q431" s="58">
        <v>0</v>
      </c>
      <c r="R431" s="58">
        <v>4725250</v>
      </c>
      <c r="S431" s="78"/>
      <c r="T431" s="58"/>
      <c r="U431" s="58"/>
      <c r="V431" s="58">
        <v>0</v>
      </c>
      <c r="W431" s="58"/>
      <c r="X431" s="58"/>
      <c r="Y431" s="58"/>
      <c r="Z431" s="58"/>
      <c r="AA431" s="58"/>
      <c r="AB431" s="58">
        <v>0</v>
      </c>
      <c r="AC431" s="60">
        <v>4</v>
      </c>
      <c r="AD431" s="60">
        <v>62</v>
      </c>
      <c r="AE431" s="60">
        <v>0</v>
      </c>
      <c r="AF431" s="60">
        <v>0</v>
      </c>
      <c r="AG431" s="60">
        <v>4</v>
      </c>
      <c r="AH431" s="60">
        <v>62</v>
      </c>
      <c r="AI431" s="58">
        <v>3000000</v>
      </c>
      <c r="AJ431" s="58">
        <v>0</v>
      </c>
      <c r="AK431" s="59">
        <v>0</v>
      </c>
      <c r="AL431" s="58">
        <v>3000000</v>
      </c>
      <c r="AM431" s="58">
        <v>0</v>
      </c>
      <c r="AN431" s="78">
        <v>75</v>
      </c>
      <c r="AO431" s="78">
        <v>78</v>
      </c>
      <c r="AP431" s="78">
        <v>0</v>
      </c>
      <c r="AQ431" s="93">
        <v>511500</v>
      </c>
      <c r="AR431" s="93">
        <v>0</v>
      </c>
      <c r="AS431" s="93">
        <v>0</v>
      </c>
      <c r="AT431" s="93">
        <v>0</v>
      </c>
      <c r="AU431" s="93">
        <v>0</v>
      </c>
      <c r="AV431" s="93">
        <v>511500</v>
      </c>
      <c r="AW431" s="93">
        <v>0</v>
      </c>
      <c r="AX431" s="93">
        <v>0</v>
      </c>
      <c r="AY431" s="58"/>
      <c r="AZ431" s="59"/>
      <c r="BA431" s="59"/>
      <c r="BB431" s="59">
        <v>8236750</v>
      </c>
      <c r="BC431" s="59">
        <v>0</v>
      </c>
      <c r="BD431" s="59">
        <v>0</v>
      </c>
      <c r="BE431" s="59">
        <v>8236750</v>
      </c>
      <c r="BF431" s="59">
        <v>0</v>
      </c>
      <c r="BG431" s="60">
        <v>0</v>
      </c>
      <c r="BH431" s="80">
        <v>75</v>
      </c>
      <c r="BI431" s="80">
        <v>186.1</v>
      </c>
      <c r="BJ431" s="80">
        <v>111.1</v>
      </c>
      <c r="BK431" s="80">
        <v>148.13333333333333</v>
      </c>
      <c r="BL431" s="80">
        <v>124.1</v>
      </c>
      <c r="BM431" s="80">
        <v>49.099999999999994</v>
      </c>
      <c r="BN431" s="80">
        <v>65.466666666666669</v>
      </c>
      <c r="BO431" s="169" t="str">
        <f>VLOOKUP(B431,[1]DS!$B$5:$W$2997,15,0)</f>
        <v>0904</v>
      </c>
      <c r="BP431" s="80" t="str">
        <f t="shared" si="59"/>
        <v/>
      </c>
    </row>
    <row r="432" spans="1:68" ht="27.6" customHeight="1">
      <c r="A432" s="56">
        <f>SUBTOTAL(3,$B$9:B432)</f>
        <v>424</v>
      </c>
      <c r="B432" s="123" t="s">
        <v>348</v>
      </c>
      <c r="C432" s="124" t="s">
        <v>903</v>
      </c>
      <c r="D432" s="125" t="s">
        <v>1112</v>
      </c>
      <c r="E432" s="56">
        <v>9</v>
      </c>
      <c r="F432" s="57" t="s">
        <v>715</v>
      </c>
      <c r="G432" s="78">
        <v>0</v>
      </c>
      <c r="H432" s="58">
        <v>0</v>
      </c>
      <c r="I432" s="58">
        <v>0</v>
      </c>
      <c r="J432" s="58">
        <v>0</v>
      </c>
      <c r="K432" s="78"/>
      <c r="L432" s="58"/>
      <c r="M432" s="58"/>
      <c r="N432" s="58">
        <v>0</v>
      </c>
      <c r="O432" s="78">
        <v>76.8</v>
      </c>
      <c r="P432" s="58">
        <v>7872000</v>
      </c>
      <c r="Q432" s="58">
        <v>0</v>
      </c>
      <c r="R432" s="58">
        <v>7872000</v>
      </c>
      <c r="S432" s="78"/>
      <c r="T432" s="58"/>
      <c r="U432" s="58"/>
      <c r="V432" s="58">
        <v>0</v>
      </c>
      <c r="W432" s="58"/>
      <c r="X432" s="58"/>
      <c r="Y432" s="58"/>
      <c r="Z432" s="58"/>
      <c r="AA432" s="58"/>
      <c r="AB432" s="58">
        <v>0</v>
      </c>
      <c r="AC432" s="60">
        <v>4</v>
      </c>
      <c r="AD432" s="60">
        <v>66</v>
      </c>
      <c r="AE432" s="60">
        <v>0</v>
      </c>
      <c r="AF432" s="60">
        <v>0</v>
      </c>
      <c r="AG432" s="60">
        <v>4</v>
      </c>
      <c r="AH432" s="60">
        <v>66</v>
      </c>
      <c r="AI432" s="58">
        <v>3550000</v>
      </c>
      <c r="AJ432" s="58">
        <v>0</v>
      </c>
      <c r="AK432" s="59">
        <v>0</v>
      </c>
      <c r="AL432" s="58">
        <v>3550000</v>
      </c>
      <c r="AM432" s="58">
        <v>0</v>
      </c>
      <c r="AN432" s="78">
        <v>300</v>
      </c>
      <c r="AO432" s="78">
        <v>411.7</v>
      </c>
      <c r="AP432" s="78">
        <v>0</v>
      </c>
      <c r="AQ432" s="93">
        <v>15247050</v>
      </c>
      <c r="AR432" s="93">
        <v>0</v>
      </c>
      <c r="AS432" s="93">
        <v>0</v>
      </c>
      <c r="AT432" s="93">
        <v>0</v>
      </c>
      <c r="AU432" s="93">
        <v>0</v>
      </c>
      <c r="AV432" s="93">
        <v>15247050</v>
      </c>
      <c r="AW432" s="93">
        <v>0</v>
      </c>
      <c r="AX432" s="93">
        <v>0</v>
      </c>
      <c r="AY432" s="58"/>
      <c r="AZ432" s="59"/>
      <c r="BA432" s="59"/>
      <c r="BB432" s="59">
        <v>26669050</v>
      </c>
      <c r="BC432" s="59">
        <v>0</v>
      </c>
      <c r="BD432" s="59">
        <v>0</v>
      </c>
      <c r="BE432" s="59">
        <v>26669050</v>
      </c>
      <c r="BF432" s="59">
        <v>0</v>
      </c>
      <c r="BG432" s="60">
        <v>0</v>
      </c>
      <c r="BH432" s="80">
        <v>300</v>
      </c>
      <c r="BI432" s="80">
        <v>554.5</v>
      </c>
      <c r="BJ432" s="80">
        <v>254.5</v>
      </c>
      <c r="BK432" s="80">
        <v>84.833333333333343</v>
      </c>
      <c r="BL432" s="80">
        <v>488.5</v>
      </c>
      <c r="BM432" s="80">
        <v>188.5</v>
      </c>
      <c r="BN432" s="80">
        <v>62.833333333333329</v>
      </c>
      <c r="BO432" s="169" t="str">
        <f>VLOOKUP(B432,[1]DS!$B$5:$W$2997,15,0)</f>
        <v>0904</v>
      </c>
      <c r="BP432" s="80" t="str">
        <f t="shared" si="59"/>
        <v/>
      </c>
    </row>
    <row r="433" spans="1:68" ht="27.6" customHeight="1">
      <c r="A433" s="56">
        <f>SUBTOTAL(3,$B$9:B433)</f>
        <v>425</v>
      </c>
      <c r="B433" s="123" t="s">
        <v>349</v>
      </c>
      <c r="C433" s="124" t="s">
        <v>1316</v>
      </c>
      <c r="D433" s="125" t="s">
        <v>1057</v>
      </c>
      <c r="E433" s="56">
        <v>9</v>
      </c>
      <c r="F433" s="57" t="s">
        <v>715</v>
      </c>
      <c r="G433" s="78">
        <v>0</v>
      </c>
      <c r="H433" s="58">
        <v>0</v>
      </c>
      <c r="I433" s="58">
        <v>0</v>
      </c>
      <c r="J433" s="58">
        <v>0</v>
      </c>
      <c r="K433" s="78"/>
      <c r="L433" s="58"/>
      <c r="M433" s="58"/>
      <c r="N433" s="58">
        <v>0</v>
      </c>
      <c r="O433" s="78">
        <v>122.50000000000003</v>
      </c>
      <c r="P433" s="58">
        <v>12556250.000000004</v>
      </c>
      <c r="Q433" s="58">
        <v>0</v>
      </c>
      <c r="R433" s="58">
        <v>12556250</v>
      </c>
      <c r="S433" s="78"/>
      <c r="T433" s="58"/>
      <c r="U433" s="58"/>
      <c r="V433" s="58">
        <v>0</v>
      </c>
      <c r="W433" s="58"/>
      <c r="X433" s="58"/>
      <c r="Y433" s="58"/>
      <c r="Z433" s="58"/>
      <c r="AA433" s="58"/>
      <c r="AB433" s="58">
        <v>0</v>
      </c>
      <c r="AC433" s="60">
        <v>5</v>
      </c>
      <c r="AD433" s="60">
        <v>90</v>
      </c>
      <c r="AE433" s="60">
        <v>0</v>
      </c>
      <c r="AF433" s="60">
        <v>0</v>
      </c>
      <c r="AG433" s="60">
        <v>5</v>
      </c>
      <c r="AH433" s="60">
        <v>90</v>
      </c>
      <c r="AI433" s="58">
        <v>4700000</v>
      </c>
      <c r="AJ433" s="58">
        <v>0</v>
      </c>
      <c r="AK433" s="59">
        <v>0</v>
      </c>
      <c r="AL433" s="58">
        <v>4700000</v>
      </c>
      <c r="AM433" s="58">
        <v>0</v>
      </c>
      <c r="AN433" s="78">
        <v>240</v>
      </c>
      <c r="AO433" s="78">
        <v>250</v>
      </c>
      <c r="AP433" s="78">
        <v>9.6000000000000014</v>
      </c>
      <c r="AQ433" s="93">
        <v>2842000</v>
      </c>
      <c r="AR433" s="93">
        <v>0</v>
      </c>
      <c r="AS433" s="93">
        <v>0</v>
      </c>
      <c r="AT433" s="93">
        <v>0</v>
      </c>
      <c r="AU433" s="93">
        <v>0</v>
      </c>
      <c r="AV433" s="93">
        <v>2842000</v>
      </c>
      <c r="AW433" s="93">
        <v>0</v>
      </c>
      <c r="AX433" s="93">
        <v>0</v>
      </c>
      <c r="AY433" s="58"/>
      <c r="AZ433" s="59"/>
      <c r="BA433" s="59"/>
      <c r="BB433" s="59">
        <v>20098250</v>
      </c>
      <c r="BC433" s="59">
        <v>0</v>
      </c>
      <c r="BD433" s="59">
        <v>0</v>
      </c>
      <c r="BE433" s="59">
        <v>20098250</v>
      </c>
      <c r="BF433" s="59">
        <v>0</v>
      </c>
      <c r="BG433" s="60">
        <v>0</v>
      </c>
      <c r="BH433" s="80">
        <v>240</v>
      </c>
      <c r="BI433" s="80">
        <v>472.1</v>
      </c>
      <c r="BJ433" s="80">
        <v>232.10000000000002</v>
      </c>
      <c r="BK433" s="80">
        <v>96.708333333333343</v>
      </c>
      <c r="BL433" s="80">
        <v>382.1</v>
      </c>
      <c r="BM433" s="80">
        <v>142.10000000000002</v>
      </c>
      <c r="BN433" s="80">
        <v>59.208333333333343</v>
      </c>
      <c r="BO433" s="169" t="str">
        <f>VLOOKUP(B433,[1]DS!$B$5:$W$2997,15,0)</f>
        <v>0904</v>
      </c>
      <c r="BP433" s="80" t="str">
        <f t="shared" si="59"/>
        <v/>
      </c>
    </row>
    <row r="434" spans="1:68" ht="27.6" customHeight="1">
      <c r="A434" s="56">
        <f>SUBTOTAL(3,$B$9:B434)</f>
        <v>426</v>
      </c>
      <c r="B434" s="123" t="s">
        <v>350</v>
      </c>
      <c r="C434" s="124" t="s">
        <v>937</v>
      </c>
      <c r="D434" s="125" t="s">
        <v>985</v>
      </c>
      <c r="E434" s="56">
        <v>9</v>
      </c>
      <c r="F434" s="57" t="s">
        <v>715</v>
      </c>
      <c r="G434" s="78">
        <v>47.2</v>
      </c>
      <c r="H434" s="58">
        <v>4838000</v>
      </c>
      <c r="I434" s="58">
        <v>0</v>
      </c>
      <c r="J434" s="58">
        <v>4838000</v>
      </c>
      <c r="K434" s="78"/>
      <c r="L434" s="58"/>
      <c r="M434" s="58"/>
      <c r="N434" s="58">
        <v>0</v>
      </c>
      <c r="O434" s="78">
        <v>114.2</v>
      </c>
      <c r="P434" s="58">
        <v>11705500</v>
      </c>
      <c r="Q434" s="58">
        <v>0</v>
      </c>
      <c r="R434" s="58">
        <v>11705500</v>
      </c>
      <c r="S434" s="78"/>
      <c r="T434" s="58"/>
      <c r="U434" s="58"/>
      <c r="V434" s="58">
        <v>0</v>
      </c>
      <c r="W434" s="58"/>
      <c r="X434" s="58"/>
      <c r="Y434" s="58"/>
      <c r="Z434" s="58"/>
      <c r="AA434" s="58"/>
      <c r="AB434" s="58">
        <v>0</v>
      </c>
      <c r="AC434" s="60">
        <v>4</v>
      </c>
      <c r="AD434" s="60">
        <v>80</v>
      </c>
      <c r="AE434" s="60">
        <v>0</v>
      </c>
      <c r="AF434" s="60">
        <v>0</v>
      </c>
      <c r="AG434" s="60">
        <v>4</v>
      </c>
      <c r="AH434" s="60">
        <v>80</v>
      </c>
      <c r="AI434" s="58">
        <v>4200000</v>
      </c>
      <c r="AJ434" s="58">
        <v>0</v>
      </c>
      <c r="AK434" s="59">
        <v>0</v>
      </c>
      <c r="AL434" s="58">
        <v>4200000</v>
      </c>
      <c r="AM434" s="58">
        <v>0</v>
      </c>
      <c r="AN434" s="78">
        <v>300</v>
      </c>
      <c r="AO434" s="78">
        <v>284.3</v>
      </c>
      <c r="AP434" s="78">
        <v>0</v>
      </c>
      <c r="AQ434" s="93">
        <v>0</v>
      </c>
      <c r="AR434" s="93">
        <v>0</v>
      </c>
      <c r="AS434" s="93">
        <v>0</v>
      </c>
      <c r="AT434" s="93">
        <v>0</v>
      </c>
      <c r="AU434" s="93">
        <v>0</v>
      </c>
      <c r="AV434" s="93">
        <v>0</v>
      </c>
      <c r="AW434" s="93">
        <v>0</v>
      </c>
      <c r="AX434" s="93">
        <v>0</v>
      </c>
      <c r="AY434" s="58"/>
      <c r="AZ434" s="59"/>
      <c r="BA434" s="59"/>
      <c r="BB434" s="59">
        <v>20743500</v>
      </c>
      <c r="BC434" s="59">
        <v>0</v>
      </c>
      <c r="BD434" s="59">
        <v>0</v>
      </c>
      <c r="BE434" s="59">
        <v>20743500</v>
      </c>
      <c r="BF434" s="59">
        <v>0</v>
      </c>
      <c r="BG434" s="60">
        <v>0</v>
      </c>
      <c r="BH434" s="80">
        <v>300</v>
      </c>
      <c r="BI434" s="80">
        <v>525.70000000000005</v>
      </c>
      <c r="BJ434" s="80">
        <v>225.70000000000005</v>
      </c>
      <c r="BK434" s="80">
        <v>75.233333333333348</v>
      </c>
      <c r="BL434" s="80">
        <v>445.70000000000005</v>
      </c>
      <c r="BM434" s="80">
        <v>145.70000000000005</v>
      </c>
      <c r="BN434" s="80">
        <v>48.566666666666677</v>
      </c>
      <c r="BO434" s="169" t="str">
        <f>VLOOKUP(B434,[1]DS!$B$5:$W$2997,15,0)</f>
        <v>0904</v>
      </c>
      <c r="BP434" s="80" t="str">
        <f t="shared" si="59"/>
        <v/>
      </c>
    </row>
    <row r="435" spans="1:68" ht="27.6" customHeight="1">
      <c r="A435" s="56">
        <f>SUBTOTAL(3,$B$9:B435)</f>
        <v>427</v>
      </c>
      <c r="B435" s="123" t="s">
        <v>351</v>
      </c>
      <c r="C435" s="124" t="s">
        <v>1336</v>
      </c>
      <c r="D435" s="125" t="s">
        <v>1062</v>
      </c>
      <c r="E435" s="56">
        <v>9</v>
      </c>
      <c r="F435" s="57" t="s">
        <v>715</v>
      </c>
      <c r="G435" s="78">
        <v>0</v>
      </c>
      <c r="H435" s="58">
        <v>0</v>
      </c>
      <c r="I435" s="58">
        <v>0</v>
      </c>
      <c r="J435" s="58">
        <v>0</v>
      </c>
      <c r="K435" s="78"/>
      <c r="L435" s="58"/>
      <c r="M435" s="58"/>
      <c r="N435" s="58">
        <v>0</v>
      </c>
      <c r="O435" s="78">
        <v>45.800000000000004</v>
      </c>
      <c r="P435" s="58">
        <v>4694500</v>
      </c>
      <c r="Q435" s="58">
        <v>0</v>
      </c>
      <c r="R435" s="58">
        <v>4694500</v>
      </c>
      <c r="S435" s="78"/>
      <c r="T435" s="58"/>
      <c r="U435" s="58"/>
      <c r="V435" s="58">
        <v>0</v>
      </c>
      <c r="W435" s="58"/>
      <c r="X435" s="58"/>
      <c r="Y435" s="58"/>
      <c r="Z435" s="58"/>
      <c r="AA435" s="58"/>
      <c r="AB435" s="58">
        <v>0</v>
      </c>
      <c r="AC435" s="60">
        <v>4</v>
      </c>
      <c r="AD435" s="60">
        <v>80</v>
      </c>
      <c r="AE435" s="60">
        <v>0</v>
      </c>
      <c r="AF435" s="60">
        <v>0</v>
      </c>
      <c r="AG435" s="60">
        <v>4</v>
      </c>
      <c r="AH435" s="60">
        <v>80</v>
      </c>
      <c r="AI435" s="58">
        <v>4200000</v>
      </c>
      <c r="AJ435" s="58">
        <v>0</v>
      </c>
      <c r="AK435" s="59">
        <v>0</v>
      </c>
      <c r="AL435" s="58">
        <v>4200000</v>
      </c>
      <c r="AM435" s="58">
        <v>0</v>
      </c>
      <c r="AN435" s="78">
        <v>300</v>
      </c>
      <c r="AO435" s="78">
        <v>293.89999999999998</v>
      </c>
      <c r="AP435" s="78">
        <v>0</v>
      </c>
      <c r="AQ435" s="93">
        <v>0</v>
      </c>
      <c r="AR435" s="93">
        <v>0</v>
      </c>
      <c r="AS435" s="93">
        <v>0</v>
      </c>
      <c r="AT435" s="93">
        <v>0</v>
      </c>
      <c r="AU435" s="93">
        <v>0</v>
      </c>
      <c r="AV435" s="93">
        <v>0</v>
      </c>
      <c r="AW435" s="93">
        <v>0</v>
      </c>
      <c r="AX435" s="93">
        <v>0</v>
      </c>
      <c r="AY435" s="58"/>
      <c r="AZ435" s="59"/>
      <c r="BA435" s="59"/>
      <c r="BB435" s="59">
        <v>8894500</v>
      </c>
      <c r="BC435" s="59">
        <v>0</v>
      </c>
      <c r="BD435" s="59">
        <v>0</v>
      </c>
      <c r="BE435" s="59">
        <v>8894500</v>
      </c>
      <c r="BF435" s="59">
        <v>0</v>
      </c>
      <c r="BG435" s="136">
        <v>0</v>
      </c>
      <c r="BH435" s="80">
        <v>300</v>
      </c>
      <c r="BI435" s="80">
        <v>419.7</v>
      </c>
      <c r="BJ435" s="80">
        <v>119.69999999999999</v>
      </c>
      <c r="BK435" s="80">
        <v>39.9</v>
      </c>
      <c r="BL435" s="80">
        <v>339.7</v>
      </c>
      <c r="BM435" s="80">
        <v>39.699999999999989</v>
      </c>
      <c r="BN435" s="80">
        <v>13.233333333333331</v>
      </c>
      <c r="BO435" s="169" t="str">
        <f>VLOOKUP(B435,[1]DS!$B$5:$W$2997,15,0)</f>
        <v>0904</v>
      </c>
      <c r="BP435" s="80" t="str">
        <f t="shared" si="59"/>
        <v/>
      </c>
    </row>
    <row r="436" spans="1:68" ht="27.6" customHeight="1">
      <c r="A436" s="56">
        <f>SUBTOTAL(3,$B$9:B436)</f>
        <v>428</v>
      </c>
      <c r="B436" s="123" t="s">
        <v>352</v>
      </c>
      <c r="C436" s="124" t="s">
        <v>1337</v>
      </c>
      <c r="D436" s="125" t="s">
        <v>1338</v>
      </c>
      <c r="E436" s="56">
        <v>9</v>
      </c>
      <c r="F436" s="57" t="s">
        <v>716</v>
      </c>
      <c r="G436" s="78">
        <v>0</v>
      </c>
      <c r="H436" s="58">
        <v>0</v>
      </c>
      <c r="I436" s="58">
        <v>0</v>
      </c>
      <c r="J436" s="58">
        <v>0</v>
      </c>
      <c r="K436" s="78"/>
      <c r="L436" s="58"/>
      <c r="M436" s="58"/>
      <c r="N436" s="58">
        <v>0</v>
      </c>
      <c r="O436" s="78">
        <v>0</v>
      </c>
      <c r="P436" s="58">
        <v>0</v>
      </c>
      <c r="Q436" s="58">
        <v>0</v>
      </c>
      <c r="R436" s="58">
        <v>0</v>
      </c>
      <c r="S436" s="78"/>
      <c r="T436" s="58"/>
      <c r="U436" s="58"/>
      <c r="V436" s="58">
        <v>0</v>
      </c>
      <c r="W436" s="58"/>
      <c r="X436" s="58"/>
      <c r="Y436" s="58"/>
      <c r="Z436" s="58"/>
      <c r="AA436" s="58"/>
      <c r="AB436" s="58">
        <v>0</v>
      </c>
      <c r="AC436" s="60">
        <v>8</v>
      </c>
      <c r="AD436" s="60">
        <v>178</v>
      </c>
      <c r="AE436" s="60">
        <v>0</v>
      </c>
      <c r="AF436" s="60">
        <v>0</v>
      </c>
      <c r="AG436" s="60">
        <v>8</v>
      </c>
      <c r="AH436" s="60">
        <v>178</v>
      </c>
      <c r="AI436" s="58">
        <v>9100000</v>
      </c>
      <c r="AJ436" s="58">
        <v>0</v>
      </c>
      <c r="AK436" s="59">
        <v>0</v>
      </c>
      <c r="AL436" s="58">
        <v>9100000</v>
      </c>
      <c r="AM436" s="58">
        <v>0</v>
      </c>
      <c r="AN436" s="78">
        <v>240</v>
      </c>
      <c r="AO436" s="78">
        <v>161.4</v>
      </c>
      <c r="AP436" s="78">
        <v>39.6</v>
      </c>
      <c r="AQ436" s="93">
        <v>0</v>
      </c>
      <c r="AR436" s="93">
        <v>0</v>
      </c>
      <c r="AS436" s="93">
        <v>0</v>
      </c>
      <c r="AT436" s="93">
        <v>0</v>
      </c>
      <c r="AU436" s="93">
        <v>0</v>
      </c>
      <c r="AV436" s="93">
        <v>0</v>
      </c>
      <c r="AW436" s="93">
        <v>0</v>
      </c>
      <c r="AX436" s="93">
        <v>0</v>
      </c>
      <c r="AY436" s="58"/>
      <c r="AZ436" s="59"/>
      <c r="BA436" s="59"/>
      <c r="BB436" s="59">
        <v>9100000</v>
      </c>
      <c r="BC436" s="59">
        <v>0</v>
      </c>
      <c r="BD436" s="59">
        <v>0</v>
      </c>
      <c r="BE436" s="59">
        <v>9100000</v>
      </c>
      <c r="BF436" s="59">
        <v>0</v>
      </c>
      <c r="BG436" s="136">
        <v>0</v>
      </c>
      <c r="BH436" s="80">
        <v>240</v>
      </c>
      <c r="BI436" s="80">
        <v>379</v>
      </c>
      <c r="BJ436" s="80">
        <v>139</v>
      </c>
      <c r="BK436" s="80">
        <v>57.916666666666671</v>
      </c>
      <c r="BL436" s="80">
        <v>201</v>
      </c>
      <c r="BM436" s="80">
        <v>0</v>
      </c>
      <c r="BN436" s="80">
        <v>0</v>
      </c>
      <c r="BO436" s="169" t="str">
        <f>VLOOKUP(B436,[1]DS!$B$5:$W$2997,15,0)</f>
        <v>0905</v>
      </c>
      <c r="BP436" s="80" t="str">
        <f t="shared" si="59"/>
        <v/>
      </c>
    </row>
    <row r="437" spans="1:68" ht="27.6" customHeight="1">
      <c r="A437" s="56">
        <f>SUBTOTAL(3,$B$9:B437)</f>
        <v>429</v>
      </c>
      <c r="B437" s="123" t="s">
        <v>353</v>
      </c>
      <c r="C437" s="124" t="s">
        <v>1339</v>
      </c>
      <c r="D437" s="125" t="s">
        <v>944</v>
      </c>
      <c r="E437" s="56">
        <v>9</v>
      </c>
      <c r="F437" s="57" t="s">
        <v>716</v>
      </c>
      <c r="G437" s="78">
        <v>0</v>
      </c>
      <c r="H437" s="58">
        <v>0</v>
      </c>
      <c r="I437" s="58">
        <v>0</v>
      </c>
      <c r="J437" s="58">
        <v>0</v>
      </c>
      <c r="K437" s="78"/>
      <c r="L437" s="58"/>
      <c r="M437" s="58"/>
      <c r="N437" s="58">
        <v>0</v>
      </c>
      <c r="O437" s="78">
        <v>120.7</v>
      </c>
      <c r="P437" s="58">
        <v>12371750</v>
      </c>
      <c r="Q437" s="58">
        <v>0</v>
      </c>
      <c r="R437" s="58">
        <v>12371750</v>
      </c>
      <c r="S437" s="78"/>
      <c r="T437" s="58"/>
      <c r="U437" s="58"/>
      <c r="V437" s="58">
        <v>0</v>
      </c>
      <c r="W437" s="58"/>
      <c r="X437" s="58"/>
      <c r="Y437" s="58"/>
      <c r="Z437" s="58"/>
      <c r="AA437" s="58"/>
      <c r="AB437" s="58">
        <v>0</v>
      </c>
      <c r="AC437" s="60">
        <v>9</v>
      </c>
      <c r="AD437" s="60">
        <v>208</v>
      </c>
      <c r="AE437" s="60">
        <v>0</v>
      </c>
      <c r="AF437" s="60">
        <v>0</v>
      </c>
      <c r="AG437" s="60">
        <v>9</v>
      </c>
      <c r="AH437" s="60">
        <v>208</v>
      </c>
      <c r="AI437" s="58">
        <v>10650000</v>
      </c>
      <c r="AJ437" s="58">
        <v>0</v>
      </c>
      <c r="AK437" s="59">
        <v>0</v>
      </c>
      <c r="AL437" s="58">
        <v>10650000</v>
      </c>
      <c r="AM437" s="58">
        <v>0</v>
      </c>
      <c r="AN437" s="78">
        <v>270</v>
      </c>
      <c r="AO437" s="78">
        <v>294.2</v>
      </c>
      <c r="AP437" s="78">
        <v>65.5</v>
      </c>
      <c r="AQ437" s="93">
        <v>12244050</v>
      </c>
      <c r="AR437" s="93">
        <v>0</v>
      </c>
      <c r="AS437" s="93">
        <v>0</v>
      </c>
      <c r="AT437" s="93">
        <v>0</v>
      </c>
      <c r="AU437" s="93">
        <v>0</v>
      </c>
      <c r="AV437" s="93">
        <v>12244050</v>
      </c>
      <c r="AW437" s="93">
        <v>0</v>
      </c>
      <c r="AX437" s="93">
        <v>0</v>
      </c>
      <c r="AY437" s="58"/>
      <c r="AZ437" s="59"/>
      <c r="BA437" s="59"/>
      <c r="BB437" s="59">
        <v>35265800</v>
      </c>
      <c r="BC437" s="59">
        <v>0</v>
      </c>
      <c r="BD437" s="59">
        <v>0</v>
      </c>
      <c r="BE437" s="59">
        <v>35265800</v>
      </c>
      <c r="BF437" s="59">
        <v>0</v>
      </c>
      <c r="BG437" s="60">
        <v>0</v>
      </c>
      <c r="BH437" s="80">
        <v>270</v>
      </c>
      <c r="BI437" s="80">
        <v>688.4</v>
      </c>
      <c r="BJ437" s="80">
        <v>418.4</v>
      </c>
      <c r="BK437" s="80">
        <v>154.96296296296293</v>
      </c>
      <c r="BL437" s="80">
        <v>480.4</v>
      </c>
      <c r="BM437" s="80">
        <v>210.39999999999998</v>
      </c>
      <c r="BN437" s="80">
        <v>77.925925925925924</v>
      </c>
      <c r="BO437" s="169" t="str">
        <f>VLOOKUP(B437,[1]DS!$B$5:$W$2997,15,0)</f>
        <v>0905</v>
      </c>
      <c r="BP437" s="80" t="str">
        <f t="shared" si="59"/>
        <v/>
      </c>
    </row>
    <row r="438" spans="1:68" ht="27.6" customHeight="1">
      <c r="A438" s="56">
        <f>SUBTOTAL(3,$B$9:B438)</f>
        <v>430</v>
      </c>
      <c r="B438" s="123" t="s">
        <v>354</v>
      </c>
      <c r="C438" s="124" t="s">
        <v>926</v>
      </c>
      <c r="D438" s="125" t="s">
        <v>1190</v>
      </c>
      <c r="E438" s="56">
        <v>9</v>
      </c>
      <c r="F438" s="57" t="s">
        <v>716</v>
      </c>
      <c r="G438" s="78">
        <v>0</v>
      </c>
      <c r="H438" s="58">
        <v>0</v>
      </c>
      <c r="I438" s="58">
        <v>0</v>
      </c>
      <c r="J438" s="58">
        <v>0</v>
      </c>
      <c r="K438" s="78"/>
      <c r="L438" s="58"/>
      <c r="M438" s="58"/>
      <c r="N438" s="58">
        <v>0</v>
      </c>
      <c r="O438" s="78">
        <v>0</v>
      </c>
      <c r="P438" s="58">
        <v>0</v>
      </c>
      <c r="Q438" s="58">
        <v>0</v>
      </c>
      <c r="R438" s="58">
        <v>0</v>
      </c>
      <c r="S438" s="78"/>
      <c r="T438" s="58"/>
      <c r="U438" s="58"/>
      <c r="V438" s="58">
        <v>0</v>
      </c>
      <c r="W438" s="58"/>
      <c r="X438" s="58"/>
      <c r="Y438" s="58"/>
      <c r="Z438" s="58"/>
      <c r="AA438" s="58"/>
      <c r="AB438" s="58">
        <v>0</v>
      </c>
      <c r="AC438" s="60">
        <v>6</v>
      </c>
      <c r="AD438" s="60">
        <v>120</v>
      </c>
      <c r="AE438" s="60">
        <v>0</v>
      </c>
      <c r="AF438" s="60">
        <v>0</v>
      </c>
      <c r="AG438" s="60">
        <v>6</v>
      </c>
      <c r="AH438" s="60">
        <v>120</v>
      </c>
      <c r="AI438" s="58">
        <v>6250000</v>
      </c>
      <c r="AJ438" s="58">
        <v>0</v>
      </c>
      <c r="AK438" s="59">
        <v>0</v>
      </c>
      <c r="AL438" s="58">
        <v>6250000</v>
      </c>
      <c r="AM438" s="58">
        <v>0</v>
      </c>
      <c r="AN438" s="78">
        <v>300</v>
      </c>
      <c r="AO438" s="78">
        <v>359</v>
      </c>
      <c r="AP438" s="78">
        <v>47.1</v>
      </c>
      <c r="AQ438" s="93">
        <v>17188200</v>
      </c>
      <c r="AR438" s="93">
        <v>0</v>
      </c>
      <c r="AS438" s="93">
        <v>0</v>
      </c>
      <c r="AT438" s="93">
        <v>0</v>
      </c>
      <c r="AU438" s="93">
        <v>0</v>
      </c>
      <c r="AV438" s="93">
        <v>17188200</v>
      </c>
      <c r="AW438" s="93">
        <v>0</v>
      </c>
      <c r="AX438" s="93">
        <v>0</v>
      </c>
      <c r="AY438" s="58"/>
      <c r="AZ438" s="59"/>
      <c r="BA438" s="59"/>
      <c r="BB438" s="59">
        <v>23438200</v>
      </c>
      <c r="BC438" s="59">
        <v>0</v>
      </c>
      <c r="BD438" s="59">
        <v>0</v>
      </c>
      <c r="BE438" s="59">
        <v>23438200</v>
      </c>
      <c r="BF438" s="59">
        <v>0</v>
      </c>
      <c r="BG438" s="136">
        <v>0</v>
      </c>
      <c r="BH438" s="80">
        <v>300</v>
      </c>
      <c r="BI438" s="80">
        <v>526.1</v>
      </c>
      <c r="BJ438" s="80">
        <v>226.10000000000002</v>
      </c>
      <c r="BK438" s="80">
        <v>75.366666666666674</v>
      </c>
      <c r="BL438" s="80">
        <v>406.1</v>
      </c>
      <c r="BM438" s="80">
        <v>106.10000000000002</v>
      </c>
      <c r="BN438" s="80">
        <v>35.366666666666674</v>
      </c>
      <c r="BO438" s="169" t="str">
        <f>VLOOKUP(B438,[1]DS!$B$5:$W$2997,15,0)</f>
        <v>0905</v>
      </c>
      <c r="BP438" s="80" t="str">
        <f t="shared" si="59"/>
        <v/>
      </c>
    </row>
    <row r="439" spans="1:68" ht="27.6" customHeight="1">
      <c r="A439" s="56">
        <f>SUBTOTAL(3,$B$9:B439)</f>
        <v>431</v>
      </c>
      <c r="B439" s="123" t="s">
        <v>355</v>
      </c>
      <c r="C439" s="124" t="s">
        <v>1340</v>
      </c>
      <c r="D439" s="125" t="s">
        <v>946</v>
      </c>
      <c r="E439" s="56">
        <v>9</v>
      </c>
      <c r="F439" s="57" t="s">
        <v>716</v>
      </c>
      <c r="G439" s="78">
        <v>0</v>
      </c>
      <c r="H439" s="58">
        <v>0</v>
      </c>
      <c r="I439" s="58">
        <v>0</v>
      </c>
      <c r="J439" s="58">
        <v>0</v>
      </c>
      <c r="K439" s="78"/>
      <c r="L439" s="58"/>
      <c r="M439" s="58"/>
      <c r="N439" s="58">
        <v>0</v>
      </c>
      <c r="O439" s="78">
        <v>45.800000000000004</v>
      </c>
      <c r="P439" s="58">
        <v>4694500</v>
      </c>
      <c r="Q439" s="58">
        <v>0</v>
      </c>
      <c r="R439" s="58">
        <v>4694500</v>
      </c>
      <c r="S439" s="78"/>
      <c r="T439" s="58"/>
      <c r="U439" s="58"/>
      <c r="V439" s="58">
        <v>0</v>
      </c>
      <c r="W439" s="58"/>
      <c r="X439" s="58"/>
      <c r="Y439" s="58"/>
      <c r="Z439" s="58"/>
      <c r="AA439" s="58"/>
      <c r="AB439" s="58">
        <v>0</v>
      </c>
      <c r="AC439" s="60">
        <v>6</v>
      </c>
      <c r="AD439" s="60">
        <v>128</v>
      </c>
      <c r="AE439" s="60">
        <v>0</v>
      </c>
      <c r="AF439" s="60">
        <v>0</v>
      </c>
      <c r="AG439" s="60">
        <v>6</v>
      </c>
      <c r="AH439" s="60">
        <v>128</v>
      </c>
      <c r="AI439" s="58">
        <v>6650000</v>
      </c>
      <c r="AJ439" s="58">
        <v>0</v>
      </c>
      <c r="AK439" s="59">
        <v>0</v>
      </c>
      <c r="AL439" s="58">
        <v>6650000</v>
      </c>
      <c r="AM439" s="58">
        <v>0</v>
      </c>
      <c r="AN439" s="78">
        <v>300</v>
      </c>
      <c r="AO439" s="78">
        <v>348.7</v>
      </c>
      <c r="AP439" s="78">
        <v>80.900000000000006</v>
      </c>
      <c r="AQ439" s="93">
        <v>17690400</v>
      </c>
      <c r="AR439" s="93">
        <v>0</v>
      </c>
      <c r="AS439" s="93">
        <v>0</v>
      </c>
      <c r="AT439" s="93">
        <v>0</v>
      </c>
      <c r="AU439" s="93">
        <v>0</v>
      </c>
      <c r="AV439" s="93">
        <v>17690400</v>
      </c>
      <c r="AW439" s="93">
        <v>0</v>
      </c>
      <c r="AX439" s="93">
        <v>0</v>
      </c>
      <c r="AY439" s="58"/>
      <c r="AZ439" s="59"/>
      <c r="BA439" s="59"/>
      <c r="BB439" s="59">
        <v>29034900</v>
      </c>
      <c r="BC439" s="59">
        <v>0</v>
      </c>
      <c r="BD439" s="59">
        <v>0</v>
      </c>
      <c r="BE439" s="59">
        <v>29034900</v>
      </c>
      <c r="BF439" s="59">
        <v>0</v>
      </c>
      <c r="BG439" s="60">
        <v>0</v>
      </c>
      <c r="BH439" s="80">
        <v>300</v>
      </c>
      <c r="BI439" s="80">
        <v>603.4</v>
      </c>
      <c r="BJ439" s="80">
        <v>303.39999999999998</v>
      </c>
      <c r="BK439" s="80">
        <v>101.13333333333333</v>
      </c>
      <c r="BL439" s="80">
        <v>475.4</v>
      </c>
      <c r="BM439" s="80">
        <v>175.39999999999998</v>
      </c>
      <c r="BN439" s="80">
        <v>58.466666666666654</v>
      </c>
      <c r="BO439" s="169" t="str">
        <f>VLOOKUP(B439,[1]DS!$B$5:$W$2997,15,0)</f>
        <v>0905</v>
      </c>
      <c r="BP439" s="80" t="str">
        <f t="shared" si="59"/>
        <v/>
      </c>
    </row>
    <row r="440" spans="1:68" ht="27.6" customHeight="1">
      <c r="A440" s="56">
        <f>SUBTOTAL(3,$B$9:B440)</f>
        <v>432</v>
      </c>
      <c r="B440" s="123" t="s">
        <v>356</v>
      </c>
      <c r="C440" s="124" t="s">
        <v>924</v>
      </c>
      <c r="D440" s="125" t="s">
        <v>965</v>
      </c>
      <c r="E440" s="56">
        <v>9</v>
      </c>
      <c r="F440" s="57" t="s">
        <v>716</v>
      </c>
      <c r="G440" s="78">
        <v>0</v>
      </c>
      <c r="H440" s="58">
        <v>0</v>
      </c>
      <c r="I440" s="58">
        <v>0</v>
      </c>
      <c r="J440" s="58">
        <v>0</v>
      </c>
      <c r="K440" s="78"/>
      <c r="L440" s="58"/>
      <c r="M440" s="58"/>
      <c r="N440" s="58">
        <v>0</v>
      </c>
      <c r="O440" s="78">
        <v>76.300000000000011</v>
      </c>
      <c r="P440" s="58">
        <v>7820750.0000000009</v>
      </c>
      <c r="Q440" s="58">
        <v>0</v>
      </c>
      <c r="R440" s="58">
        <v>7820750</v>
      </c>
      <c r="S440" s="78"/>
      <c r="T440" s="58"/>
      <c r="U440" s="58"/>
      <c r="V440" s="58">
        <v>0</v>
      </c>
      <c r="W440" s="58"/>
      <c r="X440" s="58"/>
      <c r="Y440" s="58"/>
      <c r="Z440" s="58"/>
      <c r="AA440" s="58"/>
      <c r="AB440" s="58">
        <v>0</v>
      </c>
      <c r="AC440" s="60">
        <v>5</v>
      </c>
      <c r="AD440" s="60">
        <v>100</v>
      </c>
      <c r="AE440" s="60">
        <v>0</v>
      </c>
      <c r="AF440" s="60">
        <v>0</v>
      </c>
      <c r="AG440" s="60">
        <v>5</v>
      </c>
      <c r="AH440" s="60">
        <v>100</v>
      </c>
      <c r="AI440" s="58">
        <v>5250000</v>
      </c>
      <c r="AJ440" s="58">
        <v>0</v>
      </c>
      <c r="AK440" s="59">
        <v>0</v>
      </c>
      <c r="AL440" s="58">
        <v>5250000</v>
      </c>
      <c r="AM440" s="58">
        <v>0</v>
      </c>
      <c r="AN440" s="78">
        <v>105</v>
      </c>
      <c r="AO440" s="78">
        <v>250.6</v>
      </c>
      <c r="AP440" s="78">
        <v>0</v>
      </c>
      <c r="AQ440" s="93">
        <v>19874400</v>
      </c>
      <c r="AR440" s="93">
        <v>0</v>
      </c>
      <c r="AS440" s="93">
        <v>0</v>
      </c>
      <c r="AT440" s="93">
        <v>0</v>
      </c>
      <c r="AU440" s="93">
        <v>0</v>
      </c>
      <c r="AV440" s="93">
        <v>19874400</v>
      </c>
      <c r="AW440" s="93">
        <v>0</v>
      </c>
      <c r="AX440" s="93">
        <v>0</v>
      </c>
      <c r="AY440" s="58"/>
      <c r="AZ440" s="59"/>
      <c r="BA440" s="59"/>
      <c r="BB440" s="59">
        <v>32945150</v>
      </c>
      <c r="BC440" s="59">
        <v>0</v>
      </c>
      <c r="BD440" s="59">
        <v>0</v>
      </c>
      <c r="BE440" s="59">
        <v>32945150</v>
      </c>
      <c r="BF440" s="59">
        <v>0</v>
      </c>
      <c r="BG440" s="60">
        <v>0</v>
      </c>
      <c r="BH440" s="80">
        <v>105</v>
      </c>
      <c r="BI440" s="80">
        <v>426.9</v>
      </c>
      <c r="BJ440" s="80">
        <v>321.89999999999998</v>
      </c>
      <c r="BK440" s="80">
        <v>306.57142857142856</v>
      </c>
      <c r="BL440" s="80">
        <v>326.89999999999998</v>
      </c>
      <c r="BM440" s="80">
        <v>221.89999999999998</v>
      </c>
      <c r="BN440" s="80">
        <v>211.33333333333331</v>
      </c>
      <c r="BO440" s="169" t="str">
        <f>VLOOKUP(B440,[1]DS!$B$5:$W$2997,15,0)</f>
        <v>0905</v>
      </c>
      <c r="BP440" s="80" t="str">
        <f t="shared" si="59"/>
        <v/>
      </c>
    </row>
    <row r="441" spans="1:68" ht="27.6" customHeight="1">
      <c r="A441" s="56">
        <f>SUBTOTAL(3,$B$9:B441)</f>
        <v>433</v>
      </c>
      <c r="B441" s="123" t="s">
        <v>357</v>
      </c>
      <c r="C441" s="124" t="s">
        <v>1230</v>
      </c>
      <c r="D441" s="125" t="s">
        <v>1167</v>
      </c>
      <c r="E441" s="56">
        <v>9</v>
      </c>
      <c r="F441" s="57" t="s">
        <v>716</v>
      </c>
      <c r="G441" s="78">
        <v>0</v>
      </c>
      <c r="H441" s="58">
        <v>0</v>
      </c>
      <c r="I441" s="58">
        <v>0</v>
      </c>
      <c r="J441" s="58">
        <v>0</v>
      </c>
      <c r="K441" s="78"/>
      <c r="L441" s="58"/>
      <c r="M441" s="58"/>
      <c r="N441" s="58">
        <v>0</v>
      </c>
      <c r="O441" s="78">
        <v>60.400000000000006</v>
      </c>
      <c r="P441" s="58">
        <v>6191000.0000000009</v>
      </c>
      <c r="Q441" s="58">
        <v>0</v>
      </c>
      <c r="R441" s="58">
        <v>6191000</v>
      </c>
      <c r="S441" s="78"/>
      <c r="T441" s="58"/>
      <c r="U441" s="58"/>
      <c r="V441" s="58">
        <v>0</v>
      </c>
      <c r="W441" s="58"/>
      <c r="X441" s="58"/>
      <c r="Y441" s="58"/>
      <c r="Z441" s="58"/>
      <c r="AA441" s="58"/>
      <c r="AB441" s="58">
        <v>0</v>
      </c>
      <c r="AC441" s="60">
        <v>4</v>
      </c>
      <c r="AD441" s="60">
        <v>74</v>
      </c>
      <c r="AE441" s="60">
        <v>0</v>
      </c>
      <c r="AF441" s="60">
        <v>0</v>
      </c>
      <c r="AG441" s="60">
        <v>4</v>
      </c>
      <c r="AH441" s="60">
        <v>74</v>
      </c>
      <c r="AI441" s="58">
        <v>3800000</v>
      </c>
      <c r="AJ441" s="58">
        <v>0</v>
      </c>
      <c r="AK441" s="59">
        <v>0</v>
      </c>
      <c r="AL441" s="58">
        <v>3800000</v>
      </c>
      <c r="AM441" s="58">
        <v>0</v>
      </c>
      <c r="AN441" s="78">
        <v>105</v>
      </c>
      <c r="AO441" s="78">
        <v>16</v>
      </c>
      <c r="AP441" s="78">
        <v>0</v>
      </c>
      <c r="AQ441" s="93">
        <v>0</v>
      </c>
      <c r="AR441" s="93">
        <v>0</v>
      </c>
      <c r="AS441" s="93">
        <v>0</v>
      </c>
      <c r="AT441" s="93">
        <v>0</v>
      </c>
      <c r="AU441" s="93">
        <v>0</v>
      </c>
      <c r="AV441" s="93">
        <v>0</v>
      </c>
      <c r="AW441" s="93">
        <v>0</v>
      </c>
      <c r="AX441" s="93">
        <v>0</v>
      </c>
      <c r="AY441" s="58"/>
      <c r="AZ441" s="59"/>
      <c r="BA441" s="59"/>
      <c r="BB441" s="59">
        <v>9991000</v>
      </c>
      <c r="BC441" s="59">
        <v>0</v>
      </c>
      <c r="BD441" s="59">
        <v>0</v>
      </c>
      <c r="BE441" s="59">
        <v>9991000</v>
      </c>
      <c r="BF441" s="59">
        <v>0</v>
      </c>
      <c r="BG441" s="60">
        <v>0</v>
      </c>
      <c r="BH441" s="80">
        <v>105</v>
      </c>
      <c r="BI441" s="80">
        <v>150.4</v>
      </c>
      <c r="BJ441" s="80">
        <v>45.400000000000006</v>
      </c>
      <c r="BK441" s="80">
        <v>43.238095238095241</v>
      </c>
      <c r="BL441" s="80">
        <v>76.400000000000006</v>
      </c>
      <c r="BM441" s="80">
        <v>0</v>
      </c>
      <c r="BN441" s="80">
        <v>0</v>
      </c>
      <c r="BO441" s="169" t="str">
        <f>VLOOKUP(B441,[1]DS!$B$5:$W$2997,15,0)</f>
        <v>0905</v>
      </c>
      <c r="BP441" s="80" t="str">
        <f t="shared" si="59"/>
        <v/>
      </c>
    </row>
    <row r="442" spans="1:68" ht="27.6" customHeight="1">
      <c r="A442" s="56">
        <f>SUBTOTAL(3,$B$9:B442)</f>
        <v>434</v>
      </c>
      <c r="B442" s="123" t="s">
        <v>358</v>
      </c>
      <c r="C442" s="124" t="s">
        <v>1230</v>
      </c>
      <c r="D442" s="125" t="s">
        <v>1341</v>
      </c>
      <c r="E442" s="56">
        <v>9</v>
      </c>
      <c r="F442" s="57" t="s">
        <v>716</v>
      </c>
      <c r="G442" s="78">
        <v>0</v>
      </c>
      <c r="H442" s="58">
        <v>0</v>
      </c>
      <c r="I442" s="58">
        <v>0</v>
      </c>
      <c r="J442" s="58">
        <v>0</v>
      </c>
      <c r="K442" s="78"/>
      <c r="L442" s="58"/>
      <c r="M442" s="58"/>
      <c r="N442" s="58">
        <v>0</v>
      </c>
      <c r="O442" s="78">
        <v>0</v>
      </c>
      <c r="P442" s="58">
        <v>0</v>
      </c>
      <c r="Q442" s="58">
        <v>0</v>
      </c>
      <c r="R442" s="58">
        <v>0</v>
      </c>
      <c r="S442" s="78"/>
      <c r="T442" s="58"/>
      <c r="U442" s="58"/>
      <c r="V442" s="58">
        <v>0</v>
      </c>
      <c r="W442" s="58"/>
      <c r="X442" s="58"/>
      <c r="Y442" s="58"/>
      <c r="Z442" s="58"/>
      <c r="AA442" s="58"/>
      <c r="AB442" s="58">
        <v>0</v>
      </c>
      <c r="AC442" s="60">
        <v>9</v>
      </c>
      <c r="AD442" s="60">
        <v>190</v>
      </c>
      <c r="AE442" s="60">
        <v>0</v>
      </c>
      <c r="AF442" s="60">
        <v>0</v>
      </c>
      <c r="AG442" s="60">
        <v>9</v>
      </c>
      <c r="AH442" s="60">
        <v>190</v>
      </c>
      <c r="AI442" s="58">
        <v>9750000</v>
      </c>
      <c r="AJ442" s="58">
        <v>0</v>
      </c>
      <c r="AK442" s="59">
        <v>0</v>
      </c>
      <c r="AL442" s="58">
        <v>9750000</v>
      </c>
      <c r="AM442" s="58">
        <v>0</v>
      </c>
      <c r="AN442" s="78">
        <v>30</v>
      </c>
      <c r="AO442" s="78">
        <v>0</v>
      </c>
      <c r="AP442" s="78">
        <v>81.7</v>
      </c>
      <c r="AQ442" s="93">
        <v>8814850</v>
      </c>
      <c r="AR442" s="93">
        <v>0</v>
      </c>
      <c r="AS442" s="93">
        <v>0</v>
      </c>
      <c r="AT442" s="93">
        <v>0</v>
      </c>
      <c r="AU442" s="93">
        <v>0</v>
      </c>
      <c r="AV442" s="93">
        <v>8814850</v>
      </c>
      <c r="AW442" s="93">
        <v>0</v>
      </c>
      <c r="AX442" s="93">
        <v>0</v>
      </c>
      <c r="AY442" s="58"/>
      <c r="AZ442" s="59"/>
      <c r="BA442" s="59"/>
      <c r="BB442" s="59">
        <v>18564850</v>
      </c>
      <c r="BC442" s="59">
        <v>0</v>
      </c>
      <c r="BD442" s="59">
        <v>0</v>
      </c>
      <c r="BE442" s="59">
        <v>18564850</v>
      </c>
      <c r="BF442" s="59">
        <v>0</v>
      </c>
      <c r="BG442" s="60">
        <v>0</v>
      </c>
      <c r="BH442" s="80">
        <v>30</v>
      </c>
      <c r="BI442" s="80">
        <v>271.7</v>
      </c>
      <c r="BJ442" s="80">
        <v>241.7</v>
      </c>
      <c r="BK442" s="80">
        <v>805.66666666666663</v>
      </c>
      <c r="BL442" s="80">
        <v>81.7</v>
      </c>
      <c r="BM442" s="80">
        <v>51.7</v>
      </c>
      <c r="BN442" s="80">
        <v>172.33333333333334</v>
      </c>
      <c r="BO442" s="169" t="str">
        <f>VLOOKUP(B442,[1]DS!$B$5:$W$2997,15,0)</f>
        <v>0905</v>
      </c>
      <c r="BP442" s="80" t="str">
        <f t="shared" si="59"/>
        <v/>
      </c>
    </row>
    <row r="443" spans="1:68" ht="27.6" customHeight="1">
      <c r="A443" s="56">
        <f>SUBTOTAL(3,$B$9:B443)</f>
        <v>435</v>
      </c>
      <c r="B443" s="123" t="s">
        <v>359</v>
      </c>
      <c r="C443" s="124" t="s">
        <v>1342</v>
      </c>
      <c r="D443" s="125" t="s">
        <v>973</v>
      </c>
      <c r="E443" s="56">
        <v>9</v>
      </c>
      <c r="F443" s="57" t="s">
        <v>716</v>
      </c>
      <c r="G443" s="78">
        <v>0</v>
      </c>
      <c r="H443" s="58">
        <v>0</v>
      </c>
      <c r="I443" s="58">
        <v>0</v>
      </c>
      <c r="J443" s="58">
        <v>0</v>
      </c>
      <c r="K443" s="78"/>
      <c r="L443" s="58"/>
      <c r="M443" s="58"/>
      <c r="N443" s="58">
        <v>0</v>
      </c>
      <c r="O443" s="78">
        <v>0</v>
      </c>
      <c r="P443" s="58">
        <v>0</v>
      </c>
      <c r="Q443" s="58">
        <v>0</v>
      </c>
      <c r="R443" s="58">
        <v>0</v>
      </c>
      <c r="S443" s="78"/>
      <c r="T443" s="58"/>
      <c r="U443" s="58"/>
      <c r="V443" s="58">
        <v>0</v>
      </c>
      <c r="W443" s="58"/>
      <c r="X443" s="58"/>
      <c r="Y443" s="58"/>
      <c r="Z443" s="58"/>
      <c r="AA443" s="58"/>
      <c r="AB443" s="58">
        <v>0</v>
      </c>
      <c r="AC443" s="60">
        <v>3</v>
      </c>
      <c r="AD443" s="60">
        <v>60</v>
      </c>
      <c r="AE443" s="60">
        <v>0</v>
      </c>
      <c r="AF443" s="60">
        <v>0</v>
      </c>
      <c r="AG443" s="60">
        <v>3</v>
      </c>
      <c r="AH443" s="60">
        <v>60</v>
      </c>
      <c r="AI443" s="58">
        <v>3150000</v>
      </c>
      <c r="AJ443" s="58">
        <v>0</v>
      </c>
      <c r="AK443" s="59">
        <v>0</v>
      </c>
      <c r="AL443" s="58">
        <v>3150000</v>
      </c>
      <c r="AM443" s="58">
        <v>0</v>
      </c>
      <c r="AN443" s="78">
        <v>105</v>
      </c>
      <c r="AO443" s="78">
        <v>313.95</v>
      </c>
      <c r="AP443" s="78">
        <v>0</v>
      </c>
      <c r="AQ443" s="93">
        <v>28521675</v>
      </c>
      <c r="AR443" s="93">
        <v>0</v>
      </c>
      <c r="AS443" s="93">
        <v>0</v>
      </c>
      <c r="AT443" s="93">
        <v>0</v>
      </c>
      <c r="AU443" s="93">
        <v>0</v>
      </c>
      <c r="AV443" s="93">
        <v>28521675</v>
      </c>
      <c r="AW443" s="93">
        <v>0</v>
      </c>
      <c r="AX443" s="93">
        <v>0</v>
      </c>
      <c r="AY443" s="58"/>
      <c r="AZ443" s="59"/>
      <c r="BA443" s="59"/>
      <c r="BB443" s="59">
        <v>31671675</v>
      </c>
      <c r="BC443" s="59">
        <v>0</v>
      </c>
      <c r="BD443" s="59">
        <v>0</v>
      </c>
      <c r="BE443" s="59">
        <v>31671675</v>
      </c>
      <c r="BF443" s="59">
        <v>0</v>
      </c>
      <c r="BG443" s="60">
        <v>0</v>
      </c>
      <c r="BH443" s="80">
        <v>105</v>
      </c>
      <c r="BI443" s="80">
        <v>373.95</v>
      </c>
      <c r="BJ443" s="80">
        <v>268.95</v>
      </c>
      <c r="BK443" s="80">
        <v>256.14285714285711</v>
      </c>
      <c r="BL443" s="80">
        <v>313.95</v>
      </c>
      <c r="BM443" s="80">
        <v>208.95</v>
      </c>
      <c r="BN443" s="80">
        <v>199</v>
      </c>
      <c r="BO443" s="169" t="str">
        <f>VLOOKUP(B443,[1]DS!$B$5:$W$2997,15,0)</f>
        <v>0905</v>
      </c>
      <c r="BP443" s="80" t="str">
        <f t="shared" si="59"/>
        <v/>
      </c>
    </row>
    <row r="444" spans="1:68" ht="27.6" customHeight="1">
      <c r="A444" s="56">
        <f>SUBTOTAL(3,$B$9:B444)</f>
        <v>436</v>
      </c>
      <c r="B444" s="123" t="s">
        <v>360</v>
      </c>
      <c r="C444" s="124" t="s">
        <v>1283</v>
      </c>
      <c r="D444" s="125" t="s">
        <v>1243</v>
      </c>
      <c r="E444" s="56">
        <v>9</v>
      </c>
      <c r="F444" s="57" t="s">
        <v>716</v>
      </c>
      <c r="G444" s="78">
        <v>0</v>
      </c>
      <c r="H444" s="58">
        <v>0</v>
      </c>
      <c r="I444" s="58">
        <v>0</v>
      </c>
      <c r="J444" s="58">
        <v>0</v>
      </c>
      <c r="K444" s="78"/>
      <c r="L444" s="58"/>
      <c r="M444" s="58"/>
      <c r="N444" s="58">
        <v>0</v>
      </c>
      <c r="O444" s="78">
        <v>60</v>
      </c>
      <c r="P444" s="58">
        <v>6150000</v>
      </c>
      <c r="Q444" s="58">
        <v>0</v>
      </c>
      <c r="R444" s="58">
        <v>6150000</v>
      </c>
      <c r="S444" s="78"/>
      <c r="T444" s="58"/>
      <c r="U444" s="58"/>
      <c r="V444" s="58">
        <v>0</v>
      </c>
      <c r="W444" s="58"/>
      <c r="X444" s="58"/>
      <c r="Y444" s="58"/>
      <c r="Z444" s="58"/>
      <c r="AA444" s="58"/>
      <c r="AB444" s="58">
        <v>0</v>
      </c>
      <c r="AC444" s="60">
        <v>5</v>
      </c>
      <c r="AD444" s="60">
        <v>95</v>
      </c>
      <c r="AE444" s="60">
        <v>0</v>
      </c>
      <c r="AF444" s="60">
        <v>0</v>
      </c>
      <c r="AG444" s="60">
        <v>5</v>
      </c>
      <c r="AH444" s="60">
        <v>95</v>
      </c>
      <c r="AI444" s="58">
        <v>4950000</v>
      </c>
      <c r="AJ444" s="58">
        <v>0</v>
      </c>
      <c r="AK444" s="59">
        <v>0</v>
      </c>
      <c r="AL444" s="58">
        <v>4950000</v>
      </c>
      <c r="AM444" s="58">
        <v>0</v>
      </c>
      <c r="AN444" s="78">
        <v>300</v>
      </c>
      <c r="AO444" s="78">
        <v>137.5</v>
      </c>
      <c r="AP444" s="78">
        <v>45</v>
      </c>
      <c r="AQ444" s="93">
        <v>0</v>
      </c>
      <c r="AR444" s="93">
        <v>0</v>
      </c>
      <c r="AS444" s="93">
        <v>0</v>
      </c>
      <c r="AT444" s="93">
        <v>0</v>
      </c>
      <c r="AU444" s="93">
        <v>0</v>
      </c>
      <c r="AV444" s="93">
        <v>0</v>
      </c>
      <c r="AW444" s="93">
        <v>0</v>
      </c>
      <c r="AX444" s="93">
        <v>0</v>
      </c>
      <c r="AY444" s="58"/>
      <c r="AZ444" s="59"/>
      <c r="BA444" s="59"/>
      <c r="BB444" s="59">
        <v>11100000</v>
      </c>
      <c r="BC444" s="59">
        <v>0</v>
      </c>
      <c r="BD444" s="59">
        <v>0</v>
      </c>
      <c r="BE444" s="59">
        <v>11100000</v>
      </c>
      <c r="BF444" s="59">
        <v>0</v>
      </c>
      <c r="BG444" s="60">
        <v>0</v>
      </c>
      <c r="BH444" s="80">
        <v>300</v>
      </c>
      <c r="BI444" s="80">
        <v>337.5</v>
      </c>
      <c r="BJ444" s="80">
        <v>37.5</v>
      </c>
      <c r="BK444" s="80">
        <v>12.5</v>
      </c>
      <c r="BL444" s="80">
        <v>242.5</v>
      </c>
      <c r="BM444" s="80">
        <v>0</v>
      </c>
      <c r="BN444" s="80">
        <v>0</v>
      </c>
      <c r="BO444" s="169" t="str">
        <f>VLOOKUP(B444,[1]DS!$B$5:$W$2997,15,0)</f>
        <v>0905</v>
      </c>
      <c r="BP444" s="80" t="str">
        <f t="shared" si="59"/>
        <v/>
      </c>
    </row>
    <row r="445" spans="1:68" ht="27.6" customHeight="1">
      <c r="A445" s="56">
        <f>SUBTOTAL(3,$B$9:B445)</f>
        <v>437</v>
      </c>
      <c r="B445" s="123" t="s">
        <v>361</v>
      </c>
      <c r="C445" s="124" t="s">
        <v>1343</v>
      </c>
      <c r="D445" s="125" t="s">
        <v>1027</v>
      </c>
      <c r="E445" s="56">
        <v>9</v>
      </c>
      <c r="F445" s="57" t="s">
        <v>716</v>
      </c>
      <c r="G445" s="78">
        <v>0</v>
      </c>
      <c r="H445" s="58">
        <v>0</v>
      </c>
      <c r="I445" s="58">
        <v>0</v>
      </c>
      <c r="J445" s="58">
        <v>0</v>
      </c>
      <c r="K445" s="78"/>
      <c r="L445" s="58"/>
      <c r="M445" s="58"/>
      <c r="N445" s="58">
        <v>0</v>
      </c>
      <c r="O445" s="78">
        <v>30.1</v>
      </c>
      <c r="P445" s="58">
        <v>3085250</v>
      </c>
      <c r="Q445" s="58">
        <v>0</v>
      </c>
      <c r="R445" s="58">
        <v>3085250</v>
      </c>
      <c r="S445" s="78"/>
      <c r="T445" s="58"/>
      <c r="U445" s="58"/>
      <c r="V445" s="58">
        <v>0</v>
      </c>
      <c r="W445" s="58"/>
      <c r="X445" s="58"/>
      <c r="Y445" s="58"/>
      <c r="Z445" s="58"/>
      <c r="AA445" s="58"/>
      <c r="AB445" s="58">
        <v>0</v>
      </c>
      <c r="AC445" s="60">
        <v>4</v>
      </c>
      <c r="AD445" s="60">
        <v>80</v>
      </c>
      <c r="AE445" s="60">
        <v>0</v>
      </c>
      <c r="AF445" s="60">
        <v>0</v>
      </c>
      <c r="AG445" s="60">
        <v>4</v>
      </c>
      <c r="AH445" s="60">
        <v>80</v>
      </c>
      <c r="AI445" s="58">
        <v>4200000</v>
      </c>
      <c r="AJ445" s="58">
        <v>0</v>
      </c>
      <c r="AK445" s="59">
        <v>0</v>
      </c>
      <c r="AL445" s="58">
        <v>4200000</v>
      </c>
      <c r="AM445" s="58">
        <v>0</v>
      </c>
      <c r="AN445" s="78">
        <v>300</v>
      </c>
      <c r="AO445" s="78">
        <v>88.6</v>
      </c>
      <c r="AP445" s="78">
        <v>0</v>
      </c>
      <c r="AQ445" s="93">
        <v>0</v>
      </c>
      <c r="AR445" s="93">
        <v>0</v>
      </c>
      <c r="AS445" s="93">
        <v>0</v>
      </c>
      <c r="AT445" s="93">
        <v>0</v>
      </c>
      <c r="AU445" s="93">
        <v>0</v>
      </c>
      <c r="AV445" s="93">
        <v>0</v>
      </c>
      <c r="AW445" s="93">
        <v>0</v>
      </c>
      <c r="AX445" s="93">
        <v>0</v>
      </c>
      <c r="AY445" s="58"/>
      <c r="AZ445" s="59"/>
      <c r="BA445" s="59"/>
      <c r="BB445" s="59">
        <v>7285250</v>
      </c>
      <c r="BC445" s="59">
        <v>0</v>
      </c>
      <c r="BD445" s="59">
        <v>0</v>
      </c>
      <c r="BE445" s="59">
        <v>7285250</v>
      </c>
      <c r="BF445" s="59">
        <v>0</v>
      </c>
      <c r="BG445" s="136">
        <v>0</v>
      </c>
      <c r="BH445" s="80">
        <v>300</v>
      </c>
      <c r="BI445" s="80">
        <v>198.7</v>
      </c>
      <c r="BJ445" s="80">
        <v>0</v>
      </c>
      <c r="BK445" s="80">
        <v>0</v>
      </c>
      <c r="BL445" s="80">
        <v>118.69999999999999</v>
      </c>
      <c r="BM445" s="80">
        <v>0</v>
      </c>
      <c r="BN445" s="80">
        <v>0</v>
      </c>
      <c r="BO445" s="169" t="str">
        <f>VLOOKUP(B445,[1]DS!$B$5:$W$2997,15,0)</f>
        <v>0905</v>
      </c>
      <c r="BP445" s="80" t="str">
        <f t="shared" si="59"/>
        <v/>
      </c>
    </row>
    <row r="446" spans="1:68" ht="27.6" customHeight="1">
      <c r="A446" s="56">
        <f>SUBTOTAL(3,$B$9:B446)</f>
        <v>438</v>
      </c>
      <c r="B446" s="123" t="s">
        <v>362</v>
      </c>
      <c r="C446" s="124" t="s">
        <v>1344</v>
      </c>
      <c r="D446" s="125" t="s">
        <v>938</v>
      </c>
      <c r="E446" s="56">
        <v>9</v>
      </c>
      <c r="F446" s="57" t="s">
        <v>716</v>
      </c>
      <c r="G446" s="78">
        <v>0</v>
      </c>
      <c r="H446" s="58">
        <v>0</v>
      </c>
      <c r="I446" s="58">
        <v>0</v>
      </c>
      <c r="J446" s="58">
        <v>0</v>
      </c>
      <c r="K446" s="78"/>
      <c r="L446" s="58"/>
      <c r="M446" s="58"/>
      <c r="N446" s="58">
        <v>0</v>
      </c>
      <c r="O446" s="78">
        <v>15.299999999999999</v>
      </c>
      <c r="P446" s="58">
        <v>1568250</v>
      </c>
      <c r="Q446" s="58">
        <v>0</v>
      </c>
      <c r="R446" s="58">
        <v>1568250</v>
      </c>
      <c r="S446" s="78"/>
      <c r="T446" s="58"/>
      <c r="U446" s="58"/>
      <c r="V446" s="58">
        <v>0</v>
      </c>
      <c r="W446" s="58"/>
      <c r="X446" s="58"/>
      <c r="Y446" s="58"/>
      <c r="Z446" s="58"/>
      <c r="AA446" s="58"/>
      <c r="AB446" s="58">
        <v>0</v>
      </c>
      <c r="AC446" s="60">
        <v>6</v>
      </c>
      <c r="AD446" s="60">
        <v>128</v>
      </c>
      <c r="AE446" s="60">
        <v>0</v>
      </c>
      <c r="AF446" s="60">
        <v>0</v>
      </c>
      <c r="AG446" s="60">
        <v>6</v>
      </c>
      <c r="AH446" s="60">
        <v>128</v>
      </c>
      <c r="AI446" s="58">
        <v>6650000</v>
      </c>
      <c r="AJ446" s="58">
        <v>0</v>
      </c>
      <c r="AK446" s="59">
        <v>0</v>
      </c>
      <c r="AL446" s="58">
        <v>6650000</v>
      </c>
      <c r="AM446" s="58">
        <v>0</v>
      </c>
      <c r="AN446" s="78">
        <v>210</v>
      </c>
      <c r="AO446" s="78">
        <v>56.4</v>
      </c>
      <c r="AP446" s="78">
        <v>45</v>
      </c>
      <c r="AQ446" s="93">
        <v>0</v>
      </c>
      <c r="AR446" s="93">
        <v>0</v>
      </c>
      <c r="AS446" s="93">
        <v>0</v>
      </c>
      <c r="AT446" s="93">
        <v>0</v>
      </c>
      <c r="AU446" s="93">
        <v>0</v>
      </c>
      <c r="AV446" s="93">
        <v>0</v>
      </c>
      <c r="AW446" s="93">
        <v>0</v>
      </c>
      <c r="AX446" s="93">
        <v>0</v>
      </c>
      <c r="AY446" s="58"/>
      <c r="AZ446" s="59"/>
      <c r="BA446" s="59"/>
      <c r="BB446" s="59">
        <v>8218250</v>
      </c>
      <c r="BC446" s="59">
        <v>0</v>
      </c>
      <c r="BD446" s="59">
        <v>0</v>
      </c>
      <c r="BE446" s="59">
        <v>8218250</v>
      </c>
      <c r="BF446" s="59">
        <v>0</v>
      </c>
      <c r="BG446" s="60">
        <v>0</v>
      </c>
      <c r="BH446" s="80">
        <v>210</v>
      </c>
      <c r="BI446" s="80">
        <v>244.70000000000002</v>
      </c>
      <c r="BJ446" s="80">
        <v>34.700000000000017</v>
      </c>
      <c r="BK446" s="80">
        <v>16.523809523809533</v>
      </c>
      <c r="BL446" s="80">
        <v>116.7</v>
      </c>
      <c r="BM446" s="80">
        <v>0</v>
      </c>
      <c r="BN446" s="80">
        <v>0</v>
      </c>
      <c r="BO446" s="169" t="str">
        <f>VLOOKUP(B446,[1]DS!$B$5:$W$2997,15,0)</f>
        <v>0905</v>
      </c>
      <c r="BP446" s="80" t="str">
        <f t="shared" si="59"/>
        <v/>
      </c>
    </row>
    <row r="447" spans="1:68" ht="27.6" customHeight="1">
      <c r="A447" s="56">
        <f>SUBTOTAL(3,$B$9:B447)</f>
        <v>439</v>
      </c>
      <c r="B447" s="123" t="s">
        <v>363</v>
      </c>
      <c r="C447" s="124" t="s">
        <v>1345</v>
      </c>
      <c r="D447" s="125" t="s">
        <v>1098</v>
      </c>
      <c r="E447" s="56">
        <v>9</v>
      </c>
      <c r="F447" s="57" t="s">
        <v>718</v>
      </c>
      <c r="G447" s="78">
        <v>0</v>
      </c>
      <c r="H447" s="58">
        <v>0</v>
      </c>
      <c r="I447" s="58">
        <v>0</v>
      </c>
      <c r="J447" s="58">
        <v>0</v>
      </c>
      <c r="K447" s="78"/>
      <c r="L447" s="58"/>
      <c r="M447" s="58"/>
      <c r="N447" s="58">
        <v>0</v>
      </c>
      <c r="O447" s="78">
        <v>45.1</v>
      </c>
      <c r="P447" s="58">
        <v>4622750</v>
      </c>
      <c r="Q447" s="58">
        <v>0</v>
      </c>
      <c r="R447" s="58">
        <v>4622750</v>
      </c>
      <c r="S447" s="78"/>
      <c r="T447" s="58"/>
      <c r="U447" s="58"/>
      <c r="V447" s="58">
        <v>0</v>
      </c>
      <c r="W447" s="58"/>
      <c r="X447" s="58"/>
      <c r="Y447" s="58"/>
      <c r="Z447" s="58"/>
      <c r="AA447" s="58"/>
      <c r="AB447" s="58">
        <v>0</v>
      </c>
      <c r="AC447" s="60">
        <v>5</v>
      </c>
      <c r="AD447" s="60">
        <v>76</v>
      </c>
      <c r="AE447" s="60">
        <v>0</v>
      </c>
      <c r="AF447" s="60">
        <v>0</v>
      </c>
      <c r="AG447" s="60">
        <v>5</v>
      </c>
      <c r="AH447" s="60">
        <v>76</v>
      </c>
      <c r="AI447" s="58">
        <v>3650000</v>
      </c>
      <c r="AJ447" s="58">
        <v>0</v>
      </c>
      <c r="AK447" s="59">
        <v>0</v>
      </c>
      <c r="AL447" s="58">
        <v>3650000</v>
      </c>
      <c r="AM447" s="58">
        <v>0</v>
      </c>
      <c r="AN447" s="78">
        <v>240</v>
      </c>
      <c r="AO447" s="78">
        <v>18</v>
      </c>
      <c r="AP447" s="78">
        <v>120</v>
      </c>
      <c r="AQ447" s="93">
        <v>0</v>
      </c>
      <c r="AR447" s="93">
        <v>0</v>
      </c>
      <c r="AS447" s="93">
        <v>0</v>
      </c>
      <c r="AT447" s="93">
        <v>0</v>
      </c>
      <c r="AU447" s="93">
        <v>0</v>
      </c>
      <c r="AV447" s="93">
        <v>0</v>
      </c>
      <c r="AW447" s="93">
        <v>0</v>
      </c>
      <c r="AX447" s="93">
        <v>0</v>
      </c>
      <c r="AY447" s="58"/>
      <c r="AZ447" s="59"/>
      <c r="BA447" s="59"/>
      <c r="BB447" s="59">
        <v>8272750</v>
      </c>
      <c r="BC447" s="59">
        <v>0</v>
      </c>
      <c r="BD447" s="59">
        <v>0</v>
      </c>
      <c r="BE447" s="59">
        <v>8272750</v>
      </c>
      <c r="BF447" s="59">
        <v>0</v>
      </c>
      <c r="BG447" s="136">
        <v>0</v>
      </c>
      <c r="BH447" s="80">
        <v>240</v>
      </c>
      <c r="BI447" s="80">
        <v>259.10000000000002</v>
      </c>
      <c r="BJ447" s="80">
        <v>19.100000000000023</v>
      </c>
      <c r="BK447" s="80">
        <v>7.9583333333333419</v>
      </c>
      <c r="BL447" s="80">
        <v>183.1</v>
      </c>
      <c r="BM447" s="80">
        <v>0</v>
      </c>
      <c r="BN447" s="80">
        <v>0</v>
      </c>
      <c r="BO447" s="169" t="str">
        <f>VLOOKUP(B447,[1]DS!$B$5:$W$2997,15,0)</f>
        <v>0907</v>
      </c>
      <c r="BP447" s="80" t="str">
        <f t="shared" si="59"/>
        <v/>
      </c>
    </row>
    <row r="448" spans="1:68" ht="27.6" customHeight="1">
      <c r="A448" s="56">
        <f>SUBTOTAL(3,$B$9:B448)</f>
        <v>440</v>
      </c>
      <c r="B448" s="123" t="s">
        <v>364</v>
      </c>
      <c r="C448" s="124" t="s">
        <v>904</v>
      </c>
      <c r="D448" s="125" t="s">
        <v>992</v>
      </c>
      <c r="E448" s="56">
        <v>9</v>
      </c>
      <c r="F448" s="57" t="s">
        <v>718</v>
      </c>
      <c r="G448" s="78">
        <v>0</v>
      </c>
      <c r="H448" s="58">
        <v>0</v>
      </c>
      <c r="I448" s="58">
        <v>0</v>
      </c>
      <c r="J448" s="58">
        <v>0</v>
      </c>
      <c r="K448" s="78"/>
      <c r="L448" s="58"/>
      <c r="M448" s="58"/>
      <c r="N448" s="58">
        <v>0</v>
      </c>
      <c r="O448" s="78">
        <v>0</v>
      </c>
      <c r="P448" s="58">
        <v>0</v>
      </c>
      <c r="Q448" s="58">
        <v>0</v>
      </c>
      <c r="R448" s="58">
        <v>0</v>
      </c>
      <c r="S448" s="78"/>
      <c r="T448" s="58"/>
      <c r="U448" s="58"/>
      <c r="V448" s="58">
        <v>0</v>
      </c>
      <c r="W448" s="58"/>
      <c r="X448" s="58"/>
      <c r="Y448" s="58"/>
      <c r="Z448" s="58"/>
      <c r="AA448" s="58"/>
      <c r="AB448" s="58">
        <v>0</v>
      </c>
      <c r="AC448" s="60">
        <v>7</v>
      </c>
      <c r="AD448" s="60">
        <v>114</v>
      </c>
      <c r="AE448" s="60">
        <v>0</v>
      </c>
      <c r="AF448" s="60">
        <v>0</v>
      </c>
      <c r="AG448" s="60">
        <v>7</v>
      </c>
      <c r="AH448" s="60">
        <v>114</v>
      </c>
      <c r="AI448" s="58">
        <v>5750000</v>
      </c>
      <c r="AJ448" s="58">
        <v>0</v>
      </c>
      <c r="AK448" s="59">
        <v>0</v>
      </c>
      <c r="AL448" s="58">
        <v>5750000</v>
      </c>
      <c r="AM448" s="58">
        <v>0</v>
      </c>
      <c r="AN448" s="78">
        <v>45</v>
      </c>
      <c r="AO448" s="78">
        <v>0</v>
      </c>
      <c r="AP448" s="78">
        <v>120</v>
      </c>
      <c r="AQ448" s="93">
        <v>12787500</v>
      </c>
      <c r="AR448" s="93">
        <v>0</v>
      </c>
      <c r="AS448" s="93">
        <v>0</v>
      </c>
      <c r="AT448" s="93">
        <v>0</v>
      </c>
      <c r="AU448" s="93">
        <v>0</v>
      </c>
      <c r="AV448" s="93">
        <v>12787500</v>
      </c>
      <c r="AW448" s="93">
        <v>0</v>
      </c>
      <c r="AX448" s="93">
        <v>0</v>
      </c>
      <c r="AY448" s="58"/>
      <c r="AZ448" s="59"/>
      <c r="BA448" s="59"/>
      <c r="BB448" s="59">
        <v>18537500</v>
      </c>
      <c r="BC448" s="59">
        <v>0</v>
      </c>
      <c r="BD448" s="59">
        <v>0</v>
      </c>
      <c r="BE448" s="59">
        <v>18537500</v>
      </c>
      <c r="BF448" s="59">
        <v>0</v>
      </c>
      <c r="BG448" s="60">
        <v>0</v>
      </c>
      <c r="BH448" s="80">
        <v>45</v>
      </c>
      <c r="BI448" s="80">
        <v>234</v>
      </c>
      <c r="BJ448" s="80">
        <v>189</v>
      </c>
      <c r="BK448" s="80">
        <v>420</v>
      </c>
      <c r="BL448" s="80">
        <v>120</v>
      </c>
      <c r="BM448" s="80">
        <v>75</v>
      </c>
      <c r="BN448" s="80">
        <v>166.66666666666669</v>
      </c>
      <c r="BO448" s="169" t="str">
        <f>VLOOKUP(B448,[1]DS!$B$5:$W$2997,15,0)</f>
        <v>0907</v>
      </c>
      <c r="BP448" s="80" t="str">
        <f t="shared" si="59"/>
        <v/>
      </c>
    </row>
    <row r="449" spans="1:68" ht="27.6" customHeight="1">
      <c r="A449" s="56">
        <f>SUBTOTAL(3,$B$9:B449)</f>
        <v>441</v>
      </c>
      <c r="B449" s="123" t="s">
        <v>365</v>
      </c>
      <c r="C449" s="124" t="s">
        <v>1346</v>
      </c>
      <c r="D449" s="125" t="s">
        <v>1347</v>
      </c>
      <c r="E449" s="56">
        <v>9</v>
      </c>
      <c r="F449" s="57" t="s">
        <v>718</v>
      </c>
      <c r="G449" s="78">
        <v>0</v>
      </c>
      <c r="H449" s="58">
        <v>0</v>
      </c>
      <c r="I449" s="58">
        <v>0</v>
      </c>
      <c r="J449" s="58">
        <v>0</v>
      </c>
      <c r="K449" s="78"/>
      <c r="L449" s="58"/>
      <c r="M449" s="58"/>
      <c r="N449" s="58">
        <v>0</v>
      </c>
      <c r="O449" s="78">
        <v>75.399999999999991</v>
      </c>
      <c r="P449" s="58">
        <v>7728499.9999999991</v>
      </c>
      <c r="Q449" s="58">
        <v>0</v>
      </c>
      <c r="R449" s="58">
        <v>7728500</v>
      </c>
      <c r="S449" s="78"/>
      <c r="T449" s="58"/>
      <c r="U449" s="58"/>
      <c r="V449" s="58">
        <v>0</v>
      </c>
      <c r="W449" s="58"/>
      <c r="X449" s="58"/>
      <c r="Y449" s="58"/>
      <c r="Z449" s="58"/>
      <c r="AA449" s="58"/>
      <c r="AB449" s="58">
        <v>0</v>
      </c>
      <c r="AC449" s="60">
        <v>9</v>
      </c>
      <c r="AD449" s="60">
        <v>180</v>
      </c>
      <c r="AE449" s="60">
        <v>0</v>
      </c>
      <c r="AF449" s="60">
        <v>0</v>
      </c>
      <c r="AG449" s="60">
        <v>9</v>
      </c>
      <c r="AH449" s="60">
        <v>180</v>
      </c>
      <c r="AI449" s="58">
        <v>9250000</v>
      </c>
      <c r="AJ449" s="58">
        <v>0</v>
      </c>
      <c r="AK449" s="59">
        <v>0</v>
      </c>
      <c r="AL449" s="58">
        <v>9250000</v>
      </c>
      <c r="AM449" s="58">
        <v>0</v>
      </c>
      <c r="AN449" s="78">
        <v>180</v>
      </c>
      <c r="AO449" s="78">
        <v>36.200000000000003</v>
      </c>
      <c r="AP449" s="78">
        <v>120</v>
      </c>
      <c r="AQ449" s="93">
        <v>0</v>
      </c>
      <c r="AR449" s="93">
        <v>0</v>
      </c>
      <c r="AS449" s="93">
        <v>0</v>
      </c>
      <c r="AT449" s="93">
        <v>0</v>
      </c>
      <c r="AU449" s="93">
        <v>0</v>
      </c>
      <c r="AV449" s="93">
        <v>0</v>
      </c>
      <c r="AW449" s="93">
        <v>0</v>
      </c>
      <c r="AX449" s="93">
        <v>0</v>
      </c>
      <c r="AY449" s="58"/>
      <c r="AZ449" s="59"/>
      <c r="BA449" s="59"/>
      <c r="BB449" s="59">
        <v>16978500</v>
      </c>
      <c r="BC449" s="59">
        <v>0</v>
      </c>
      <c r="BD449" s="59">
        <v>0</v>
      </c>
      <c r="BE449" s="59">
        <v>16978500</v>
      </c>
      <c r="BF449" s="59">
        <v>0</v>
      </c>
      <c r="BG449" s="136">
        <v>0</v>
      </c>
      <c r="BH449" s="80">
        <v>180</v>
      </c>
      <c r="BI449" s="80">
        <v>411.59999999999997</v>
      </c>
      <c r="BJ449" s="80">
        <v>231.59999999999997</v>
      </c>
      <c r="BK449" s="80">
        <v>128.66666666666663</v>
      </c>
      <c r="BL449" s="80">
        <v>231.6</v>
      </c>
      <c r="BM449" s="80">
        <v>51.599999999999994</v>
      </c>
      <c r="BN449" s="80">
        <v>28.666666666666664</v>
      </c>
      <c r="BO449" s="169" t="str">
        <f>VLOOKUP(B449,[1]DS!$B$5:$W$2997,15,0)</f>
        <v>0907</v>
      </c>
      <c r="BP449" s="80" t="str">
        <f t="shared" si="59"/>
        <v/>
      </c>
    </row>
    <row r="450" spans="1:68" ht="27.6" customHeight="1">
      <c r="A450" s="56">
        <f>SUBTOTAL(3,$B$9:B450)</f>
        <v>442</v>
      </c>
      <c r="B450" s="123" t="s">
        <v>366</v>
      </c>
      <c r="C450" s="124" t="s">
        <v>1348</v>
      </c>
      <c r="D450" s="125" t="s">
        <v>915</v>
      </c>
      <c r="E450" s="56">
        <v>9</v>
      </c>
      <c r="F450" s="57" t="s">
        <v>718</v>
      </c>
      <c r="G450" s="78">
        <v>0</v>
      </c>
      <c r="H450" s="58">
        <v>0</v>
      </c>
      <c r="I450" s="58">
        <v>0</v>
      </c>
      <c r="J450" s="58">
        <v>0</v>
      </c>
      <c r="K450" s="78"/>
      <c r="L450" s="58"/>
      <c r="M450" s="58"/>
      <c r="N450" s="58">
        <v>0</v>
      </c>
      <c r="O450" s="78">
        <v>0</v>
      </c>
      <c r="P450" s="58">
        <v>0</v>
      </c>
      <c r="Q450" s="58">
        <v>0</v>
      </c>
      <c r="R450" s="58">
        <v>0</v>
      </c>
      <c r="S450" s="78"/>
      <c r="T450" s="58"/>
      <c r="U450" s="58"/>
      <c r="V450" s="58">
        <v>0</v>
      </c>
      <c r="W450" s="58"/>
      <c r="X450" s="58"/>
      <c r="Y450" s="58"/>
      <c r="Z450" s="58"/>
      <c r="AA450" s="58"/>
      <c r="AB450" s="58">
        <v>0</v>
      </c>
      <c r="AC450" s="60">
        <v>0</v>
      </c>
      <c r="AD450" s="60">
        <v>0</v>
      </c>
      <c r="AE450" s="60">
        <v>0</v>
      </c>
      <c r="AF450" s="60">
        <v>0</v>
      </c>
      <c r="AG450" s="60">
        <v>0</v>
      </c>
      <c r="AH450" s="60">
        <v>0</v>
      </c>
      <c r="AI450" s="58">
        <v>0</v>
      </c>
      <c r="AJ450" s="58">
        <v>0</v>
      </c>
      <c r="AK450" s="59">
        <v>0</v>
      </c>
      <c r="AL450" s="58">
        <v>0</v>
      </c>
      <c r="AM450" s="58">
        <v>0</v>
      </c>
      <c r="AN450" s="78">
        <v>0</v>
      </c>
      <c r="AO450" s="78">
        <v>0</v>
      </c>
      <c r="AP450" s="78">
        <v>0</v>
      </c>
      <c r="AQ450" s="93">
        <v>0</v>
      </c>
      <c r="AR450" s="93">
        <v>0</v>
      </c>
      <c r="AS450" s="93">
        <v>0</v>
      </c>
      <c r="AT450" s="93">
        <v>0</v>
      </c>
      <c r="AU450" s="93">
        <v>0</v>
      </c>
      <c r="AV450" s="93">
        <v>0</v>
      </c>
      <c r="AW450" s="93">
        <v>0</v>
      </c>
      <c r="AX450" s="93">
        <v>0</v>
      </c>
      <c r="AY450" s="58"/>
      <c r="AZ450" s="59"/>
      <c r="BA450" s="59"/>
      <c r="BB450" s="59">
        <v>0</v>
      </c>
      <c r="BC450" s="59">
        <v>0</v>
      </c>
      <c r="BD450" s="59">
        <v>0</v>
      </c>
      <c r="BE450" s="59">
        <v>0</v>
      </c>
      <c r="BF450" s="59">
        <v>0</v>
      </c>
      <c r="BG450" s="60">
        <v>0</v>
      </c>
      <c r="BH450" s="80">
        <v>0</v>
      </c>
      <c r="BI450" s="80">
        <v>0</v>
      </c>
      <c r="BJ450" s="80">
        <v>0</v>
      </c>
      <c r="BK450" s="80">
        <v>0</v>
      </c>
      <c r="BL450" s="80">
        <v>0</v>
      </c>
      <c r="BM450" s="80">
        <v>0</v>
      </c>
      <c r="BN450" s="80">
        <v>0</v>
      </c>
      <c r="BO450" s="169" t="str">
        <f>VLOOKUP(B450,[1]DS!$B$5:$W$2997,15,0)</f>
        <v>0907</v>
      </c>
      <c r="BP450" s="80" t="str">
        <f t="shared" si="59"/>
        <v/>
      </c>
    </row>
    <row r="451" spans="1:68" ht="27.6" customHeight="1">
      <c r="A451" s="56">
        <f>SUBTOTAL(3,$B$9:B451)</f>
        <v>443</v>
      </c>
      <c r="B451" s="123" t="s">
        <v>367</v>
      </c>
      <c r="C451" s="124" t="s">
        <v>1349</v>
      </c>
      <c r="D451" s="125" t="s">
        <v>1057</v>
      </c>
      <c r="E451" s="56">
        <v>9</v>
      </c>
      <c r="F451" s="57" t="s">
        <v>718</v>
      </c>
      <c r="G451" s="78">
        <v>0</v>
      </c>
      <c r="H451" s="58">
        <v>0</v>
      </c>
      <c r="I451" s="58">
        <v>0</v>
      </c>
      <c r="J451" s="58">
        <v>0</v>
      </c>
      <c r="K451" s="78"/>
      <c r="L451" s="58"/>
      <c r="M451" s="58"/>
      <c r="N451" s="58">
        <v>0</v>
      </c>
      <c r="O451" s="78">
        <v>45.1</v>
      </c>
      <c r="P451" s="58">
        <v>4622750</v>
      </c>
      <c r="Q451" s="58">
        <v>0</v>
      </c>
      <c r="R451" s="58">
        <v>4622750</v>
      </c>
      <c r="S451" s="78"/>
      <c r="T451" s="58"/>
      <c r="U451" s="58"/>
      <c r="V451" s="58">
        <v>0</v>
      </c>
      <c r="W451" s="58"/>
      <c r="X451" s="58"/>
      <c r="Y451" s="58"/>
      <c r="Z451" s="58"/>
      <c r="AA451" s="58"/>
      <c r="AB451" s="58">
        <v>0</v>
      </c>
      <c r="AC451" s="60">
        <v>5</v>
      </c>
      <c r="AD451" s="60">
        <v>120</v>
      </c>
      <c r="AE451" s="60">
        <v>0</v>
      </c>
      <c r="AF451" s="60">
        <v>0</v>
      </c>
      <c r="AG451" s="60">
        <v>5</v>
      </c>
      <c r="AH451" s="60">
        <v>120</v>
      </c>
      <c r="AI451" s="58">
        <v>6200000</v>
      </c>
      <c r="AJ451" s="58">
        <v>0</v>
      </c>
      <c r="AK451" s="59">
        <v>0</v>
      </c>
      <c r="AL451" s="58">
        <v>6200000</v>
      </c>
      <c r="AM451" s="58">
        <v>0</v>
      </c>
      <c r="AN451" s="78">
        <v>255</v>
      </c>
      <c r="AO451" s="78">
        <v>293</v>
      </c>
      <c r="AP451" s="78">
        <v>0</v>
      </c>
      <c r="AQ451" s="93">
        <v>4864000</v>
      </c>
      <c r="AR451" s="93">
        <v>0</v>
      </c>
      <c r="AS451" s="93">
        <v>0</v>
      </c>
      <c r="AT451" s="93">
        <v>0</v>
      </c>
      <c r="AU451" s="93">
        <v>0</v>
      </c>
      <c r="AV451" s="93">
        <v>4864000</v>
      </c>
      <c r="AW451" s="93">
        <v>0</v>
      </c>
      <c r="AX451" s="93">
        <v>0</v>
      </c>
      <c r="AY451" s="58"/>
      <c r="AZ451" s="59"/>
      <c r="BA451" s="59"/>
      <c r="BB451" s="59">
        <v>15686750</v>
      </c>
      <c r="BC451" s="59">
        <v>0</v>
      </c>
      <c r="BD451" s="59">
        <v>0</v>
      </c>
      <c r="BE451" s="59">
        <v>15686750</v>
      </c>
      <c r="BF451" s="59">
        <v>0</v>
      </c>
      <c r="BG451" s="136">
        <v>0</v>
      </c>
      <c r="BH451" s="80">
        <v>255</v>
      </c>
      <c r="BI451" s="80">
        <v>458.1</v>
      </c>
      <c r="BJ451" s="80">
        <v>203.10000000000002</v>
      </c>
      <c r="BK451" s="80">
        <v>79.64705882352942</v>
      </c>
      <c r="BL451" s="80">
        <v>338.1</v>
      </c>
      <c r="BM451" s="80">
        <v>83.100000000000023</v>
      </c>
      <c r="BN451" s="80">
        <v>32.588235294117659</v>
      </c>
      <c r="BO451" s="169" t="str">
        <f>VLOOKUP(B451,[1]DS!$B$5:$W$2997,15,0)</f>
        <v>0907</v>
      </c>
      <c r="BP451" s="80" t="str">
        <f t="shared" si="59"/>
        <v/>
      </c>
    </row>
    <row r="452" spans="1:68" ht="27.6" customHeight="1">
      <c r="A452" s="56">
        <f>SUBTOTAL(3,$B$9:B452)</f>
        <v>444</v>
      </c>
      <c r="B452" s="123" t="s">
        <v>639</v>
      </c>
      <c r="C452" s="124" t="s">
        <v>904</v>
      </c>
      <c r="D452" s="125" t="s">
        <v>978</v>
      </c>
      <c r="E452" s="56">
        <v>9</v>
      </c>
      <c r="F452" s="57" t="s">
        <v>718</v>
      </c>
      <c r="G452" s="78">
        <v>0</v>
      </c>
      <c r="H452" s="58">
        <v>0</v>
      </c>
      <c r="I452" s="58">
        <v>0</v>
      </c>
      <c r="J452" s="58">
        <v>0</v>
      </c>
      <c r="K452" s="78"/>
      <c r="L452" s="58"/>
      <c r="M452" s="58"/>
      <c r="N452" s="58">
        <v>0</v>
      </c>
      <c r="O452" s="78">
        <v>0</v>
      </c>
      <c r="P452" s="58">
        <v>0</v>
      </c>
      <c r="Q452" s="58">
        <v>0</v>
      </c>
      <c r="R452" s="58">
        <v>0</v>
      </c>
      <c r="S452" s="78"/>
      <c r="T452" s="58"/>
      <c r="U452" s="58"/>
      <c r="V452" s="58">
        <v>0</v>
      </c>
      <c r="W452" s="58"/>
      <c r="X452" s="58"/>
      <c r="Y452" s="58"/>
      <c r="Z452" s="58"/>
      <c r="AA452" s="58"/>
      <c r="AB452" s="58">
        <v>0</v>
      </c>
      <c r="AC452" s="60">
        <v>2</v>
      </c>
      <c r="AD452" s="60">
        <v>40</v>
      </c>
      <c r="AE452" s="60">
        <v>0</v>
      </c>
      <c r="AF452" s="60">
        <v>0</v>
      </c>
      <c r="AG452" s="60">
        <v>2</v>
      </c>
      <c r="AH452" s="60">
        <v>40</v>
      </c>
      <c r="AI452" s="58">
        <v>2100000</v>
      </c>
      <c r="AJ452" s="58">
        <v>0</v>
      </c>
      <c r="AK452" s="59">
        <v>0</v>
      </c>
      <c r="AL452" s="58">
        <v>2100000</v>
      </c>
      <c r="AM452" s="58">
        <v>0</v>
      </c>
      <c r="AN452" s="78">
        <v>52.5</v>
      </c>
      <c r="AO452" s="78">
        <v>17.100000000000001</v>
      </c>
      <c r="AP452" s="78">
        <v>0</v>
      </c>
      <c r="AQ452" s="93">
        <v>0</v>
      </c>
      <c r="AR452" s="93">
        <v>0</v>
      </c>
      <c r="AS452" s="93">
        <v>0</v>
      </c>
      <c r="AT452" s="93">
        <v>0</v>
      </c>
      <c r="AU452" s="93">
        <v>0</v>
      </c>
      <c r="AV452" s="93">
        <v>0</v>
      </c>
      <c r="AW452" s="93">
        <v>0</v>
      </c>
      <c r="AX452" s="93">
        <v>0</v>
      </c>
      <c r="AY452" s="58"/>
      <c r="AZ452" s="59"/>
      <c r="BA452" s="59"/>
      <c r="BB452" s="59">
        <v>2100000</v>
      </c>
      <c r="BC452" s="59">
        <v>0</v>
      </c>
      <c r="BD452" s="59">
        <v>0</v>
      </c>
      <c r="BE452" s="59">
        <v>2100000</v>
      </c>
      <c r="BF452" s="59">
        <v>0</v>
      </c>
      <c r="BG452" s="60">
        <v>0</v>
      </c>
      <c r="BH452" s="80">
        <v>52.5</v>
      </c>
      <c r="BI452" s="80">
        <v>57.1</v>
      </c>
      <c r="BJ452" s="80">
        <v>4.6000000000000014</v>
      </c>
      <c r="BK452" s="80">
        <v>8.7619047619047645</v>
      </c>
      <c r="BL452" s="80">
        <v>17.100000000000001</v>
      </c>
      <c r="BM452" s="80">
        <v>0</v>
      </c>
      <c r="BN452" s="80">
        <v>0</v>
      </c>
      <c r="BO452" s="169" t="str">
        <f>VLOOKUP(B452,[1]DS!$B$5:$W$2997,15,0)</f>
        <v>0907</v>
      </c>
      <c r="BP452" s="80" t="str">
        <f t="shared" si="59"/>
        <v/>
      </c>
    </row>
    <row r="453" spans="1:68" ht="27.6" customHeight="1">
      <c r="A453" s="56">
        <f>SUBTOTAL(3,$B$9:B453)</f>
        <v>445</v>
      </c>
      <c r="B453" s="123" t="s">
        <v>368</v>
      </c>
      <c r="C453" s="124" t="s">
        <v>962</v>
      </c>
      <c r="D453" s="125" t="s">
        <v>1350</v>
      </c>
      <c r="E453" s="56">
        <v>9</v>
      </c>
      <c r="F453" s="57" t="s">
        <v>719</v>
      </c>
      <c r="G453" s="78">
        <v>0</v>
      </c>
      <c r="H453" s="58">
        <v>0</v>
      </c>
      <c r="I453" s="58">
        <v>0</v>
      </c>
      <c r="J453" s="58">
        <v>0</v>
      </c>
      <c r="K453" s="78"/>
      <c r="L453" s="58"/>
      <c r="M453" s="58"/>
      <c r="N453" s="58">
        <v>0</v>
      </c>
      <c r="O453" s="78">
        <v>60</v>
      </c>
      <c r="P453" s="58">
        <v>6150000</v>
      </c>
      <c r="Q453" s="58">
        <v>0</v>
      </c>
      <c r="R453" s="58">
        <v>6150000</v>
      </c>
      <c r="S453" s="78"/>
      <c r="T453" s="58"/>
      <c r="U453" s="58"/>
      <c r="V453" s="58">
        <v>0</v>
      </c>
      <c r="W453" s="58"/>
      <c r="X453" s="58"/>
      <c r="Y453" s="58"/>
      <c r="Z453" s="58"/>
      <c r="AA453" s="58"/>
      <c r="AB453" s="58">
        <v>0</v>
      </c>
      <c r="AC453" s="60">
        <v>0</v>
      </c>
      <c r="AD453" s="60">
        <v>0</v>
      </c>
      <c r="AE453" s="60">
        <v>0</v>
      </c>
      <c r="AF453" s="60">
        <v>0</v>
      </c>
      <c r="AG453" s="60">
        <v>0</v>
      </c>
      <c r="AH453" s="60">
        <v>0</v>
      </c>
      <c r="AI453" s="58">
        <v>0</v>
      </c>
      <c r="AJ453" s="58">
        <v>0</v>
      </c>
      <c r="AK453" s="59">
        <v>0</v>
      </c>
      <c r="AL453" s="58">
        <v>0</v>
      </c>
      <c r="AM453" s="58">
        <v>0</v>
      </c>
      <c r="AN453" s="78">
        <v>277.5</v>
      </c>
      <c r="AO453" s="78">
        <v>562.4</v>
      </c>
      <c r="AP453" s="78">
        <v>0</v>
      </c>
      <c r="AQ453" s="93">
        <v>29914500</v>
      </c>
      <c r="AR453" s="93">
        <v>0</v>
      </c>
      <c r="AS453" s="93">
        <v>0</v>
      </c>
      <c r="AT453" s="93">
        <v>0</v>
      </c>
      <c r="AU453" s="93">
        <v>0</v>
      </c>
      <c r="AV453" s="93">
        <v>29914500</v>
      </c>
      <c r="AW453" s="93">
        <v>0</v>
      </c>
      <c r="AX453" s="93">
        <v>0</v>
      </c>
      <c r="AY453" s="58"/>
      <c r="AZ453" s="59"/>
      <c r="BA453" s="59"/>
      <c r="BB453" s="59">
        <v>36064500</v>
      </c>
      <c r="BC453" s="59">
        <v>0</v>
      </c>
      <c r="BD453" s="59">
        <v>0</v>
      </c>
      <c r="BE453" s="59">
        <v>36064500</v>
      </c>
      <c r="BF453" s="59">
        <v>0</v>
      </c>
      <c r="BG453" s="60">
        <v>0</v>
      </c>
      <c r="BH453" s="80">
        <v>277.5</v>
      </c>
      <c r="BI453" s="80">
        <v>622.4</v>
      </c>
      <c r="BJ453" s="80">
        <v>344.9</v>
      </c>
      <c r="BK453" s="80">
        <v>124.28828828828829</v>
      </c>
      <c r="BL453" s="80">
        <v>622.4</v>
      </c>
      <c r="BM453" s="80">
        <v>344.9</v>
      </c>
      <c r="BN453" s="80">
        <v>124.28828828828829</v>
      </c>
      <c r="BO453" s="169" t="str">
        <f>VLOOKUP(B453,[1]DS!$B$5:$W$2997,15,0)</f>
        <v>0911</v>
      </c>
      <c r="BP453" s="80" t="str">
        <f t="shared" si="59"/>
        <v/>
      </c>
    </row>
    <row r="454" spans="1:68" ht="27.6" customHeight="1">
      <c r="A454" s="56">
        <f>SUBTOTAL(3,$B$9:B454)</f>
        <v>446</v>
      </c>
      <c r="B454" s="123" t="s">
        <v>369</v>
      </c>
      <c r="C454" s="124" t="s">
        <v>1351</v>
      </c>
      <c r="D454" s="125" t="s">
        <v>929</v>
      </c>
      <c r="E454" s="56">
        <v>10</v>
      </c>
      <c r="F454" s="57" t="s">
        <v>720</v>
      </c>
      <c r="G454" s="78">
        <v>76.2</v>
      </c>
      <c r="H454" s="58">
        <v>7810500</v>
      </c>
      <c r="I454" s="58">
        <v>0</v>
      </c>
      <c r="J454" s="58">
        <v>7810500</v>
      </c>
      <c r="K454" s="78"/>
      <c r="L454" s="58"/>
      <c r="M454" s="58"/>
      <c r="N454" s="58">
        <v>0</v>
      </c>
      <c r="O454" s="78">
        <v>411.49999999999994</v>
      </c>
      <c r="P454" s="58">
        <v>42178749.999999993</v>
      </c>
      <c r="Q454" s="58">
        <v>0</v>
      </c>
      <c r="R454" s="58">
        <v>42178750</v>
      </c>
      <c r="S454" s="78"/>
      <c r="T454" s="58"/>
      <c r="U454" s="58"/>
      <c r="V454" s="58">
        <v>0</v>
      </c>
      <c r="W454" s="58"/>
      <c r="X454" s="58"/>
      <c r="Y454" s="58"/>
      <c r="Z454" s="58"/>
      <c r="AA454" s="58"/>
      <c r="AB454" s="58">
        <v>0</v>
      </c>
      <c r="AC454" s="60">
        <v>0</v>
      </c>
      <c r="AD454" s="60">
        <v>0</v>
      </c>
      <c r="AE454" s="60">
        <v>0</v>
      </c>
      <c r="AF454" s="60">
        <v>0</v>
      </c>
      <c r="AG454" s="60">
        <v>0</v>
      </c>
      <c r="AH454" s="60">
        <v>0</v>
      </c>
      <c r="AI454" s="58">
        <v>0</v>
      </c>
      <c r="AJ454" s="58">
        <v>0</v>
      </c>
      <c r="AK454" s="59">
        <v>0</v>
      </c>
      <c r="AL454" s="58">
        <v>0</v>
      </c>
      <c r="AM454" s="58">
        <v>0</v>
      </c>
      <c r="AN454" s="78">
        <v>300</v>
      </c>
      <c r="AO454" s="78">
        <v>393.9</v>
      </c>
      <c r="AP454" s="78">
        <v>0</v>
      </c>
      <c r="AQ454" s="93">
        <v>12817350</v>
      </c>
      <c r="AR454" s="93">
        <v>0</v>
      </c>
      <c r="AS454" s="93">
        <v>0</v>
      </c>
      <c r="AT454" s="93">
        <v>0</v>
      </c>
      <c r="AU454" s="93">
        <v>0</v>
      </c>
      <c r="AV454" s="93">
        <v>12817350</v>
      </c>
      <c r="AW454" s="93">
        <v>0</v>
      </c>
      <c r="AX454" s="93">
        <v>0</v>
      </c>
      <c r="AY454" s="58"/>
      <c r="AZ454" s="59"/>
      <c r="BA454" s="59"/>
      <c r="BB454" s="59">
        <v>62806600</v>
      </c>
      <c r="BC454" s="59">
        <v>0</v>
      </c>
      <c r="BD454" s="59">
        <v>0</v>
      </c>
      <c r="BE454" s="59">
        <v>62806600</v>
      </c>
      <c r="BF454" s="59">
        <v>0</v>
      </c>
      <c r="BG454" s="60">
        <v>0</v>
      </c>
      <c r="BH454" s="80">
        <v>300</v>
      </c>
      <c r="BI454" s="80">
        <v>881.59999999999991</v>
      </c>
      <c r="BJ454" s="80">
        <v>581.59999999999991</v>
      </c>
      <c r="BK454" s="80">
        <v>193.86666666666662</v>
      </c>
      <c r="BL454" s="80">
        <v>881.59999999999991</v>
      </c>
      <c r="BM454" s="80">
        <v>581.59999999999991</v>
      </c>
      <c r="BN454" s="80">
        <v>193.86666666666662</v>
      </c>
      <c r="BO454" s="169" t="str">
        <f>VLOOKUP(B454,[1]DS!$B$5:$W$2997,15,0)</f>
        <v>1001</v>
      </c>
      <c r="BP454" s="80" t="str">
        <f t="shared" si="59"/>
        <v/>
      </c>
    </row>
    <row r="455" spans="1:68" ht="27.6" customHeight="1">
      <c r="A455" s="56">
        <f>SUBTOTAL(3,$B$9:B455)</f>
        <v>447</v>
      </c>
      <c r="B455" s="123" t="s">
        <v>370</v>
      </c>
      <c r="C455" s="124" t="s">
        <v>1352</v>
      </c>
      <c r="D455" s="125" t="s">
        <v>1101</v>
      </c>
      <c r="E455" s="56">
        <v>10</v>
      </c>
      <c r="F455" s="57" t="s">
        <v>720</v>
      </c>
      <c r="G455" s="78">
        <v>0</v>
      </c>
      <c r="H455" s="58">
        <v>0</v>
      </c>
      <c r="I455" s="58">
        <v>0</v>
      </c>
      <c r="J455" s="58">
        <v>0</v>
      </c>
      <c r="K455" s="78"/>
      <c r="L455" s="58"/>
      <c r="M455" s="58"/>
      <c r="N455" s="58">
        <v>0</v>
      </c>
      <c r="O455" s="78">
        <v>396.2</v>
      </c>
      <c r="P455" s="58">
        <v>40610500</v>
      </c>
      <c r="Q455" s="58">
        <v>0</v>
      </c>
      <c r="R455" s="58">
        <v>40610500</v>
      </c>
      <c r="S455" s="78"/>
      <c r="T455" s="58"/>
      <c r="U455" s="58"/>
      <c r="V455" s="58">
        <v>0</v>
      </c>
      <c r="W455" s="58"/>
      <c r="X455" s="58"/>
      <c r="Y455" s="58"/>
      <c r="Z455" s="58"/>
      <c r="AA455" s="58"/>
      <c r="AB455" s="58">
        <v>0</v>
      </c>
      <c r="AC455" s="60">
        <v>0</v>
      </c>
      <c r="AD455" s="60">
        <v>0</v>
      </c>
      <c r="AE455" s="60">
        <v>0</v>
      </c>
      <c r="AF455" s="60">
        <v>0</v>
      </c>
      <c r="AG455" s="60">
        <v>0</v>
      </c>
      <c r="AH455" s="60">
        <v>0</v>
      </c>
      <c r="AI455" s="58">
        <v>0</v>
      </c>
      <c r="AJ455" s="58">
        <v>0</v>
      </c>
      <c r="AK455" s="59">
        <v>0</v>
      </c>
      <c r="AL455" s="58">
        <v>0</v>
      </c>
      <c r="AM455" s="58">
        <v>0</v>
      </c>
      <c r="AN455" s="78">
        <v>300</v>
      </c>
      <c r="AO455" s="78">
        <v>379</v>
      </c>
      <c r="AP455" s="78">
        <v>0</v>
      </c>
      <c r="AQ455" s="93">
        <v>10783500</v>
      </c>
      <c r="AR455" s="93">
        <v>0</v>
      </c>
      <c r="AS455" s="93">
        <v>0</v>
      </c>
      <c r="AT455" s="93">
        <v>0</v>
      </c>
      <c r="AU455" s="93">
        <v>0</v>
      </c>
      <c r="AV455" s="93">
        <v>10783500</v>
      </c>
      <c r="AW455" s="93">
        <v>0</v>
      </c>
      <c r="AX455" s="93">
        <v>0</v>
      </c>
      <c r="AY455" s="58"/>
      <c r="AZ455" s="59"/>
      <c r="BA455" s="59"/>
      <c r="BB455" s="59">
        <v>51394000</v>
      </c>
      <c r="BC455" s="59">
        <v>0</v>
      </c>
      <c r="BD455" s="59">
        <v>0</v>
      </c>
      <c r="BE455" s="59">
        <v>51394000</v>
      </c>
      <c r="BF455" s="59">
        <v>0</v>
      </c>
      <c r="BG455" s="60">
        <v>0</v>
      </c>
      <c r="BH455" s="80">
        <v>300</v>
      </c>
      <c r="BI455" s="80">
        <v>775.2</v>
      </c>
      <c r="BJ455" s="80">
        <v>475.20000000000005</v>
      </c>
      <c r="BK455" s="80">
        <v>158.4</v>
      </c>
      <c r="BL455" s="80">
        <v>775.2</v>
      </c>
      <c r="BM455" s="80">
        <v>475.20000000000005</v>
      </c>
      <c r="BN455" s="80">
        <v>158.4</v>
      </c>
      <c r="BO455" s="169" t="str">
        <f>VLOOKUP(B455,[1]DS!$B$5:$W$2997,15,0)</f>
        <v>1001</v>
      </c>
      <c r="BP455" s="80" t="str">
        <f t="shared" si="59"/>
        <v/>
      </c>
    </row>
    <row r="456" spans="1:68" ht="27.6" customHeight="1">
      <c r="A456" s="56">
        <f>SUBTOTAL(3,$B$9:B456)</f>
        <v>448</v>
      </c>
      <c r="B456" s="123" t="s">
        <v>371</v>
      </c>
      <c r="C456" s="124" t="s">
        <v>1115</v>
      </c>
      <c r="D456" s="125" t="s">
        <v>958</v>
      </c>
      <c r="E456" s="56">
        <v>10</v>
      </c>
      <c r="F456" s="57" t="s">
        <v>720</v>
      </c>
      <c r="G456" s="78">
        <v>0</v>
      </c>
      <c r="H456" s="58">
        <v>0</v>
      </c>
      <c r="I456" s="58">
        <v>0</v>
      </c>
      <c r="J456" s="58">
        <v>0</v>
      </c>
      <c r="K456" s="78"/>
      <c r="L456" s="58"/>
      <c r="M456" s="58"/>
      <c r="N456" s="58">
        <v>0</v>
      </c>
      <c r="O456" s="78">
        <v>395.6</v>
      </c>
      <c r="P456" s="58">
        <v>40549000</v>
      </c>
      <c r="Q456" s="58">
        <v>0</v>
      </c>
      <c r="R456" s="58">
        <v>40549000</v>
      </c>
      <c r="S456" s="78"/>
      <c r="T456" s="58"/>
      <c r="U456" s="58"/>
      <c r="V456" s="58">
        <v>0</v>
      </c>
      <c r="W456" s="58"/>
      <c r="X456" s="58"/>
      <c r="Y456" s="58"/>
      <c r="Z456" s="58"/>
      <c r="AA456" s="58"/>
      <c r="AB456" s="58">
        <v>0</v>
      </c>
      <c r="AC456" s="60">
        <v>0</v>
      </c>
      <c r="AD456" s="60">
        <v>0</v>
      </c>
      <c r="AE456" s="60">
        <v>0</v>
      </c>
      <c r="AF456" s="60">
        <v>0</v>
      </c>
      <c r="AG456" s="60">
        <v>0</v>
      </c>
      <c r="AH456" s="60">
        <v>0</v>
      </c>
      <c r="AI456" s="58">
        <v>0</v>
      </c>
      <c r="AJ456" s="58">
        <v>0</v>
      </c>
      <c r="AK456" s="59">
        <v>0</v>
      </c>
      <c r="AL456" s="58">
        <v>0</v>
      </c>
      <c r="AM456" s="58">
        <v>0</v>
      </c>
      <c r="AN456" s="78">
        <v>300</v>
      </c>
      <c r="AO456" s="78">
        <v>340.9</v>
      </c>
      <c r="AP456" s="78">
        <v>0</v>
      </c>
      <c r="AQ456" s="93">
        <v>5930500</v>
      </c>
      <c r="AR456" s="93">
        <v>0</v>
      </c>
      <c r="AS456" s="93">
        <v>0</v>
      </c>
      <c r="AT456" s="93">
        <v>0</v>
      </c>
      <c r="AU456" s="93">
        <v>0</v>
      </c>
      <c r="AV456" s="93">
        <v>5930500</v>
      </c>
      <c r="AW456" s="93">
        <v>0</v>
      </c>
      <c r="AX456" s="93">
        <v>0</v>
      </c>
      <c r="AY456" s="58"/>
      <c r="AZ456" s="59"/>
      <c r="BA456" s="59"/>
      <c r="BB456" s="59">
        <v>46479500</v>
      </c>
      <c r="BC456" s="59">
        <v>0</v>
      </c>
      <c r="BD456" s="59">
        <v>0</v>
      </c>
      <c r="BE456" s="59">
        <v>46479500</v>
      </c>
      <c r="BF456" s="59">
        <v>0</v>
      </c>
      <c r="BG456" s="60">
        <v>0</v>
      </c>
      <c r="BH456" s="80">
        <v>300</v>
      </c>
      <c r="BI456" s="80">
        <v>736.5</v>
      </c>
      <c r="BJ456" s="80">
        <v>436.5</v>
      </c>
      <c r="BK456" s="80">
        <v>145.5</v>
      </c>
      <c r="BL456" s="80">
        <v>736.5</v>
      </c>
      <c r="BM456" s="80">
        <v>436.5</v>
      </c>
      <c r="BN456" s="80">
        <v>145.5</v>
      </c>
      <c r="BO456" s="169" t="str">
        <f>VLOOKUP(B456,[1]DS!$B$5:$W$2997,15,0)</f>
        <v>1001</v>
      </c>
      <c r="BP456" s="80" t="str">
        <f t="shared" si="59"/>
        <v/>
      </c>
    </row>
    <row r="457" spans="1:68" ht="27.6" customHeight="1">
      <c r="A457" s="56">
        <f>SUBTOTAL(3,$B$9:B457)</f>
        <v>449</v>
      </c>
      <c r="B457" s="123" t="s">
        <v>372</v>
      </c>
      <c r="C457" s="124" t="s">
        <v>955</v>
      </c>
      <c r="D457" s="125" t="s">
        <v>1353</v>
      </c>
      <c r="E457" s="56">
        <v>10</v>
      </c>
      <c r="F457" s="57" t="s">
        <v>720</v>
      </c>
      <c r="G457" s="78">
        <v>0</v>
      </c>
      <c r="H457" s="58">
        <v>0</v>
      </c>
      <c r="I457" s="58">
        <v>0</v>
      </c>
      <c r="J457" s="58">
        <v>0</v>
      </c>
      <c r="K457" s="78"/>
      <c r="L457" s="58"/>
      <c r="M457" s="58"/>
      <c r="N457" s="58">
        <v>0</v>
      </c>
      <c r="O457" s="78">
        <v>411.59999999999997</v>
      </c>
      <c r="P457" s="58">
        <v>42189000</v>
      </c>
      <c r="Q457" s="58">
        <v>0</v>
      </c>
      <c r="R457" s="58">
        <v>42189000</v>
      </c>
      <c r="S457" s="78"/>
      <c r="T457" s="58"/>
      <c r="U457" s="58"/>
      <c r="V457" s="58">
        <v>0</v>
      </c>
      <c r="W457" s="58"/>
      <c r="X457" s="58"/>
      <c r="Y457" s="58"/>
      <c r="Z457" s="58"/>
      <c r="AA457" s="58"/>
      <c r="AB457" s="58">
        <v>0</v>
      </c>
      <c r="AC457" s="60">
        <v>0</v>
      </c>
      <c r="AD457" s="60">
        <v>0</v>
      </c>
      <c r="AE457" s="60">
        <v>0</v>
      </c>
      <c r="AF457" s="60">
        <v>0</v>
      </c>
      <c r="AG457" s="60">
        <v>0</v>
      </c>
      <c r="AH457" s="60">
        <v>0</v>
      </c>
      <c r="AI457" s="58">
        <v>0</v>
      </c>
      <c r="AJ457" s="58">
        <v>0</v>
      </c>
      <c r="AK457" s="59">
        <v>0</v>
      </c>
      <c r="AL457" s="58">
        <v>0</v>
      </c>
      <c r="AM457" s="58">
        <v>0</v>
      </c>
      <c r="AN457" s="78">
        <v>300</v>
      </c>
      <c r="AO457" s="78">
        <v>363.7</v>
      </c>
      <c r="AP457" s="78">
        <v>0</v>
      </c>
      <c r="AQ457" s="93">
        <v>9236500</v>
      </c>
      <c r="AR457" s="93">
        <v>0</v>
      </c>
      <c r="AS457" s="93">
        <v>0</v>
      </c>
      <c r="AT457" s="93">
        <v>0</v>
      </c>
      <c r="AU457" s="93">
        <v>0</v>
      </c>
      <c r="AV457" s="93">
        <v>9236500</v>
      </c>
      <c r="AW457" s="93">
        <v>0</v>
      </c>
      <c r="AX457" s="93">
        <v>0</v>
      </c>
      <c r="AY457" s="58"/>
      <c r="AZ457" s="59"/>
      <c r="BA457" s="59"/>
      <c r="BB457" s="59">
        <v>51425500</v>
      </c>
      <c r="BC457" s="59">
        <v>0</v>
      </c>
      <c r="BD457" s="59">
        <v>0</v>
      </c>
      <c r="BE457" s="59">
        <v>51425500</v>
      </c>
      <c r="BF457" s="59">
        <v>0</v>
      </c>
      <c r="BG457" s="60">
        <v>0</v>
      </c>
      <c r="BH457" s="80">
        <v>300</v>
      </c>
      <c r="BI457" s="80">
        <v>775.3</v>
      </c>
      <c r="BJ457" s="80">
        <v>475.29999999999995</v>
      </c>
      <c r="BK457" s="80">
        <v>158.43333333333331</v>
      </c>
      <c r="BL457" s="80">
        <v>775.3</v>
      </c>
      <c r="BM457" s="80">
        <v>475.29999999999995</v>
      </c>
      <c r="BN457" s="80">
        <v>158.43333333333331</v>
      </c>
      <c r="BO457" s="169" t="str">
        <f>VLOOKUP(B457,[1]DS!$B$5:$W$2997,15,0)</f>
        <v>1001</v>
      </c>
      <c r="BP457" s="80" t="str">
        <f t="shared" ref="BP457:BP520" si="60">+IF((AO457+AP457-AN457)&gt;300,"Vượt trên 300 giờ","")</f>
        <v/>
      </c>
    </row>
    <row r="458" spans="1:68" ht="27.6" customHeight="1">
      <c r="A458" s="56">
        <f>SUBTOTAL(3,$B$9:B458)</f>
        <v>450</v>
      </c>
      <c r="B458" s="123" t="s">
        <v>373</v>
      </c>
      <c r="C458" s="124" t="s">
        <v>1354</v>
      </c>
      <c r="D458" s="125" t="s">
        <v>1059</v>
      </c>
      <c r="E458" s="56">
        <v>10</v>
      </c>
      <c r="F458" s="57" t="s">
        <v>720</v>
      </c>
      <c r="G458" s="78">
        <v>74.400000000000006</v>
      </c>
      <c r="H458" s="58">
        <v>7626000</v>
      </c>
      <c r="I458" s="58">
        <v>0</v>
      </c>
      <c r="J458" s="58">
        <v>7626000</v>
      </c>
      <c r="K458" s="78"/>
      <c r="L458" s="58"/>
      <c r="M458" s="58"/>
      <c r="N458" s="58">
        <v>0</v>
      </c>
      <c r="O458" s="78">
        <v>486.9</v>
      </c>
      <c r="P458" s="58">
        <v>49907250</v>
      </c>
      <c r="Q458" s="58">
        <v>0</v>
      </c>
      <c r="R458" s="58">
        <v>49907250</v>
      </c>
      <c r="S458" s="78"/>
      <c r="T458" s="58"/>
      <c r="U458" s="58"/>
      <c r="V458" s="58">
        <v>0</v>
      </c>
      <c r="W458" s="58"/>
      <c r="X458" s="58"/>
      <c r="Y458" s="58"/>
      <c r="Z458" s="58"/>
      <c r="AA458" s="58"/>
      <c r="AB458" s="58">
        <v>0</v>
      </c>
      <c r="AC458" s="60">
        <v>0</v>
      </c>
      <c r="AD458" s="60">
        <v>0</v>
      </c>
      <c r="AE458" s="60">
        <v>0</v>
      </c>
      <c r="AF458" s="60">
        <v>0</v>
      </c>
      <c r="AG458" s="60">
        <v>0</v>
      </c>
      <c r="AH458" s="60">
        <v>0</v>
      </c>
      <c r="AI458" s="58">
        <v>0</v>
      </c>
      <c r="AJ458" s="58">
        <v>0</v>
      </c>
      <c r="AK458" s="59">
        <v>0</v>
      </c>
      <c r="AL458" s="58">
        <v>0</v>
      </c>
      <c r="AM458" s="58">
        <v>0</v>
      </c>
      <c r="AN458" s="78">
        <v>255</v>
      </c>
      <c r="AO458" s="78">
        <v>337.8</v>
      </c>
      <c r="AP458" s="78">
        <v>0</v>
      </c>
      <c r="AQ458" s="93">
        <v>11302200</v>
      </c>
      <c r="AR458" s="93">
        <v>0</v>
      </c>
      <c r="AS458" s="93">
        <v>0</v>
      </c>
      <c r="AT458" s="93">
        <v>0</v>
      </c>
      <c r="AU458" s="93">
        <v>0</v>
      </c>
      <c r="AV458" s="93">
        <v>11302200</v>
      </c>
      <c r="AW458" s="93">
        <v>0</v>
      </c>
      <c r="AX458" s="93">
        <v>0</v>
      </c>
      <c r="AY458" s="58"/>
      <c r="AZ458" s="59"/>
      <c r="BA458" s="59"/>
      <c r="BB458" s="59">
        <v>68835450</v>
      </c>
      <c r="BC458" s="59">
        <v>0</v>
      </c>
      <c r="BD458" s="59">
        <v>0</v>
      </c>
      <c r="BE458" s="59">
        <v>68835450</v>
      </c>
      <c r="BF458" s="59">
        <v>0</v>
      </c>
      <c r="BG458" s="136">
        <v>0</v>
      </c>
      <c r="BH458" s="80">
        <v>255</v>
      </c>
      <c r="BI458" s="80">
        <v>899.09999999999991</v>
      </c>
      <c r="BJ458" s="80">
        <v>644.09999999999991</v>
      </c>
      <c r="BK458" s="80">
        <v>252.5882352941176</v>
      </c>
      <c r="BL458" s="80">
        <v>899.09999999999991</v>
      </c>
      <c r="BM458" s="80">
        <v>644.09999999999991</v>
      </c>
      <c r="BN458" s="80">
        <v>252.5882352941176</v>
      </c>
      <c r="BO458" s="169" t="str">
        <f>VLOOKUP(B458,[1]DS!$B$5:$W$2997,15,0)</f>
        <v>1001</v>
      </c>
      <c r="BP458" s="80" t="str">
        <f t="shared" si="60"/>
        <v/>
      </c>
    </row>
    <row r="459" spans="1:68" ht="27.6" customHeight="1">
      <c r="A459" s="56">
        <f>SUBTOTAL(3,$B$9:B459)</f>
        <v>451</v>
      </c>
      <c r="B459" s="123" t="s">
        <v>374</v>
      </c>
      <c r="C459" s="124" t="s">
        <v>904</v>
      </c>
      <c r="D459" s="125" t="s">
        <v>1010</v>
      </c>
      <c r="E459" s="56">
        <v>10</v>
      </c>
      <c r="F459" s="57" t="s">
        <v>720</v>
      </c>
      <c r="G459" s="78">
        <v>140.19999999999999</v>
      </c>
      <c r="H459" s="58">
        <v>14370500</v>
      </c>
      <c r="I459" s="58">
        <v>0</v>
      </c>
      <c r="J459" s="58">
        <v>14370500</v>
      </c>
      <c r="K459" s="78"/>
      <c r="L459" s="58"/>
      <c r="M459" s="58"/>
      <c r="N459" s="58">
        <v>0</v>
      </c>
      <c r="O459" s="78">
        <v>456.5</v>
      </c>
      <c r="P459" s="58">
        <v>46791250</v>
      </c>
      <c r="Q459" s="58">
        <v>0</v>
      </c>
      <c r="R459" s="58">
        <v>46791250</v>
      </c>
      <c r="S459" s="78"/>
      <c r="T459" s="58"/>
      <c r="U459" s="58"/>
      <c r="V459" s="58">
        <v>0</v>
      </c>
      <c r="W459" s="58"/>
      <c r="X459" s="58"/>
      <c r="Y459" s="58"/>
      <c r="Z459" s="58"/>
      <c r="AA459" s="58"/>
      <c r="AB459" s="58">
        <v>0</v>
      </c>
      <c r="AC459" s="60">
        <v>0</v>
      </c>
      <c r="AD459" s="60">
        <v>0</v>
      </c>
      <c r="AE459" s="60">
        <v>0</v>
      </c>
      <c r="AF459" s="60">
        <v>0</v>
      </c>
      <c r="AG459" s="60">
        <v>0</v>
      </c>
      <c r="AH459" s="60">
        <v>0</v>
      </c>
      <c r="AI459" s="58">
        <v>0</v>
      </c>
      <c r="AJ459" s="58">
        <v>0</v>
      </c>
      <c r="AK459" s="59">
        <v>0</v>
      </c>
      <c r="AL459" s="58">
        <v>0</v>
      </c>
      <c r="AM459" s="58">
        <v>0</v>
      </c>
      <c r="AN459" s="78">
        <v>300</v>
      </c>
      <c r="AO459" s="78">
        <v>362.04999999999995</v>
      </c>
      <c r="AP459" s="78">
        <v>0</v>
      </c>
      <c r="AQ459" s="93">
        <v>8469825</v>
      </c>
      <c r="AR459" s="93">
        <v>0</v>
      </c>
      <c r="AS459" s="93">
        <v>0</v>
      </c>
      <c r="AT459" s="93">
        <v>0</v>
      </c>
      <c r="AU459" s="93">
        <v>0</v>
      </c>
      <c r="AV459" s="93">
        <v>8469825</v>
      </c>
      <c r="AW459" s="93">
        <v>0</v>
      </c>
      <c r="AX459" s="93">
        <v>0</v>
      </c>
      <c r="AY459" s="58"/>
      <c r="AZ459" s="59"/>
      <c r="BA459" s="59"/>
      <c r="BB459" s="59">
        <v>69631575</v>
      </c>
      <c r="BC459" s="59">
        <v>0</v>
      </c>
      <c r="BD459" s="59">
        <v>0</v>
      </c>
      <c r="BE459" s="59">
        <v>69631575</v>
      </c>
      <c r="BF459" s="59">
        <v>0</v>
      </c>
      <c r="BG459" s="136">
        <v>0</v>
      </c>
      <c r="BH459" s="80">
        <v>300</v>
      </c>
      <c r="BI459" s="80">
        <v>958.75</v>
      </c>
      <c r="BJ459" s="80">
        <v>658.75</v>
      </c>
      <c r="BK459" s="80">
        <v>219.58333333333334</v>
      </c>
      <c r="BL459" s="80">
        <v>958.75</v>
      </c>
      <c r="BM459" s="80">
        <v>658.75</v>
      </c>
      <c r="BN459" s="80">
        <v>219.58333333333334</v>
      </c>
      <c r="BO459" s="169" t="str">
        <f>VLOOKUP(B459,[1]DS!$B$5:$W$2997,15,0)</f>
        <v>1001</v>
      </c>
      <c r="BP459" s="80" t="str">
        <f t="shared" si="60"/>
        <v/>
      </c>
    </row>
    <row r="460" spans="1:68" ht="27.6" customHeight="1">
      <c r="A460" s="56">
        <f>SUBTOTAL(3,$B$9:B460)</f>
        <v>452</v>
      </c>
      <c r="B460" s="123" t="s">
        <v>375</v>
      </c>
      <c r="C460" s="124" t="s">
        <v>1086</v>
      </c>
      <c r="D460" s="125" t="s">
        <v>933</v>
      </c>
      <c r="E460" s="56">
        <v>10</v>
      </c>
      <c r="F460" s="57" t="s">
        <v>720</v>
      </c>
      <c r="G460" s="78">
        <v>0</v>
      </c>
      <c r="H460" s="58">
        <v>0</v>
      </c>
      <c r="I460" s="58">
        <v>0</v>
      </c>
      <c r="J460" s="58">
        <v>0</v>
      </c>
      <c r="K460" s="78"/>
      <c r="L460" s="58"/>
      <c r="M460" s="58"/>
      <c r="N460" s="58">
        <v>0</v>
      </c>
      <c r="O460" s="78">
        <v>167.79999999999995</v>
      </c>
      <c r="P460" s="58">
        <v>17199499.999999996</v>
      </c>
      <c r="Q460" s="58">
        <v>0</v>
      </c>
      <c r="R460" s="58">
        <v>17199500</v>
      </c>
      <c r="S460" s="78"/>
      <c r="T460" s="58"/>
      <c r="U460" s="58"/>
      <c r="V460" s="58">
        <v>0</v>
      </c>
      <c r="W460" s="58"/>
      <c r="X460" s="58"/>
      <c r="Y460" s="58"/>
      <c r="Z460" s="58"/>
      <c r="AA460" s="58"/>
      <c r="AB460" s="58">
        <v>0</v>
      </c>
      <c r="AC460" s="60">
        <v>0</v>
      </c>
      <c r="AD460" s="60">
        <v>0</v>
      </c>
      <c r="AE460" s="60">
        <v>0</v>
      </c>
      <c r="AF460" s="60">
        <v>0</v>
      </c>
      <c r="AG460" s="60">
        <v>0</v>
      </c>
      <c r="AH460" s="60">
        <v>0</v>
      </c>
      <c r="AI460" s="58">
        <v>0</v>
      </c>
      <c r="AJ460" s="58">
        <v>0</v>
      </c>
      <c r="AK460" s="59">
        <v>0</v>
      </c>
      <c r="AL460" s="58">
        <v>0</v>
      </c>
      <c r="AM460" s="58">
        <v>0</v>
      </c>
      <c r="AN460" s="78">
        <v>300</v>
      </c>
      <c r="AO460" s="78">
        <v>408.5</v>
      </c>
      <c r="AP460" s="78">
        <v>0</v>
      </c>
      <c r="AQ460" s="93">
        <v>14810250</v>
      </c>
      <c r="AR460" s="93">
        <v>0</v>
      </c>
      <c r="AS460" s="93">
        <v>0</v>
      </c>
      <c r="AT460" s="93">
        <v>0</v>
      </c>
      <c r="AU460" s="93">
        <v>0</v>
      </c>
      <c r="AV460" s="93">
        <v>14810250</v>
      </c>
      <c r="AW460" s="93">
        <v>0</v>
      </c>
      <c r="AX460" s="93">
        <v>0</v>
      </c>
      <c r="AY460" s="58"/>
      <c r="AZ460" s="59"/>
      <c r="BA460" s="59"/>
      <c r="BB460" s="59">
        <v>32009750</v>
      </c>
      <c r="BC460" s="59">
        <v>0</v>
      </c>
      <c r="BD460" s="59">
        <v>0</v>
      </c>
      <c r="BE460" s="59">
        <v>32009750</v>
      </c>
      <c r="BF460" s="59">
        <v>0</v>
      </c>
      <c r="BG460" s="60">
        <v>0</v>
      </c>
      <c r="BH460" s="80">
        <v>300</v>
      </c>
      <c r="BI460" s="80">
        <v>576.29999999999995</v>
      </c>
      <c r="BJ460" s="80">
        <v>276.29999999999995</v>
      </c>
      <c r="BK460" s="80">
        <v>92.09999999999998</v>
      </c>
      <c r="BL460" s="80">
        <v>576.29999999999995</v>
      </c>
      <c r="BM460" s="80">
        <v>276.29999999999995</v>
      </c>
      <c r="BN460" s="80">
        <v>92.09999999999998</v>
      </c>
      <c r="BO460" s="169" t="str">
        <f>VLOOKUP(B460,[1]DS!$B$5:$W$2997,15,0)</f>
        <v>1001</v>
      </c>
      <c r="BP460" s="80" t="str">
        <f t="shared" si="60"/>
        <v/>
      </c>
    </row>
    <row r="461" spans="1:68" ht="27.6" customHeight="1">
      <c r="A461" s="56">
        <f>SUBTOTAL(3,$B$9:B461)</f>
        <v>453</v>
      </c>
      <c r="B461" s="123" t="s">
        <v>377</v>
      </c>
      <c r="C461" s="124" t="s">
        <v>1355</v>
      </c>
      <c r="D461" s="125" t="s">
        <v>1023</v>
      </c>
      <c r="E461" s="56">
        <v>10</v>
      </c>
      <c r="F461" s="57" t="s">
        <v>720</v>
      </c>
      <c r="G461" s="78">
        <v>0</v>
      </c>
      <c r="H461" s="58">
        <v>0</v>
      </c>
      <c r="I461" s="58">
        <v>0</v>
      </c>
      <c r="J461" s="58">
        <v>0</v>
      </c>
      <c r="K461" s="78"/>
      <c r="L461" s="58"/>
      <c r="M461" s="58"/>
      <c r="N461" s="58">
        <v>0</v>
      </c>
      <c r="O461" s="78">
        <v>0</v>
      </c>
      <c r="P461" s="58">
        <v>0</v>
      </c>
      <c r="Q461" s="58">
        <v>0</v>
      </c>
      <c r="R461" s="58">
        <v>0</v>
      </c>
      <c r="S461" s="78"/>
      <c r="T461" s="58"/>
      <c r="U461" s="58"/>
      <c r="V461" s="58">
        <v>0</v>
      </c>
      <c r="W461" s="58"/>
      <c r="X461" s="58"/>
      <c r="Y461" s="58"/>
      <c r="Z461" s="58"/>
      <c r="AA461" s="58"/>
      <c r="AB461" s="58">
        <v>0</v>
      </c>
      <c r="AC461" s="60">
        <v>0</v>
      </c>
      <c r="AD461" s="60">
        <v>0</v>
      </c>
      <c r="AE461" s="60">
        <v>0</v>
      </c>
      <c r="AF461" s="60">
        <v>0</v>
      </c>
      <c r="AG461" s="60">
        <v>0</v>
      </c>
      <c r="AH461" s="60">
        <v>0</v>
      </c>
      <c r="AI461" s="58">
        <v>0</v>
      </c>
      <c r="AJ461" s="58">
        <v>0</v>
      </c>
      <c r="AK461" s="59">
        <v>0</v>
      </c>
      <c r="AL461" s="58">
        <v>0</v>
      </c>
      <c r="AM461" s="58">
        <v>0</v>
      </c>
      <c r="AN461" s="78">
        <v>300</v>
      </c>
      <c r="AO461" s="78">
        <v>341.4</v>
      </c>
      <c r="AP461" s="78">
        <v>0</v>
      </c>
      <c r="AQ461" s="93">
        <v>5651100</v>
      </c>
      <c r="AR461" s="93">
        <v>0</v>
      </c>
      <c r="AS461" s="93">
        <v>0</v>
      </c>
      <c r="AT461" s="93">
        <v>0</v>
      </c>
      <c r="AU461" s="93">
        <v>0</v>
      </c>
      <c r="AV461" s="93">
        <v>5651100</v>
      </c>
      <c r="AW461" s="93">
        <v>0</v>
      </c>
      <c r="AX461" s="93">
        <v>0</v>
      </c>
      <c r="AY461" s="58"/>
      <c r="AZ461" s="59"/>
      <c r="BA461" s="59"/>
      <c r="BB461" s="59">
        <v>5651100</v>
      </c>
      <c r="BC461" s="59">
        <v>0</v>
      </c>
      <c r="BD461" s="59">
        <v>0</v>
      </c>
      <c r="BE461" s="59">
        <v>5651100</v>
      </c>
      <c r="BF461" s="59">
        <v>0</v>
      </c>
      <c r="BG461" s="60">
        <v>0</v>
      </c>
      <c r="BH461" s="80">
        <v>300</v>
      </c>
      <c r="BI461" s="80">
        <v>341.4</v>
      </c>
      <c r="BJ461" s="80">
        <v>41.399999999999977</v>
      </c>
      <c r="BK461" s="80">
        <v>13.799999999999994</v>
      </c>
      <c r="BL461" s="80">
        <v>341.4</v>
      </c>
      <c r="BM461" s="80">
        <v>41.399999999999977</v>
      </c>
      <c r="BN461" s="80">
        <v>13.799999999999994</v>
      </c>
      <c r="BO461" s="169" t="str">
        <f>VLOOKUP(B461,[1]DS!$B$5:$W$2997,15,0)</f>
        <v>1001</v>
      </c>
      <c r="BP461" s="80" t="str">
        <f t="shared" si="60"/>
        <v/>
      </c>
    </row>
    <row r="462" spans="1:68" ht="27.6" customHeight="1">
      <c r="A462" s="56">
        <f>SUBTOTAL(3,$B$9:B462)</f>
        <v>454</v>
      </c>
      <c r="B462" s="123" t="s">
        <v>378</v>
      </c>
      <c r="C462" s="124" t="s">
        <v>960</v>
      </c>
      <c r="D462" s="125" t="s">
        <v>946</v>
      </c>
      <c r="E462" s="56">
        <v>10</v>
      </c>
      <c r="F462" s="57" t="s">
        <v>720</v>
      </c>
      <c r="G462" s="78">
        <v>80.7</v>
      </c>
      <c r="H462" s="58">
        <v>8271750</v>
      </c>
      <c r="I462" s="58">
        <v>0</v>
      </c>
      <c r="J462" s="58">
        <v>8271750</v>
      </c>
      <c r="K462" s="78"/>
      <c r="L462" s="58"/>
      <c r="M462" s="58"/>
      <c r="N462" s="58">
        <v>0</v>
      </c>
      <c r="O462" s="78">
        <v>379.2</v>
      </c>
      <c r="P462" s="58">
        <v>38868000</v>
      </c>
      <c r="Q462" s="58">
        <v>0</v>
      </c>
      <c r="R462" s="58">
        <v>38868000</v>
      </c>
      <c r="S462" s="78"/>
      <c r="T462" s="58"/>
      <c r="U462" s="58"/>
      <c r="V462" s="58">
        <v>0</v>
      </c>
      <c r="W462" s="58"/>
      <c r="X462" s="58"/>
      <c r="Y462" s="58"/>
      <c r="Z462" s="58"/>
      <c r="AA462" s="58"/>
      <c r="AB462" s="58">
        <v>0</v>
      </c>
      <c r="AC462" s="60">
        <v>0</v>
      </c>
      <c r="AD462" s="60">
        <v>0</v>
      </c>
      <c r="AE462" s="60">
        <v>0</v>
      </c>
      <c r="AF462" s="60">
        <v>0</v>
      </c>
      <c r="AG462" s="60">
        <v>0</v>
      </c>
      <c r="AH462" s="60">
        <v>0</v>
      </c>
      <c r="AI462" s="58">
        <v>0</v>
      </c>
      <c r="AJ462" s="58">
        <v>0</v>
      </c>
      <c r="AK462" s="59">
        <v>0</v>
      </c>
      <c r="AL462" s="58">
        <v>0</v>
      </c>
      <c r="AM462" s="58">
        <v>0</v>
      </c>
      <c r="AN462" s="78">
        <v>240</v>
      </c>
      <c r="AO462" s="78">
        <v>316.3</v>
      </c>
      <c r="AP462" s="78">
        <v>0</v>
      </c>
      <c r="AQ462" s="93">
        <v>10414950</v>
      </c>
      <c r="AR462" s="93">
        <v>0</v>
      </c>
      <c r="AS462" s="93">
        <v>0</v>
      </c>
      <c r="AT462" s="93">
        <v>0</v>
      </c>
      <c r="AU462" s="93">
        <v>0</v>
      </c>
      <c r="AV462" s="93">
        <v>10414950</v>
      </c>
      <c r="AW462" s="93">
        <v>0</v>
      </c>
      <c r="AX462" s="93">
        <v>0</v>
      </c>
      <c r="AY462" s="58"/>
      <c r="AZ462" s="59"/>
      <c r="BA462" s="59"/>
      <c r="BB462" s="59">
        <v>57554700</v>
      </c>
      <c r="BC462" s="59">
        <v>0</v>
      </c>
      <c r="BD462" s="59">
        <v>0</v>
      </c>
      <c r="BE462" s="59">
        <v>57554700</v>
      </c>
      <c r="BF462" s="59">
        <v>0</v>
      </c>
      <c r="BG462" s="60">
        <v>0</v>
      </c>
      <c r="BH462" s="80">
        <v>240</v>
      </c>
      <c r="BI462" s="80">
        <v>776.2</v>
      </c>
      <c r="BJ462" s="80">
        <v>536.20000000000005</v>
      </c>
      <c r="BK462" s="80">
        <v>223.41666666666669</v>
      </c>
      <c r="BL462" s="80">
        <v>776.2</v>
      </c>
      <c r="BM462" s="80">
        <v>536.20000000000005</v>
      </c>
      <c r="BN462" s="80">
        <v>223.41666666666669</v>
      </c>
      <c r="BO462" s="169" t="str">
        <f>VLOOKUP(B462,[1]DS!$B$5:$W$2997,15,0)</f>
        <v>1001</v>
      </c>
      <c r="BP462" s="80" t="str">
        <f t="shared" si="60"/>
        <v/>
      </c>
    </row>
    <row r="463" spans="1:68" ht="27.6" customHeight="1">
      <c r="A463" s="56">
        <f>SUBTOTAL(3,$B$9:B463)</f>
        <v>455</v>
      </c>
      <c r="B463" s="123" t="s">
        <v>405</v>
      </c>
      <c r="C463" s="124" t="s">
        <v>1020</v>
      </c>
      <c r="D463" s="125" t="s">
        <v>909</v>
      </c>
      <c r="E463" s="56">
        <v>10</v>
      </c>
      <c r="F463" s="57" t="s">
        <v>720</v>
      </c>
      <c r="G463" s="78">
        <v>48.9</v>
      </c>
      <c r="H463" s="58">
        <v>5012250</v>
      </c>
      <c r="I463" s="58">
        <v>0</v>
      </c>
      <c r="J463" s="58">
        <v>5012250</v>
      </c>
      <c r="K463" s="78"/>
      <c r="L463" s="58"/>
      <c r="M463" s="58"/>
      <c r="N463" s="58">
        <v>0</v>
      </c>
      <c r="O463" s="78">
        <v>0</v>
      </c>
      <c r="P463" s="58">
        <v>0</v>
      </c>
      <c r="Q463" s="58">
        <v>0</v>
      </c>
      <c r="R463" s="58">
        <v>0</v>
      </c>
      <c r="S463" s="78"/>
      <c r="T463" s="58"/>
      <c r="U463" s="58"/>
      <c r="V463" s="58">
        <v>0</v>
      </c>
      <c r="W463" s="58"/>
      <c r="X463" s="58"/>
      <c r="Y463" s="58"/>
      <c r="Z463" s="58"/>
      <c r="AA463" s="58"/>
      <c r="AB463" s="58">
        <v>0</v>
      </c>
      <c r="AC463" s="60">
        <v>0</v>
      </c>
      <c r="AD463" s="60">
        <v>0</v>
      </c>
      <c r="AE463" s="60">
        <v>0</v>
      </c>
      <c r="AF463" s="60">
        <v>0</v>
      </c>
      <c r="AG463" s="60">
        <v>0</v>
      </c>
      <c r="AH463" s="60">
        <v>0</v>
      </c>
      <c r="AI463" s="58">
        <v>0</v>
      </c>
      <c r="AJ463" s="58">
        <v>0</v>
      </c>
      <c r="AK463" s="59">
        <v>0</v>
      </c>
      <c r="AL463" s="58">
        <v>0</v>
      </c>
      <c r="AM463" s="58">
        <v>0</v>
      </c>
      <c r="AN463" s="78">
        <v>300</v>
      </c>
      <c r="AO463" s="78">
        <v>153.9</v>
      </c>
      <c r="AP463" s="78">
        <v>0</v>
      </c>
      <c r="AQ463" s="93">
        <v>0</v>
      </c>
      <c r="AR463" s="93">
        <v>0</v>
      </c>
      <c r="AS463" s="93">
        <v>0</v>
      </c>
      <c r="AT463" s="93">
        <v>0</v>
      </c>
      <c r="AU463" s="93">
        <v>0</v>
      </c>
      <c r="AV463" s="93">
        <v>0</v>
      </c>
      <c r="AW463" s="93">
        <v>0</v>
      </c>
      <c r="AX463" s="93">
        <v>0</v>
      </c>
      <c r="AY463" s="58"/>
      <c r="AZ463" s="59"/>
      <c r="BA463" s="59"/>
      <c r="BB463" s="59">
        <v>5012250</v>
      </c>
      <c r="BC463" s="59">
        <v>0</v>
      </c>
      <c r="BD463" s="59">
        <v>0</v>
      </c>
      <c r="BE463" s="59">
        <v>5012250</v>
      </c>
      <c r="BF463" s="59">
        <v>0</v>
      </c>
      <c r="BG463" s="60">
        <v>0</v>
      </c>
      <c r="BH463" s="80">
        <v>300</v>
      </c>
      <c r="BI463" s="80">
        <v>202.8</v>
      </c>
      <c r="BJ463" s="80">
        <v>0</v>
      </c>
      <c r="BK463" s="80">
        <v>0</v>
      </c>
      <c r="BL463" s="80">
        <v>202.8</v>
      </c>
      <c r="BM463" s="80">
        <v>0</v>
      </c>
      <c r="BN463" s="80">
        <v>0</v>
      </c>
      <c r="BO463" s="169" t="str">
        <f>VLOOKUP(B463,[1]DS!$B$5:$W$2997,15,0)</f>
        <v>1001</v>
      </c>
      <c r="BP463" s="80" t="str">
        <f t="shared" si="60"/>
        <v/>
      </c>
    </row>
    <row r="464" spans="1:68" ht="27.6" customHeight="1">
      <c r="A464" s="56">
        <f>SUBTOTAL(3,$B$9:B464)</f>
        <v>456</v>
      </c>
      <c r="B464" s="123" t="s">
        <v>406</v>
      </c>
      <c r="C464" s="124" t="s">
        <v>1356</v>
      </c>
      <c r="D464" s="125" t="s">
        <v>946</v>
      </c>
      <c r="E464" s="56">
        <v>10</v>
      </c>
      <c r="F464" s="57" t="s">
        <v>720</v>
      </c>
      <c r="G464" s="78">
        <v>0</v>
      </c>
      <c r="H464" s="58">
        <v>0</v>
      </c>
      <c r="I464" s="58">
        <v>0</v>
      </c>
      <c r="J464" s="58">
        <v>0</v>
      </c>
      <c r="K464" s="78"/>
      <c r="L464" s="58"/>
      <c r="M464" s="58"/>
      <c r="N464" s="58">
        <v>0</v>
      </c>
      <c r="O464" s="78">
        <v>0</v>
      </c>
      <c r="P464" s="58">
        <v>0</v>
      </c>
      <c r="Q464" s="58">
        <v>0</v>
      </c>
      <c r="R464" s="58">
        <v>0</v>
      </c>
      <c r="S464" s="78"/>
      <c r="T464" s="58"/>
      <c r="U464" s="58"/>
      <c r="V464" s="58">
        <v>0</v>
      </c>
      <c r="W464" s="58"/>
      <c r="X464" s="58"/>
      <c r="Y464" s="58"/>
      <c r="Z464" s="58"/>
      <c r="AA464" s="58"/>
      <c r="AB464" s="58">
        <v>0</v>
      </c>
      <c r="AC464" s="60">
        <v>0</v>
      </c>
      <c r="AD464" s="60">
        <v>0</v>
      </c>
      <c r="AE464" s="60">
        <v>0</v>
      </c>
      <c r="AF464" s="60">
        <v>0</v>
      </c>
      <c r="AG464" s="60">
        <v>0</v>
      </c>
      <c r="AH464" s="60">
        <v>0</v>
      </c>
      <c r="AI464" s="58">
        <v>0</v>
      </c>
      <c r="AJ464" s="58">
        <v>0</v>
      </c>
      <c r="AK464" s="59">
        <v>0</v>
      </c>
      <c r="AL464" s="58">
        <v>0</v>
      </c>
      <c r="AM464" s="58">
        <v>0</v>
      </c>
      <c r="AN464" s="78">
        <v>300</v>
      </c>
      <c r="AO464" s="78">
        <v>346</v>
      </c>
      <c r="AP464" s="78">
        <v>0</v>
      </c>
      <c r="AQ464" s="93">
        <v>6279000</v>
      </c>
      <c r="AR464" s="93">
        <v>0</v>
      </c>
      <c r="AS464" s="93">
        <v>0</v>
      </c>
      <c r="AT464" s="93">
        <v>0</v>
      </c>
      <c r="AU464" s="93">
        <v>0</v>
      </c>
      <c r="AV464" s="93">
        <v>6279000</v>
      </c>
      <c r="AW464" s="93">
        <v>0</v>
      </c>
      <c r="AX464" s="93">
        <v>0</v>
      </c>
      <c r="AY464" s="58"/>
      <c r="AZ464" s="59"/>
      <c r="BA464" s="59"/>
      <c r="BB464" s="59">
        <v>6279000</v>
      </c>
      <c r="BC464" s="59">
        <v>0</v>
      </c>
      <c r="BD464" s="59">
        <v>0</v>
      </c>
      <c r="BE464" s="59">
        <v>6279000</v>
      </c>
      <c r="BF464" s="59">
        <v>0</v>
      </c>
      <c r="BG464" s="60">
        <v>0</v>
      </c>
      <c r="BH464" s="80">
        <v>300</v>
      </c>
      <c r="BI464" s="80">
        <v>346</v>
      </c>
      <c r="BJ464" s="80">
        <v>46</v>
      </c>
      <c r="BK464" s="80">
        <v>15.333333333333332</v>
      </c>
      <c r="BL464" s="80">
        <v>346</v>
      </c>
      <c r="BM464" s="80">
        <v>46</v>
      </c>
      <c r="BN464" s="80">
        <v>15.333333333333332</v>
      </c>
      <c r="BO464" s="169" t="str">
        <f>VLOOKUP(B464,[1]DS!$B$5:$W$2997,15,0)</f>
        <v>1001</v>
      </c>
      <c r="BP464" s="80" t="str">
        <f t="shared" si="60"/>
        <v/>
      </c>
    </row>
    <row r="465" spans="1:68" ht="27.6" customHeight="1">
      <c r="A465" s="56">
        <f>SUBTOTAL(3,$B$9:B465)</f>
        <v>457</v>
      </c>
      <c r="B465" s="123" t="s">
        <v>408</v>
      </c>
      <c r="C465" s="124" t="s">
        <v>1357</v>
      </c>
      <c r="D465" s="125" t="s">
        <v>1156</v>
      </c>
      <c r="E465" s="56">
        <v>10</v>
      </c>
      <c r="F465" s="57" t="s">
        <v>720</v>
      </c>
      <c r="G465" s="78">
        <v>0</v>
      </c>
      <c r="H465" s="58">
        <v>0</v>
      </c>
      <c r="I465" s="58">
        <v>0</v>
      </c>
      <c r="J465" s="58">
        <v>0</v>
      </c>
      <c r="K465" s="78"/>
      <c r="L465" s="58"/>
      <c r="M465" s="58"/>
      <c r="N465" s="58">
        <v>0</v>
      </c>
      <c r="O465" s="78">
        <v>0</v>
      </c>
      <c r="P465" s="58">
        <v>0</v>
      </c>
      <c r="Q465" s="58">
        <v>0</v>
      </c>
      <c r="R465" s="58">
        <v>0</v>
      </c>
      <c r="S465" s="78"/>
      <c r="T465" s="58"/>
      <c r="U465" s="58"/>
      <c r="V465" s="58">
        <v>0</v>
      </c>
      <c r="W465" s="58"/>
      <c r="X465" s="58"/>
      <c r="Y465" s="58"/>
      <c r="Z465" s="58"/>
      <c r="AA465" s="58"/>
      <c r="AB465" s="58">
        <v>0</v>
      </c>
      <c r="AC465" s="60">
        <v>0</v>
      </c>
      <c r="AD465" s="60">
        <v>0</v>
      </c>
      <c r="AE465" s="60">
        <v>0</v>
      </c>
      <c r="AF465" s="60">
        <v>0</v>
      </c>
      <c r="AG465" s="60">
        <v>0</v>
      </c>
      <c r="AH465" s="60">
        <v>0</v>
      </c>
      <c r="AI465" s="58">
        <v>0</v>
      </c>
      <c r="AJ465" s="58">
        <v>0</v>
      </c>
      <c r="AK465" s="59">
        <v>0</v>
      </c>
      <c r="AL465" s="58">
        <v>0</v>
      </c>
      <c r="AM465" s="58">
        <v>0</v>
      </c>
      <c r="AN465" s="78">
        <v>300</v>
      </c>
      <c r="AO465" s="78">
        <v>345.70000000000005</v>
      </c>
      <c r="AP465" s="78">
        <v>0</v>
      </c>
      <c r="AQ465" s="93">
        <v>6626500</v>
      </c>
      <c r="AR465" s="93">
        <v>0</v>
      </c>
      <c r="AS465" s="93">
        <v>0</v>
      </c>
      <c r="AT465" s="93">
        <v>0</v>
      </c>
      <c r="AU465" s="93">
        <v>0</v>
      </c>
      <c r="AV465" s="93">
        <v>6626500</v>
      </c>
      <c r="AW465" s="93">
        <v>0</v>
      </c>
      <c r="AX465" s="93">
        <v>0</v>
      </c>
      <c r="AY465" s="58"/>
      <c r="AZ465" s="59"/>
      <c r="BA465" s="59"/>
      <c r="BB465" s="59">
        <v>6626500</v>
      </c>
      <c r="BC465" s="59">
        <v>0</v>
      </c>
      <c r="BD465" s="59">
        <v>0</v>
      </c>
      <c r="BE465" s="59">
        <v>6626500</v>
      </c>
      <c r="BF465" s="59">
        <v>0</v>
      </c>
      <c r="BG465" s="60">
        <v>0</v>
      </c>
      <c r="BH465" s="80">
        <v>300</v>
      </c>
      <c r="BI465" s="80">
        <v>345.70000000000005</v>
      </c>
      <c r="BJ465" s="80">
        <v>45.700000000000045</v>
      </c>
      <c r="BK465" s="80">
        <v>15.233333333333348</v>
      </c>
      <c r="BL465" s="80">
        <v>345.70000000000005</v>
      </c>
      <c r="BM465" s="80">
        <v>45.700000000000045</v>
      </c>
      <c r="BN465" s="80">
        <v>15.233333333333348</v>
      </c>
      <c r="BO465" s="169" t="str">
        <f>VLOOKUP(B465,[1]DS!$B$5:$W$2997,15,0)</f>
        <v>1001</v>
      </c>
      <c r="BP465" s="80" t="str">
        <f t="shared" si="60"/>
        <v/>
      </c>
    </row>
    <row r="466" spans="1:68" ht="27.6" customHeight="1">
      <c r="A466" s="56">
        <f>SUBTOTAL(3,$B$9:B466)</f>
        <v>458</v>
      </c>
      <c r="B466" s="123" t="s">
        <v>409</v>
      </c>
      <c r="C466" s="124" t="s">
        <v>1262</v>
      </c>
      <c r="D466" s="125" t="s">
        <v>933</v>
      </c>
      <c r="E466" s="56">
        <v>10</v>
      </c>
      <c r="F466" s="57" t="s">
        <v>720</v>
      </c>
      <c r="G466" s="78">
        <v>50.3</v>
      </c>
      <c r="H466" s="58">
        <v>5155750</v>
      </c>
      <c r="I466" s="58">
        <v>0</v>
      </c>
      <c r="J466" s="58">
        <v>5155750</v>
      </c>
      <c r="K466" s="78"/>
      <c r="L466" s="58"/>
      <c r="M466" s="58"/>
      <c r="N466" s="58">
        <v>0</v>
      </c>
      <c r="O466" s="78">
        <v>365.69999999999993</v>
      </c>
      <c r="P466" s="58">
        <v>37484249.999999993</v>
      </c>
      <c r="Q466" s="58">
        <v>0</v>
      </c>
      <c r="R466" s="58">
        <v>37484250</v>
      </c>
      <c r="S466" s="78"/>
      <c r="T466" s="58"/>
      <c r="U466" s="58"/>
      <c r="V466" s="58">
        <v>0</v>
      </c>
      <c r="W466" s="58"/>
      <c r="X466" s="58"/>
      <c r="Y466" s="58"/>
      <c r="Z466" s="58"/>
      <c r="AA466" s="58"/>
      <c r="AB466" s="58">
        <v>0</v>
      </c>
      <c r="AC466" s="60">
        <v>0</v>
      </c>
      <c r="AD466" s="60">
        <v>0</v>
      </c>
      <c r="AE466" s="60">
        <v>0</v>
      </c>
      <c r="AF466" s="60">
        <v>0</v>
      </c>
      <c r="AG466" s="60">
        <v>0</v>
      </c>
      <c r="AH466" s="60">
        <v>0</v>
      </c>
      <c r="AI466" s="58">
        <v>0</v>
      </c>
      <c r="AJ466" s="58">
        <v>0</v>
      </c>
      <c r="AK466" s="59">
        <v>0</v>
      </c>
      <c r="AL466" s="58">
        <v>0</v>
      </c>
      <c r="AM466" s="58">
        <v>0</v>
      </c>
      <c r="AN466" s="78">
        <v>300</v>
      </c>
      <c r="AO466" s="78">
        <v>344.8</v>
      </c>
      <c r="AP466" s="78">
        <v>0</v>
      </c>
      <c r="AQ466" s="93">
        <v>6115200</v>
      </c>
      <c r="AR466" s="93">
        <v>0</v>
      </c>
      <c r="AS466" s="93">
        <v>0</v>
      </c>
      <c r="AT466" s="93">
        <v>0</v>
      </c>
      <c r="AU466" s="93">
        <v>0</v>
      </c>
      <c r="AV466" s="93">
        <v>6115200</v>
      </c>
      <c r="AW466" s="93">
        <v>0</v>
      </c>
      <c r="AX466" s="93">
        <v>0</v>
      </c>
      <c r="AY466" s="58"/>
      <c r="AZ466" s="59"/>
      <c r="BA466" s="59"/>
      <c r="BB466" s="59">
        <v>48755200</v>
      </c>
      <c r="BC466" s="59">
        <v>0</v>
      </c>
      <c r="BD466" s="59">
        <v>0</v>
      </c>
      <c r="BE466" s="59">
        <v>48755200</v>
      </c>
      <c r="BF466" s="59">
        <v>0</v>
      </c>
      <c r="BG466" s="60">
        <v>0</v>
      </c>
      <c r="BH466" s="80">
        <v>300</v>
      </c>
      <c r="BI466" s="80">
        <v>760.8</v>
      </c>
      <c r="BJ466" s="80">
        <v>460.79999999999995</v>
      </c>
      <c r="BK466" s="80">
        <v>153.6</v>
      </c>
      <c r="BL466" s="80">
        <v>760.8</v>
      </c>
      <c r="BM466" s="80">
        <v>460.79999999999995</v>
      </c>
      <c r="BN466" s="80">
        <v>153.6</v>
      </c>
      <c r="BO466" s="169" t="str">
        <f>VLOOKUP(B466,[1]DS!$B$5:$W$2997,15,0)</f>
        <v>1001</v>
      </c>
      <c r="BP466" s="80" t="str">
        <f t="shared" si="60"/>
        <v/>
      </c>
    </row>
    <row r="467" spans="1:68" ht="27.6" customHeight="1">
      <c r="A467" s="56">
        <f>SUBTOTAL(3,$B$9:B467)</f>
        <v>459</v>
      </c>
      <c r="B467" s="123" t="s">
        <v>630</v>
      </c>
      <c r="C467" s="124" t="s">
        <v>1051</v>
      </c>
      <c r="D467" s="125" t="s">
        <v>1358</v>
      </c>
      <c r="E467" s="56">
        <v>10</v>
      </c>
      <c r="F467" s="57" t="s">
        <v>720</v>
      </c>
      <c r="G467" s="78">
        <v>82.3</v>
      </c>
      <c r="H467" s="58">
        <v>8435750</v>
      </c>
      <c r="I467" s="58">
        <v>0</v>
      </c>
      <c r="J467" s="58">
        <v>8435750</v>
      </c>
      <c r="K467" s="78"/>
      <c r="L467" s="58"/>
      <c r="M467" s="58"/>
      <c r="N467" s="58">
        <v>0</v>
      </c>
      <c r="O467" s="78">
        <v>0</v>
      </c>
      <c r="P467" s="58">
        <v>0</v>
      </c>
      <c r="Q467" s="58">
        <v>0</v>
      </c>
      <c r="R467" s="58">
        <v>0</v>
      </c>
      <c r="S467" s="78"/>
      <c r="T467" s="58"/>
      <c r="U467" s="58"/>
      <c r="V467" s="58">
        <v>0</v>
      </c>
      <c r="W467" s="58"/>
      <c r="X467" s="58"/>
      <c r="Y467" s="58"/>
      <c r="Z467" s="58"/>
      <c r="AA467" s="58"/>
      <c r="AB467" s="58">
        <v>0</v>
      </c>
      <c r="AC467" s="60">
        <v>0</v>
      </c>
      <c r="AD467" s="60">
        <v>0</v>
      </c>
      <c r="AE467" s="60">
        <v>0</v>
      </c>
      <c r="AF467" s="60">
        <v>0</v>
      </c>
      <c r="AG467" s="60">
        <v>0</v>
      </c>
      <c r="AH467" s="60">
        <v>0</v>
      </c>
      <c r="AI467" s="58">
        <v>0</v>
      </c>
      <c r="AJ467" s="58">
        <v>0</v>
      </c>
      <c r="AK467" s="59">
        <v>0</v>
      </c>
      <c r="AL467" s="58">
        <v>0</v>
      </c>
      <c r="AM467" s="58">
        <v>0</v>
      </c>
      <c r="AN467" s="78">
        <v>230</v>
      </c>
      <c r="AO467" s="78">
        <v>371.5</v>
      </c>
      <c r="AP467" s="78">
        <v>0</v>
      </c>
      <c r="AQ467" s="93">
        <v>18112000</v>
      </c>
      <c r="AR467" s="93">
        <v>0</v>
      </c>
      <c r="AS467" s="93">
        <v>0</v>
      </c>
      <c r="AT467" s="93">
        <v>0</v>
      </c>
      <c r="AU467" s="93">
        <v>0</v>
      </c>
      <c r="AV467" s="93">
        <v>18112000</v>
      </c>
      <c r="AW467" s="93">
        <v>0</v>
      </c>
      <c r="AX467" s="93">
        <v>0</v>
      </c>
      <c r="AY467" s="58"/>
      <c r="AZ467" s="59"/>
      <c r="BA467" s="59"/>
      <c r="BB467" s="59">
        <v>26547750</v>
      </c>
      <c r="BC467" s="59">
        <v>0</v>
      </c>
      <c r="BD467" s="59">
        <v>0</v>
      </c>
      <c r="BE467" s="59">
        <v>26547750</v>
      </c>
      <c r="BF467" s="59">
        <v>0</v>
      </c>
      <c r="BG467" s="60">
        <v>0</v>
      </c>
      <c r="BH467" s="80">
        <v>230</v>
      </c>
      <c r="BI467" s="80">
        <v>453.8</v>
      </c>
      <c r="BJ467" s="80">
        <v>223.8</v>
      </c>
      <c r="BK467" s="80">
        <v>97.304347826086953</v>
      </c>
      <c r="BL467" s="80">
        <v>453.8</v>
      </c>
      <c r="BM467" s="80">
        <v>223.8</v>
      </c>
      <c r="BN467" s="80">
        <v>97.304347826086953</v>
      </c>
      <c r="BO467" s="169" t="str">
        <f>VLOOKUP(B467,[1]DS!$B$5:$W$2997,15,0)</f>
        <v>1001</v>
      </c>
      <c r="BP467" s="80" t="str">
        <f t="shared" si="60"/>
        <v/>
      </c>
    </row>
    <row r="468" spans="1:68" ht="27.6" customHeight="1">
      <c r="A468" s="56">
        <f>SUBTOTAL(3,$B$9:B468)</f>
        <v>460</v>
      </c>
      <c r="B468" s="123" t="s">
        <v>379</v>
      </c>
      <c r="C468" s="124" t="s">
        <v>1230</v>
      </c>
      <c r="D468" s="125" t="s">
        <v>1189</v>
      </c>
      <c r="E468" s="56">
        <v>10</v>
      </c>
      <c r="F468" s="57" t="s">
        <v>721</v>
      </c>
      <c r="G468" s="78">
        <v>70.3</v>
      </c>
      <c r="H468" s="58">
        <v>7205750</v>
      </c>
      <c r="I468" s="58">
        <v>0</v>
      </c>
      <c r="J468" s="58">
        <v>7205750</v>
      </c>
      <c r="K468" s="78"/>
      <c r="L468" s="58"/>
      <c r="M468" s="58"/>
      <c r="N468" s="58">
        <v>0</v>
      </c>
      <c r="O468" s="78">
        <v>273.39999999999998</v>
      </c>
      <c r="P468" s="58">
        <v>28023499.999999996</v>
      </c>
      <c r="Q468" s="58">
        <v>0</v>
      </c>
      <c r="R468" s="58">
        <v>28023500</v>
      </c>
      <c r="S468" s="78"/>
      <c r="T468" s="58"/>
      <c r="U468" s="58"/>
      <c r="V468" s="58">
        <v>0</v>
      </c>
      <c r="W468" s="58"/>
      <c r="X468" s="58"/>
      <c r="Y468" s="58"/>
      <c r="Z468" s="58"/>
      <c r="AA468" s="58"/>
      <c r="AB468" s="58">
        <v>0</v>
      </c>
      <c r="AC468" s="60">
        <v>0</v>
      </c>
      <c r="AD468" s="60">
        <v>0</v>
      </c>
      <c r="AE468" s="60">
        <v>0</v>
      </c>
      <c r="AF468" s="60">
        <v>0</v>
      </c>
      <c r="AG468" s="60">
        <v>0</v>
      </c>
      <c r="AH468" s="60">
        <v>0</v>
      </c>
      <c r="AI468" s="58">
        <v>0</v>
      </c>
      <c r="AJ468" s="58">
        <v>0</v>
      </c>
      <c r="AK468" s="59">
        <v>0</v>
      </c>
      <c r="AL468" s="58">
        <v>0</v>
      </c>
      <c r="AM468" s="58">
        <v>0</v>
      </c>
      <c r="AN468" s="78">
        <v>270</v>
      </c>
      <c r="AO468" s="78">
        <v>30</v>
      </c>
      <c r="AP468" s="78">
        <v>0</v>
      </c>
      <c r="AQ468" s="93">
        <v>0</v>
      </c>
      <c r="AR468" s="93">
        <v>0</v>
      </c>
      <c r="AS468" s="93">
        <v>0</v>
      </c>
      <c r="AT468" s="93">
        <v>0</v>
      </c>
      <c r="AU468" s="93">
        <v>0</v>
      </c>
      <c r="AV468" s="93">
        <v>0</v>
      </c>
      <c r="AW468" s="93">
        <v>0</v>
      </c>
      <c r="AX468" s="93">
        <v>0</v>
      </c>
      <c r="AY468" s="58"/>
      <c r="AZ468" s="59"/>
      <c r="BA468" s="59"/>
      <c r="BB468" s="59">
        <v>35229250</v>
      </c>
      <c r="BC468" s="59">
        <v>0</v>
      </c>
      <c r="BD468" s="59">
        <v>0</v>
      </c>
      <c r="BE468" s="59">
        <v>35229250</v>
      </c>
      <c r="BF468" s="59">
        <v>0</v>
      </c>
      <c r="BG468" s="60">
        <v>0</v>
      </c>
      <c r="BH468" s="80">
        <v>270</v>
      </c>
      <c r="BI468" s="80">
        <v>373.7</v>
      </c>
      <c r="BJ468" s="80">
        <v>103.69999999999999</v>
      </c>
      <c r="BK468" s="80">
        <v>38.407407407407405</v>
      </c>
      <c r="BL468" s="80">
        <v>373.7</v>
      </c>
      <c r="BM468" s="80">
        <v>103.69999999999999</v>
      </c>
      <c r="BN468" s="80">
        <v>38.407407407407405</v>
      </c>
      <c r="BO468" s="169" t="str">
        <f>VLOOKUP(B468,[1]DS!$B$5:$W$2997,15,0)</f>
        <v>1002</v>
      </c>
      <c r="BP468" s="80" t="str">
        <f t="shared" si="60"/>
        <v/>
      </c>
    </row>
    <row r="469" spans="1:68" ht="27.6" customHeight="1">
      <c r="A469" s="56">
        <f>SUBTOTAL(3,$B$9:B469)</f>
        <v>461</v>
      </c>
      <c r="B469" s="123" t="s">
        <v>380</v>
      </c>
      <c r="C469" s="124" t="s">
        <v>1359</v>
      </c>
      <c r="D469" s="125" t="s">
        <v>1072</v>
      </c>
      <c r="E469" s="56">
        <v>10</v>
      </c>
      <c r="F469" s="57" t="s">
        <v>721</v>
      </c>
      <c r="G469" s="78">
        <v>69.599999999999994</v>
      </c>
      <c r="H469" s="58">
        <v>7134000</v>
      </c>
      <c r="I469" s="58">
        <v>0</v>
      </c>
      <c r="J469" s="58">
        <v>7134000</v>
      </c>
      <c r="K469" s="78"/>
      <c r="L469" s="58"/>
      <c r="M469" s="58"/>
      <c r="N469" s="58">
        <v>0</v>
      </c>
      <c r="O469" s="78">
        <v>45.6</v>
      </c>
      <c r="P469" s="58">
        <v>4674000</v>
      </c>
      <c r="Q469" s="58">
        <v>0</v>
      </c>
      <c r="R469" s="58">
        <v>4674000</v>
      </c>
      <c r="S469" s="78"/>
      <c r="T469" s="58"/>
      <c r="U469" s="58"/>
      <c r="V469" s="58">
        <v>0</v>
      </c>
      <c r="W469" s="58"/>
      <c r="X469" s="58"/>
      <c r="Y469" s="58"/>
      <c r="Z469" s="58"/>
      <c r="AA469" s="58"/>
      <c r="AB469" s="58">
        <v>0</v>
      </c>
      <c r="AC469" s="60">
        <v>3</v>
      </c>
      <c r="AD469" s="60">
        <v>18</v>
      </c>
      <c r="AE469" s="60">
        <v>0</v>
      </c>
      <c r="AF469" s="60">
        <v>0</v>
      </c>
      <c r="AG469" s="60">
        <v>3</v>
      </c>
      <c r="AH469" s="60">
        <v>18</v>
      </c>
      <c r="AI469" s="58">
        <v>1200000</v>
      </c>
      <c r="AJ469" s="58">
        <v>0</v>
      </c>
      <c r="AK469" s="59">
        <v>0</v>
      </c>
      <c r="AL469" s="58">
        <v>1200000</v>
      </c>
      <c r="AM469" s="58">
        <v>0</v>
      </c>
      <c r="AN469" s="78">
        <v>300</v>
      </c>
      <c r="AO469" s="78">
        <v>104.1</v>
      </c>
      <c r="AP469" s="78">
        <v>0</v>
      </c>
      <c r="AQ469" s="93">
        <v>0</v>
      </c>
      <c r="AR469" s="93">
        <v>0</v>
      </c>
      <c r="AS469" s="93">
        <v>0</v>
      </c>
      <c r="AT469" s="93">
        <v>0</v>
      </c>
      <c r="AU469" s="93">
        <v>0</v>
      </c>
      <c r="AV469" s="93">
        <v>0</v>
      </c>
      <c r="AW469" s="93">
        <v>0</v>
      </c>
      <c r="AX469" s="93">
        <v>0</v>
      </c>
      <c r="AY469" s="58"/>
      <c r="AZ469" s="59"/>
      <c r="BA469" s="59"/>
      <c r="BB469" s="59">
        <v>13008000</v>
      </c>
      <c r="BC469" s="59">
        <v>0</v>
      </c>
      <c r="BD469" s="59">
        <v>0</v>
      </c>
      <c r="BE469" s="59">
        <v>13008000</v>
      </c>
      <c r="BF469" s="59">
        <v>0</v>
      </c>
      <c r="BG469" s="60">
        <v>0</v>
      </c>
      <c r="BH469" s="80">
        <v>300</v>
      </c>
      <c r="BI469" s="80">
        <v>237.29999999999998</v>
      </c>
      <c r="BJ469" s="80">
        <v>0</v>
      </c>
      <c r="BK469" s="80">
        <v>0</v>
      </c>
      <c r="BL469" s="80">
        <v>219.29999999999998</v>
      </c>
      <c r="BM469" s="80">
        <v>0</v>
      </c>
      <c r="BN469" s="80">
        <v>0</v>
      </c>
      <c r="BO469" s="169" t="str">
        <f>VLOOKUP(B469,[1]DS!$B$5:$W$2997,15,0)</f>
        <v>1002</v>
      </c>
      <c r="BP469" s="80" t="str">
        <f t="shared" si="60"/>
        <v/>
      </c>
    </row>
    <row r="470" spans="1:68" ht="27.6" customHeight="1">
      <c r="A470" s="56">
        <f>SUBTOTAL(3,$B$9:B470)</f>
        <v>462</v>
      </c>
      <c r="B470" s="123" t="s">
        <v>381</v>
      </c>
      <c r="C470" s="124" t="s">
        <v>904</v>
      </c>
      <c r="D470" s="125" t="s">
        <v>948</v>
      </c>
      <c r="E470" s="56">
        <v>10</v>
      </c>
      <c r="F470" s="57" t="s">
        <v>721</v>
      </c>
      <c r="G470" s="78">
        <v>0</v>
      </c>
      <c r="H470" s="58">
        <v>0</v>
      </c>
      <c r="I470" s="58">
        <v>0</v>
      </c>
      <c r="J470" s="58">
        <v>0</v>
      </c>
      <c r="K470" s="78"/>
      <c r="L470" s="58"/>
      <c r="M470" s="58"/>
      <c r="N470" s="58">
        <v>0</v>
      </c>
      <c r="O470" s="78">
        <v>75.599999999999994</v>
      </c>
      <c r="P470" s="58">
        <v>7748999.9999999991</v>
      </c>
      <c r="Q470" s="58">
        <v>0</v>
      </c>
      <c r="R470" s="58">
        <v>7749000</v>
      </c>
      <c r="S470" s="78"/>
      <c r="T470" s="58"/>
      <c r="U470" s="58"/>
      <c r="V470" s="58">
        <v>0</v>
      </c>
      <c r="W470" s="58"/>
      <c r="X470" s="58"/>
      <c r="Y470" s="58"/>
      <c r="Z470" s="58"/>
      <c r="AA470" s="58"/>
      <c r="AB470" s="58">
        <v>0</v>
      </c>
      <c r="AC470" s="60">
        <v>0</v>
      </c>
      <c r="AD470" s="60">
        <v>0</v>
      </c>
      <c r="AE470" s="60">
        <v>0</v>
      </c>
      <c r="AF470" s="60">
        <v>0</v>
      </c>
      <c r="AG470" s="60">
        <v>0</v>
      </c>
      <c r="AH470" s="60">
        <v>0</v>
      </c>
      <c r="AI470" s="58">
        <v>0</v>
      </c>
      <c r="AJ470" s="58">
        <v>0</v>
      </c>
      <c r="AK470" s="59">
        <v>0</v>
      </c>
      <c r="AL470" s="58">
        <v>0</v>
      </c>
      <c r="AM470" s="58">
        <v>0</v>
      </c>
      <c r="AN470" s="78">
        <v>255</v>
      </c>
      <c r="AO470" s="78">
        <v>77.5</v>
      </c>
      <c r="AP470" s="78">
        <v>0</v>
      </c>
      <c r="AQ470" s="93">
        <v>0</v>
      </c>
      <c r="AR470" s="93">
        <v>0</v>
      </c>
      <c r="AS470" s="93">
        <v>0</v>
      </c>
      <c r="AT470" s="93">
        <v>0</v>
      </c>
      <c r="AU470" s="93">
        <v>0</v>
      </c>
      <c r="AV470" s="93">
        <v>0</v>
      </c>
      <c r="AW470" s="93">
        <v>0</v>
      </c>
      <c r="AX470" s="93">
        <v>0</v>
      </c>
      <c r="AY470" s="58"/>
      <c r="AZ470" s="59"/>
      <c r="BA470" s="59"/>
      <c r="BB470" s="59">
        <v>7749000</v>
      </c>
      <c r="BC470" s="59">
        <v>0</v>
      </c>
      <c r="BD470" s="59">
        <v>0</v>
      </c>
      <c r="BE470" s="59">
        <v>7749000</v>
      </c>
      <c r="BF470" s="59">
        <v>0</v>
      </c>
      <c r="BG470" s="60">
        <v>0</v>
      </c>
      <c r="BH470" s="80">
        <v>255</v>
      </c>
      <c r="BI470" s="80">
        <v>153.1</v>
      </c>
      <c r="BJ470" s="80">
        <v>0</v>
      </c>
      <c r="BK470" s="80">
        <v>0</v>
      </c>
      <c r="BL470" s="80">
        <v>153.1</v>
      </c>
      <c r="BM470" s="80">
        <v>0</v>
      </c>
      <c r="BN470" s="80">
        <v>0</v>
      </c>
      <c r="BO470" s="169" t="str">
        <f>VLOOKUP(B470,[1]DS!$B$5:$W$2997,15,0)</f>
        <v>1002</v>
      </c>
      <c r="BP470" s="80" t="str">
        <f t="shared" si="60"/>
        <v/>
      </c>
    </row>
    <row r="471" spans="1:68" ht="27.6" customHeight="1">
      <c r="A471" s="56">
        <f>SUBTOTAL(3,$B$9:B471)</f>
        <v>463</v>
      </c>
      <c r="B471" s="123" t="s">
        <v>382</v>
      </c>
      <c r="C471" s="124" t="s">
        <v>1270</v>
      </c>
      <c r="D471" s="125" t="s">
        <v>899</v>
      </c>
      <c r="E471" s="56">
        <v>10</v>
      </c>
      <c r="F471" s="57" t="s">
        <v>721</v>
      </c>
      <c r="G471" s="78">
        <v>47</v>
      </c>
      <c r="H471" s="58">
        <v>4817500</v>
      </c>
      <c r="I471" s="58">
        <v>0</v>
      </c>
      <c r="J471" s="58">
        <v>4817500</v>
      </c>
      <c r="K471" s="78"/>
      <c r="L471" s="58"/>
      <c r="M471" s="58"/>
      <c r="N471" s="58">
        <v>0</v>
      </c>
      <c r="O471" s="78">
        <v>45.6</v>
      </c>
      <c r="P471" s="58">
        <v>4674000</v>
      </c>
      <c r="Q471" s="58">
        <v>0</v>
      </c>
      <c r="R471" s="58">
        <v>4674000</v>
      </c>
      <c r="S471" s="78"/>
      <c r="T471" s="58"/>
      <c r="U471" s="58"/>
      <c r="V471" s="58">
        <v>0</v>
      </c>
      <c r="W471" s="58"/>
      <c r="X471" s="58"/>
      <c r="Y471" s="58"/>
      <c r="Z471" s="58"/>
      <c r="AA471" s="58"/>
      <c r="AB471" s="58">
        <v>0</v>
      </c>
      <c r="AC471" s="60">
        <v>0</v>
      </c>
      <c r="AD471" s="60">
        <v>0</v>
      </c>
      <c r="AE471" s="60">
        <v>0</v>
      </c>
      <c r="AF471" s="60">
        <v>0</v>
      </c>
      <c r="AG471" s="60">
        <v>0</v>
      </c>
      <c r="AH471" s="60">
        <v>0</v>
      </c>
      <c r="AI471" s="58">
        <v>0</v>
      </c>
      <c r="AJ471" s="58">
        <v>0</v>
      </c>
      <c r="AK471" s="59">
        <v>0</v>
      </c>
      <c r="AL471" s="58">
        <v>0</v>
      </c>
      <c r="AM471" s="58">
        <v>0</v>
      </c>
      <c r="AN471" s="78">
        <v>300</v>
      </c>
      <c r="AO471" s="78">
        <v>30</v>
      </c>
      <c r="AP471" s="78">
        <v>0</v>
      </c>
      <c r="AQ471" s="93">
        <v>0</v>
      </c>
      <c r="AR471" s="93">
        <v>0</v>
      </c>
      <c r="AS471" s="93">
        <v>0</v>
      </c>
      <c r="AT471" s="93">
        <v>0</v>
      </c>
      <c r="AU471" s="93">
        <v>0</v>
      </c>
      <c r="AV471" s="93">
        <v>0</v>
      </c>
      <c r="AW471" s="93">
        <v>0</v>
      </c>
      <c r="AX471" s="93">
        <v>0</v>
      </c>
      <c r="AY471" s="58"/>
      <c r="AZ471" s="59"/>
      <c r="BA471" s="59"/>
      <c r="BB471" s="59">
        <v>9491500</v>
      </c>
      <c r="BC471" s="59">
        <v>0</v>
      </c>
      <c r="BD471" s="59">
        <v>0</v>
      </c>
      <c r="BE471" s="59">
        <v>9491500</v>
      </c>
      <c r="BF471" s="59">
        <v>0</v>
      </c>
      <c r="BG471" s="60">
        <v>0</v>
      </c>
      <c r="BH471" s="80">
        <v>300</v>
      </c>
      <c r="BI471" s="80">
        <v>122.6</v>
      </c>
      <c r="BJ471" s="80">
        <v>0</v>
      </c>
      <c r="BK471" s="80">
        <v>0</v>
      </c>
      <c r="BL471" s="80">
        <v>122.6</v>
      </c>
      <c r="BM471" s="80">
        <v>0</v>
      </c>
      <c r="BN471" s="80">
        <v>0</v>
      </c>
      <c r="BO471" s="169" t="str">
        <f>VLOOKUP(B471,[1]DS!$B$5:$W$2997,15,0)</f>
        <v>1002</v>
      </c>
      <c r="BP471" s="80" t="str">
        <f t="shared" si="60"/>
        <v/>
      </c>
    </row>
    <row r="472" spans="1:68" ht="27.6" customHeight="1">
      <c r="A472" s="56">
        <f>SUBTOTAL(3,$B$9:B472)</f>
        <v>464</v>
      </c>
      <c r="B472" s="123" t="s">
        <v>383</v>
      </c>
      <c r="C472" s="124" t="s">
        <v>904</v>
      </c>
      <c r="D472" s="125" t="s">
        <v>1101</v>
      </c>
      <c r="E472" s="56">
        <v>10</v>
      </c>
      <c r="F472" s="57" t="s">
        <v>721</v>
      </c>
      <c r="G472" s="78">
        <v>0</v>
      </c>
      <c r="H472" s="58">
        <v>0</v>
      </c>
      <c r="I472" s="58">
        <v>0</v>
      </c>
      <c r="J472" s="58">
        <v>0</v>
      </c>
      <c r="K472" s="78"/>
      <c r="L472" s="58"/>
      <c r="M472" s="58"/>
      <c r="N472" s="58">
        <v>0</v>
      </c>
      <c r="O472" s="78">
        <v>45.1</v>
      </c>
      <c r="P472" s="58">
        <v>4622750</v>
      </c>
      <c r="Q472" s="58">
        <v>0</v>
      </c>
      <c r="R472" s="58">
        <v>4622750</v>
      </c>
      <c r="S472" s="78"/>
      <c r="T472" s="58"/>
      <c r="U472" s="58"/>
      <c r="V472" s="58">
        <v>0</v>
      </c>
      <c r="W472" s="58"/>
      <c r="X472" s="58"/>
      <c r="Y472" s="58"/>
      <c r="Z472" s="58"/>
      <c r="AA472" s="58"/>
      <c r="AB472" s="58">
        <v>0</v>
      </c>
      <c r="AC472" s="60">
        <v>0</v>
      </c>
      <c r="AD472" s="60">
        <v>0</v>
      </c>
      <c r="AE472" s="60">
        <v>0</v>
      </c>
      <c r="AF472" s="60">
        <v>0</v>
      </c>
      <c r="AG472" s="60">
        <v>0</v>
      </c>
      <c r="AH472" s="60">
        <v>0</v>
      </c>
      <c r="AI472" s="58">
        <v>0</v>
      </c>
      <c r="AJ472" s="58">
        <v>0</v>
      </c>
      <c r="AK472" s="59">
        <v>0</v>
      </c>
      <c r="AL472" s="58">
        <v>0</v>
      </c>
      <c r="AM472" s="58">
        <v>0</v>
      </c>
      <c r="AN472" s="78">
        <v>105</v>
      </c>
      <c r="AO472" s="78">
        <v>60</v>
      </c>
      <c r="AP472" s="78">
        <v>0</v>
      </c>
      <c r="AQ472" s="93">
        <v>0</v>
      </c>
      <c r="AR472" s="93">
        <v>0</v>
      </c>
      <c r="AS472" s="93">
        <v>0</v>
      </c>
      <c r="AT472" s="93">
        <v>0</v>
      </c>
      <c r="AU472" s="93">
        <v>0</v>
      </c>
      <c r="AV472" s="93">
        <v>0</v>
      </c>
      <c r="AW472" s="93">
        <v>0</v>
      </c>
      <c r="AX472" s="93">
        <v>0</v>
      </c>
      <c r="AY472" s="58"/>
      <c r="AZ472" s="59"/>
      <c r="BA472" s="59"/>
      <c r="BB472" s="59">
        <v>4622750</v>
      </c>
      <c r="BC472" s="59">
        <v>0</v>
      </c>
      <c r="BD472" s="59">
        <v>0</v>
      </c>
      <c r="BE472" s="59">
        <v>4622750</v>
      </c>
      <c r="BF472" s="59">
        <v>0</v>
      </c>
      <c r="BG472" s="60">
        <v>0</v>
      </c>
      <c r="BH472" s="80">
        <v>105</v>
      </c>
      <c r="BI472" s="80">
        <v>105.1</v>
      </c>
      <c r="BJ472" s="80">
        <v>9.9999999999994316E-2</v>
      </c>
      <c r="BK472" s="80">
        <v>9.5238095238089834E-2</v>
      </c>
      <c r="BL472" s="80">
        <v>105.1</v>
      </c>
      <c r="BM472" s="80">
        <v>9.9999999999994316E-2</v>
      </c>
      <c r="BN472" s="80">
        <v>9.5238095238089834E-2</v>
      </c>
      <c r="BO472" s="169" t="str">
        <f>VLOOKUP(B472,[1]DS!$B$5:$W$2997,15,0)</f>
        <v>1002</v>
      </c>
      <c r="BP472" s="80" t="str">
        <f t="shared" si="60"/>
        <v/>
      </c>
    </row>
    <row r="473" spans="1:68" ht="27.6" customHeight="1">
      <c r="A473" s="56">
        <f>SUBTOTAL(3,$B$9:B473)</f>
        <v>465</v>
      </c>
      <c r="B473" s="123" t="s">
        <v>384</v>
      </c>
      <c r="C473" s="124" t="s">
        <v>1360</v>
      </c>
      <c r="D473" s="125" t="s">
        <v>1090</v>
      </c>
      <c r="E473" s="56">
        <v>10</v>
      </c>
      <c r="F473" s="57" t="s">
        <v>721</v>
      </c>
      <c r="G473" s="78">
        <v>69.599999999999994</v>
      </c>
      <c r="H473" s="58">
        <v>7134000</v>
      </c>
      <c r="I473" s="58">
        <v>0</v>
      </c>
      <c r="J473" s="58">
        <v>7134000</v>
      </c>
      <c r="K473" s="78"/>
      <c r="L473" s="58"/>
      <c r="M473" s="58"/>
      <c r="N473" s="58">
        <v>0</v>
      </c>
      <c r="O473" s="78">
        <v>45.7</v>
      </c>
      <c r="P473" s="58">
        <v>4684250</v>
      </c>
      <c r="Q473" s="58">
        <v>0</v>
      </c>
      <c r="R473" s="58">
        <v>4684250</v>
      </c>
      <c r="S473" s="78"/>
      <c r="T473" s="58"/>
      <c r="U473" s="58"/>
      <c r="V473" s="58">
        <v>0</v>
      </c>
      <c r="W473" s="58"/>
      <c r="X473" s="58"/>
      <c r="Y473" s="58"/>
      <c r="Z473" s="58"/>
      <c r="AA473" s="58"/>
      <c r="AB473" s="58">
        <v>0</v>
      </c>
      <c r="AC473" s="60">
        <v>0</v>
      </c>
      <c r="AD473" s="60">
        <v>0</v>
      </c>
      <c r="AE473" s="60">
        <v>0</v>
      </c>
      <c r="AF473" s="60">
        <v>0</v>
      </c>
      <c r="AG473" s="60">
        <v>0</v>
      </c>
      <c r="AH473" s="60">
        <v>0</v>
      </c>
      <c r="AI473" s="58">
        <v>0</v>
      </c>
      <c r="AJ473" s="58">
        <v>0</v>
      </c>
      <c r="AK473" s="59">
        <v>0</v>
      </c>
      <c r="AL473" s="58">
        <v>0</v>
      </c>
      <c r="AM473" s="58">
        <v>0</v>
      </c>
      <c r="AN473" s="78">
        <v>240</v>
      </c>
      <c r="AO473" s="78">
        <v>62.1</v>
      </c>
      <c r="AP473" s="78">
        <v>0</v>
      </c>
      <c r="AQ473" s="93">
        <v>0</v>
      </c>
      <c r="AR473" s="93">
        <v>0</v>
      </c>
      <c r="AS473" s="93">
        <v>0</v>
      </c>
      <c r="AT473" s="93">
        <v>0</v>
      </c>
      <c r="AU473" s="93">
        <v>0</v>
      </c>
      <c r="AV473" s="93">
        <v>0</v>
      </c>
      <c r="AW473" s="93">
        <v>0</v>
      </c>
      <c r="AX473" s="93">
        <v>0</v>
      </c>
      <c r="AY473" s="58"/>
      <c r="AZ473" s="59"/>
      <c r="BA473" s="59"/>
      <c r="BB473" s="59">
        <v>11818250</v>
      </c>
      <c r="BC473" s="59">
        <v>0</v>
      </c>
      <c r="BD473" s="59">
        <v>0</v>
      </c>
      <c r="BE473" s="59">
        <v>11818250</v>
      </c>
      <c r="BF473" s="59">
        <v>0</v>
      </c>
      <c r="BG473" s="60">
        <v>0</v>
      </c>
      <c r="BH473" s="80">
        <v>240</v>
      </c>
      <c r="BI473" s="80">
        <v>177.4</v>
      </c>
      <c r="BJ473" s="80">
        <v>0</v>
      </c>
      <c r="BK473" s="80">
        <v>0</v>
      </c>
      <c r="BL473" s="80">
        <v>177.4</v>
      </c>
      <c r="BM473" s="80">
        <v>0</v>
      </c>
      <c r="BN473" s="80">
        <v>0</v>
      </c>
      <c r="BO473" s="169" t="str">
        <f>VLOOKUP(B473,[1]DS!$B$5:$W$2997,15,0)</f>
        <v>1002</v>
      </c>
      <c r="BP473" s="80" t="str">
        <f t="shared" si="60"/>
        <v/>
      </c>
    </row>
    <row r="474" spans="1:68" ht="27.6" customHeight="1">
      <c r="A474" s="56">
        <f>SUBTOTAL(3,$B$9:B474)</f>
        <v>466</v>
      </c>
      <c r="B474" s="123" t="s">
        <v>385</v>
      </c>
      <c r="C474" s="124" t="s">
        <v>1194</v>
      </c>
      <c r="D474" s="125" t="s">
        <v>1309</v>
      </c>
      <c r="E474" s="56">
        <v>10</v>
      </c>
      <c r="F474" s="57" t="s">
        <v>721</v>
      </c>
      <c r="G474" s="78">
        <v>0</v>
      </c>
      <c r="H474" s="58">
        <v>0</v>
      </c>
      <c r="I474" s="58">
        <v>0</v>
      </c>
      <c r="J474" s="58">
        <v>0</v>
      </c>
      <c r="K474" s="78"/>
      <c r="L474" s="58"/>
      <c r="M474" s="58"/>
      <c r="N474" s="58">
        <v>0</v>
      </c>
      <c r="O474" s="78">
        <v>45.300000000000004</v>
      </c>
      <c r="P474" s="58">
        <v>4643250</v>
      </c>
      <c r="Q474" s="58">
        <v>0</v>
      </c>
      <c r="R474" s="58">
        <v>4643250</v>
      </c>
      <c r="S474" s="78"/>
      <c r="T474" s="58"/>
      <c r="U474" s="58"/>
      <c r="V474" s="58">
        <v>0</v>
      </c>
      <c r="W474" s="58"/>
      <c r="X474" s="58"/>
      <c r="Y474" s="58"/>
      <c r="Z474" s="58"/>
      <c r="AA474" s="58"/>
      <c r="AB474" s="58">
        <v>0</v>
      </c>
      <c r="AC474" s="60">
        <v>0</v>
      </c>
      <c r="AD474" s="60">
        <v>0</v>
      </c>
      <c r="AE474" s="60">
        <v>0</v>
      </c>
      <c r="AF474" s="60">
        <v>0</v>
      </c>
      <c r="AG474" s="60">
        <v>0</v>
      </c>
      <c r="AH474" s="60">
        <v>0</v>
      </c>
      <c r="AI474" s="58">
        <v>0</v>
      </c>
      <c r="AJ474" s="58">
        <v>0</v>
      </c>
      <c r="AK474" s="59">
        <v>0</v>
      </c>
      <c r="AL474" s="58">
        <v>0</v>
      </c>
      <c r="AM474" s="58">
        <v>0</v>
      </c>
      <c r="AN474" s="78">
        <v>105</v>
      </c>
      <c r="AO474" s="78">
        <v>60</v>
      </c>
      <c r="AP474" s="78">
        <v>0</v>
      </c>
      <c r="AQ474" s="93">
        <v>0</v>
      </c>
      <c r="AR474" s="93">
        <v>0</v>
      </c>
      <c r="AS474" s="93">
        <v>0</v>
      </c>
      <c r="AT474" s="93">
        <v>0</v>
      </c>
      <c r="AU474" s="93">
        <v>0</v>
      </c>
      <c r="AV474" s="93">
        <v>0</v>
      </c>
      <c r="AW474" s="93">
        <v>0</v>
      </c>
      <c r="AX474" s="93">
        <v>0</v>
      </c>
      <c r="AY474" s="58"/>
      <c r="AZ474" s="59"/>
      <c r="BA474" s="59"/>
      <c r="BB474" s="59">
        <v>4643250</v>
      </c>
      <c r="BC474" s="59">
        <v>0</v>
      </c>
      <c r="BD474" s="59">
        <v>0</v>
      </c>
      <c r="BE474" s="59">
        <v>4643250</v>
      </c>
      <c r="BF474" s="59">
        <v>0</v>
      </c>
      <c r="BG474" s="60">
        <v>0</v>
      </c>
      <c r="BH474" s="80">
        <v>105</v>
      </c>
      <c r="BI474" s="80">
        <v>105.30000000000001</v>
      </c>
      <c r="BJ474" s="80">
        <v>0.30000000000001137</v>
      </c>
      <c r="BK474" s="80">
        <v>0.28571428571429658</v>
      </c>
      <c r="BL474" s="80">
        <v>105.30000000000001</v>
      </c>
      <c r="BM474" s="80">
        <v>0.30000000000001137</v>
      </c>
      <c r="BN474" s="80">
        <v>0.28571428571429658</v>
      </c>
      <c r="BO474" s="169" t="str">
        <f>VLOOKUP(B474,[1]DS!$B$5:$W$2997,15,0)</f>
        <v>1002</v>
      </c>
      <c r="BP474" s="80" t="str">
        <f t="shared" si="60"/>
        <v/>
      </c>
    </row>
    <row r="475" spans="1:68" ht="27.6" customHeight="1">
      <c r="A475" s="56">
        <f>SUBTOTAL(3,$B$9:B475)</f>
        <v>467</v>
      </c>
      <c r="B475" s="123" t="s">
        <v>386</v>
      </c>
      <c r="C475" s="124" t="s">
        <v>1361</v>
      </c>
      <c r="D475" s="125" t="s">
        <v>1170</v>
      </c>
      <c r="E475" s="56">
        <v>10</v>
      </c>
      <c r="F475" s="57" t="s">
        <v>722</v>
      </c>
      <c r="G475" s="78">
        <v>0</v>
      </c>
      <c r="H475" s="58">
        <v>0</v>
      </c>
      <c r="I475" s="58">
        <v>0</v>
      </c>
      <c r="J475" s="58">
        <v>0</v>
      </c>
      <c r="K475" s="78"/>
      <c r="L475" s="58"/>
      <c r="M475" s="58"/>
      <c r="N475" s="58">
        <v>0</v>
      </c>
      <c r="O475" s="78">
        <v>45.7</v>
      </c>
      <c r="P475" s="58">
        <v>4684250</v>
      </c>
      <c r="Q475" s="58">
        <v>0</v>
      </c>
      <c r="R475" s="58">
        <v>4684250</v>
      </c>
      <c r="S475" s="78"/>
      <c r="T475" s="58"/>
      <c r="U475" s="58"/>
      <c r="V475" s="58">
        <v>0</v>
      </c>
      <c r="W475" s="58"/>
      <c r="X475" s="58"/>
      <c r="Y475" s="58"/>
      <c r="Z475" s="58"/>
      <c r="AA475" s="58"/>
      <c r="AB475" s="58">
        <v>0</v>
      </c>
      <c r="AC475" s="60">
        <v>3</v>
      </c>
      <c r="AD475" s="60">
        <v>60</v>
      </c>
      <c r="AE475" s="60">
        <v>0</v>
      </c>
      <c r="AF475" s="60">
        <v>0</v>
      </c>
      <c r="AG475" s="60">
        <v>3</v>
      </c>
      <c r="AH475" s="60">
        <v>60</v>
      </c>
      <c r="AI475" s="58">
        <v>3150000</v>
      </c>
      <c r="AJ475" s="58">
        <v>0</v>
      </c>
      <c r="AK475" s="59">
        <v>0</v>
      </c>
      <c r="AL475" s="58">
        <v>3150000</v>
      </c>
      <c r="AM475" s="58">
        <v>0</v>
      </c>
      <c r="AN475" s="78">
        <v>300</v>
      </c>
      <c r="AO475" s="78">
        <v>344.5</v>
      </c>
      <c r="AP475" s="78">
        <v>0</v>
      </c>
      <c r="AQ475" s="93">
        <v>6074250</v>
      </c>
      <c r="AR475" s="93">
        <v>0</v>
      </c>
      <c r="AS475" s="93">
        <v>0</v>
      </c>
      <c r="AT475" s="93">
        <v>0</v>
      </c>
      <c r="AU475" s="93">
        <v>0</v>
      </c>
      <c r="AV475" s="93">
        <v>6074250</v>
      </c>
      <c r="AW475" s="93">
        <v>0</v>
      </c>
      <c r="AX475" s="93">
        <v>0</v>
      </c>
      <c r="AY475" s="58"/>
      <c r="AZ475" s="59"/>
      <c r="BA475" s="59"/>
      <c r="BB475" s="59">
        <v>13908500</v>
      </c>
      <c r="BC475" s="59">
        <v>0</v>
      </c>
      <c r="BD475" s="59">
        <v>0</v>
      </c>
      <c r="BE475" s="59">
        <v>13908500</v>
      </c>
      <c r="BF475" s="59">
        <v>0</v>
      </c>
      <c r="BG475" s="60">
        <v>0</v>
      </c>
      <c r="BH475" s="80">
        <v>300</v>
      </c>
      <c r="BI475" s="80">
        <v>450.2</v>
      </c>
      <c r="BJ475" s="80">
        <v>150.19999999999999</v>
      </c>
      <c r="BK475" s="80">
        <v>50.066666666666663</v>
      </c>
      <c r="BL475" s="80">
        <v>390.2</v>
      </c>
      <c r="BM475" s="80">
        <v>90.199999999999989</v>
      </c>
      <c r="BN475" s="80">
        <v>30.066666666666663</v>
      </c>
      <c r="BO475" s="169" t="str">
        <f>VLOOKUP(B475,[1]DS!$B$5:$W$2997,15,0)</f>
        <v>1004</v>
      </c>
      <c r="BP475" s="80" t="str">
        <f t="shared" si="60"/>
        <v/>
      </c>
    </row>
    <row r="476" spans="1:68" ht="27.6" customHeight="1">
      <c r="A476" s="56">
        <f>SUBTOTAL(3,$B$9:B476)</f>
        <v>468</v>
      </c>
      <c r="B476" s="123" t="s">
        <v>387</v>
      </c>
      <c r="C476" s="124" t="s">
        <v>1362</v>
      </c>
      <c r="D476" s="125" t="s">
        <v>1059</v>
      </c>
      <c r="E476" s="56">
        <v>10</v>
      </c>
      <c r="F476" s="57" t="s">
        <v>722</v>
      </c>
      <c r="G476" s="78">
        <v>145.9</v>
      </c>
      <c r="H476" s="58">
        <v>14954750</v>
      </c>
      <c r="I476" s="58">
        <v>0</v>
      </c>
      <c r="J476" s="58">
        <v>14954750</v>
      </c>
      <c r="K476" s="78"/>
      <c r="L476" s="58"/>
      <c r="M476" s="58"/>
      <c r="N476" s="58">
        <v>0</v>
      </c>
      <c r="O476" s="78">
        <v>135.69999999999996</v>
      </c>
      <c r="P476" s="58">
        <v>13909249.999999996</v>
      </c>
      <c r="Q476" s="58">
        <v>0</v>
      </c>
      <c r="R476" s="58">
        <v>13909250</v>
      </c>
      <c r="S476" s="78"/>
      <c r="T476" s="58"/>
      <c r="U476" s="58"/>
      <c r="V476" s="58">
        <v>0</v>
      </c>
      <c r="W476" s="58"/>
      <c r="X476" s="58"/>
      <c r="Y476" s="58"/>
      <c r="Z476" s="58"/>
      <c r="AA476" s="58"/>
      <c r="AB476" s="58">
        <v>0</v>
      </c>
      <c r="AC476" s="60">
        <v>4</v>
      </c>
      <c r="AD476" s="60">
        <v>80</v>
      </c>
      <c r="AE476" s="60">
        <v>0</v>
      </c>
      <c r="AF476" s="60">
        <v>0</v>
      </c>
      <c r="AG476" s="60">
        <v>4</v>
      </c>
      <c r="AH476" s="60">
        <v>80</v>
      </c>
      <c r="AI476" s="58">
        <v>4200000</v>
      </c>
      <c r="AJ476" s="58">
        <v>0</v>
      </c>
      <c r="AK476" s="59">
        <v>0</v>
      </c>
      <c r="AL476" s="58">
        <v>4200000</v>
      </c>
      <c r="AM476" s="58">
        <v>0</v>
      </c>
      <c r="AN476" s="78">
        <v>300</v>
      </c>
      <c r="AO476" s="78">
        <v>494.6</v>
      </c>
      <c r="AP476" s="78">
        <v>0</v>
      </c>
      <c r="AQ476" s="93">
        <v>26562900</v>
      </c>
      <c r="AR476" s="93">
        <v>0</v>
      </c>
      <c r="AS476" s="93">
        <v>0</v>
      </c>
      <c r="AT476" s="93">
        <v>0</v>
      </c>
      <c r="AU476" s="93">
        <v>0</v>
      </c>
      <c r="AV476" s="93">
        <v>26562900</v>
      </c>
      <c r="AW476" s="93">
        <v>0</v>
      </c>
      <c r="AX476" s="93">
        <v>0</v>
      </c>
      <c r="AY476" s="58"/>
      <c r="AZ476" s="59"/>
      <c r="BA476" s="59"/>
      <c r="BB476" s="59">
        <v>59626900</v>
      </c>
      <c r="BC476" s="59">
        <v>0</v>
      </c>
      <c r="BD476" s="59">
        <v>0</v>
      </c>
      <c r="BE476" s="59">
        <v>59626900</v>
      </c>
      <c r="BF476" s="59">
        <v>0</v>
      </c>
      <c r="BG476" s="60">
        <v>0</v>
      </c>
      <c r="BH476" s="80">
        <v>300</v>
      </c>
      <c r="BI476" s="80">
        <v>856.2</v>
      </c>
      <c r="BJ476" s="80">
        <v>556.20000000000005</v>
      </c>
      <c r="BK476" s="80">
        <v>185.4</v>
      </c>
      <c r="BL476" s="80">
        <v>776.2</v>
      </c>
      <c r="BM476" s="80">
        <v>476.20000000000005</v>
      </c>
      <c r="BN476" s="80">
        <v>158.73333333333335</v>
      </c>
      <c r="BO476" s="169" t="str">
        <f>VLOOKUP(B476,[1]DS!$B$5:$W$2997,15,0)</f>
        <v>1004</v>
      </c>
      <c r="BP476" s="80" t="str">
        <f t="shared" si="60"/>
        <v/>
      </c>
    </row>
    <row r="477" spans="1:68" ht="27.6" customHeight="1">
      <c r="A477" s="56">
        <f>SUBTOTAL(3,$B$9:B477)</f>
        <v>469</v>
      </c>
      <c r="B477" s="123" t="s">
        <v>388</v>
      </c>
      <c r="C477" s="124" t="s">
        <v>1086</v>
      </c>
      <c r="D477" s="125" t="s">
        <v>936</v>
      </c>
      <c r="E477" s="56">
        <v>10</v>
      </c>
      <c r="F477" s="57" t="s">
        <v>722</v>
      </c>
      <c r="G477" s="78">
        <v>127.69999999999999</v>
      </c>
      <c r="H477" s="58">
        <v>13089250</v>
      </c>
      <c r="I477" s="58">
        <v>0</v>
      </c>
      <c r="J477" s="58">
        <v>13089250</v>
      </c>
      <c r="K477" s="78"/>
      <c r="L477" s="58"/>
      <c r="M477" s="58"/>
      <c r="N477" s="58">
        <v>0</v>
      </c>
      <c r="O477" s="78">
        <v>320.09999999999991</v>
      </c>
      <c r="P477" s="58">
        <v>32810249.999999989</v>
      </c>
      <c r="Q477" s="58">
        <v>0</v>
      </c>
      <c r="R477" s="58">
        <v>32810250</v>
      </c>
      <c r="S477" s="78"/>
      <c r="T477" s="58"/>
      <c r="U477" s="58"/>
      <c r="V477" s="58">
        <v>0</v>
      </c>
      <c r="W477" s="58"/>
      <c r="X477" s="58"/>
      <c r="Y477" s="58"/>
      <c r="Z477" s="58"/>
      <c r="AA477" s="58"/>
      <c r="AB477" s="58">
        <v>0</v>
      </c>
      <c r="AC477" s="60">
        <v>4</v>
      </c>
      <c r="AD477" s="60">
        <v>80</v>
      </c>
      <c r="AE477" s="60">
        <v>0</v>
      </c>
      <c r="AF477" s="60">
        <v>0</v>
      </c>
      <c r="AG477" s="60">
        <v>4</v>
      </c>
      <c r="AH477" s="60">
        <v>80</v>
      </c>
      <c r="AI477" s="58">
        <v>4200000</v>
      </c>
      <c r="AJ477" s="58">
        <v>0</v>
      </c>
      <c r="AK477" s="59">
        <v>0</v>
      </c>
      <c r="AL477" s="58">
        <v>4200000</v>
      </c>
      <c r="AM477" s="58">
        <v>0</v>
      </c>
      <c r="AN477" s="78">
        <v>105</v>
      </c>
      <c r="AO477" s="78">
        <v>642.85</v>
      </c>
      <c r="AP477" s="78">
        <v>0</v>
      </c>
      <c r="AQ477" s="93">
        <v>71923075</v>
      </c>
      <c r="AR477" s="93">
        <v>0</v>
      </c>
      <c r="AS477" s="93">
        <v>0</v>
      </c>
      <c r="AT477" s="93">
        <v>0</v>
      </c>
      <c r="AU477" s="93">
        <v>0</v>
      </c>
      <c r="AV477" s="93">
        <v>71923075</v>
      </c>
      <c r="AW477" s="93">
        <v>0</v>
      </c>
      <c r="AX477" s="93">
        <v>0</v>
      </c>
      <c r="AY477" s="58"/>
      <c r="AZ477" s="59"/>
      <c r="BA477" s="59"/>
      <c r="BB477" s="59">
        <v>122022575</v>
      </c>
      <c r="BC477" s="59">
        <v>0</v>
      </c>
      <c r="BD477" s="59">
        <v>0</v>
      </c>
      <c r="BE477" s="59">
        <v>122022575</v>
      </c>
      <c r="BF477" s="59">
        <v>0</v>
      </c>
      <c r="BG477" s="60">
        <v>0</v>
      </c>
      <c r="BH477" s="80">
        <v>105</v>
      </c>
      <c r="BI477" s="80">
        <v>1170.6500000000001</v>
      </c>
      <c r="BJ477" s="80">
        <v>1065.6500000000001</v>
      </c>
      <c r="BK477" s="80">
        <v>1014.9047619047619</v>
      </c>
      <c r="BL477" s="80">
        <v>1090.6499999999999</v>
      </c>
      <c r="BM477" s="80">
        <v>985.64999999999986</v>
      </c>
      <c r="BN477" s="80">
        <v>938.71428571428555</v>
      </c>
      <c r="BO477" s="169" t="str">
        <f>VLOOKUP(B477,[1]DS!$B$5:$W$2997,15,0)</f>
        <v>1004</v>
      </c>
      <c r="BP477" s="80" t="str">
        <f t="shared" si="60"/>
        <v>Vượt trên 300 giờ</v>
      </c>
    </row>
    <row r="478" spans="1:68" ht="27.6" customHeight="1">
      <c r="A478" s="56">
        <f>SUBTOTAL(3,$B$9:B478)</f>
        <v>470</v>
      </c>
      <c r="B478" s="123" t="s">
        <v>389</v>
      </c>
      <c r="C478" s="124" t="s">
        <v>1363</v>
      </c>
      <c r="D478" s="125" t="s">
        <v>917</v>
      </c>
      <c r="E478" s="56">
        <v>10</v>
      </c>
      <c r="F478" s="57" t="s">
        <v>722</v>
      </c>
      <c r="G478" s="78">
        <v>85.5</v>
      </c>
      <c r="H478" s="58">
        <v>8763750</v>
      </c>
      <c r="I478" s="58">
        <v>0</v>
      </c>
      <c r="J478" s="58">
        <v>8763750</v>
      </c>
      <c r="K478" s="78"/>
      <c r="L478" s="58"/>
      <c r="M478" s="58"/>
      <c r="N478" s="58">
        <v>0</v>
      </c>
      <c r="O478" s="78">
        <v>447.20000000000005</v>
      </c>
      <c r="P478" s="58">
        <v>45838000.000000007</v>
      </c>
      <c r="Q478" s="58">
        <v>0</v>
      </c>
      <c r="R478" s="58">
        <v>45838000</v>
      </c>
      <c r="S478" s="78"/>
      <c r="T478" s="58"/>
      <c r="U478" s="58"/>
      <c r="V478" s="58">
        <v>0</v>
      </c>
      <c r="W478" s="58"/>
      <c r="X478" s="58"/>
      <c r="Y478" s="58"/>
      <c r="Z478" s="58"/>
      <c r="AA478" s="58"/>
      <c r="AB478" s="58">
        <v>0</v>
      </c>
      <c r="AC478" s="60">
        <v>2</v>
      </c>
      <c r="AD478" s="60">
        <v>40</v>
      </c>
      <c r="AE478" s="60">
        <v>0</v>
      </c>
      <c r="AF478" s="60">
        <v>0</v>
      </c>
      <c r="AG478" s="60">
        <v>2</v>
      </c>
      <c r="AH478" s="60">
        <v>40</v>
      </c>
      <c r="AI478" s="58">
        <v>2100000</v>
      </c>
      <c r="AJ478" s="58">
        <v>0</v>
      </c>
      <c r="AK478" s="59">
        <v>0</v>
      </c>
      <c r="AL478" s="58">
        <v>2100000</v>
      </c>
      <c r="AM478" s="58">
        <v>0</v>
      </c>
      <c r="AN478" s="78">
        <v>210</v>
      </c>
      <c r="AO478" s="78">
        <v>491</v>
      </c>
      <c r="AP478" s="78">
        <v>0</v>
      </c>
      <c r="AQ478" s="93">
        <v>40745000</v>
      </c>
      <c r="AR478" s="93">
        <v>0</v>
      </c>
      <c r="AS478" s="93">
        <v>0</v>
      </c>
      <c r="AT478" s="93">
        <v>0</v>
      </c>
      <c r="AU478" s="93">
        <v>0</v>
      </c>
      <c r="AV478" s="93">
        <v>40745000</v>
      </c>
      <c r="AW478" s="93">
        <v>0</v>
      </c>
      <c r="AX478" s="93">
        <v>0</v>
      </c>
      <c r="AY478" s="58"/>
      <c r="AZ478" s="59"/>
      <c r="BA478" s="59"/>
      <c r="BB478" s="59">
        <v>97446750</v>
      </c>
      <c r="BC478" s="59">
        <v>0</v>
      </c>
      <c r="BD478" s="59">
        <v>0</v>
      </c>
      <c r="BE478" s="59">
        <v>97446750</v>
      </c>
      <c r="BF478" s="59">
        <v>0</v>
      </c>
      <c r="BG478" s="60">
        <v>0</v>
      </c>
      <c r="BH478" s="80">
        <v>210</v>
      </c>
      <c r="BI478" s="80">
        <v>1063.7</v>
      </c>
      <c r="BJ478" s="80">
        <v>853.7</v>
      </c>
      <c r="BK478" s="80">
        <v>406.52380952380958</v>
      </c>
      <c r="BL478" s="80">
        <v>1023.7</v>
      </c>
      <c r="BM478" s="80">
        <v>813.7</v>
      </c>
      <c r="BN478" s="80">
        <v>387.47619047619048</v>
      </c>
      <c r="BO478" s="169" t="str">
        <f>VLOOKUP(B478,[1]DS!$B$5:$W$2997,15,0)</f>
        <v>1004</v>
      </c>
      <c r="BP478" s="80" t="str">
        <f t="shared" si="60"/>
        <v/>
      </c>
    </row>
    <row r="479" spans="1:68" ht="27.6" customHeight="1">
      <c r="A479" s="56">
        <f>SUBTOTAL(3,$B$9:B479)</f>
        <v>471</v>
      </c>
      <c r="B479" s="123" t="s">
        <v>390</v>
      </c>
      <c r="C479" s="124" t="s">
        <v>1153</v>
      </c>
      <c r="D479" s="125" t="s">
        <v>911</v>
      </c>
      <c r="E479" s="56">
        <v>10</v>
      </c>
      <c r="F479" s="57" t="s">
        <v>722</v>
      </c>
      <c r="G479" s="78">
        <v>80.899999999999991</v>
      </c>
      <c r="H479" s="58">
        <v>8292250</v>
      </c>
      <c r="I479" s="58">
        <v>0</v>
      </c>
      <c r="J479" s="58">
        <v>8292250</v>
      </c>
      <c r="K479" s="78"/>
      <c r="L479" s="58"/>
      <c r="M479" s="58"/>
      <c r="N479" s="58">
        <v>0</v>
      </c>
      <c r="O479" s="78">
        <v>0</v>
      </c>
      <c r="P479" s="58">
        <v>0</v>
      </c>
      <c r="Q479" s="58">
        <v>0</v>
      </c>
      <c r="R479" s="58">
        <v>0</v>
      </c>
      <c r="S479" s="78"/>
      <c r="T479" s="58"/>
      <c r="U479" s="58"/>
      <c r="V479" s="58">
        <v>0</v>
      </c>
      <c r="W479" s="58"/>
      <c r="X479" s="58"/>
      <c r="Y479" s="58"/>
      <c r="Z479" s="58"/>
      <c r="AA479" s="58"/>
      <c r="AB479" s="58">
        <v>0</v>
      </c>
      <c r="AC479" s="60">
        <v>3</v>
      </c>
      <c r="AD479" s="60">
        <v>60</v>
      </c>
      <c r="AE479" s="60">
        <v>0</v>
      </c>
      <c r="AF479" s="60">
        <v>0</v>
      </c>
      <c r="AG479" s="60">
        <v>3</v>
      </c>
      <c r="AH479" s="60">
        <v>60</v>
      </c>
      <c r="AI479" s="58">
        <v>3150000</v>
      </c>
      <c r="AJ479" s="58">
        <v>0</v>
      </c>
      <c r="AK479" s="59">
        <v>0</v>
      </c>
      <c r="AL479" s="58">
        <v>3150000</v>
      </c>
      <c r="AM479" s="58">
        <v>0</v>
      </c>
      <c r="AN479" s="78">
        <v>255</v>
      </c>
      <c r="AO479" s="78">
        <v>1001.45</v>
      </c>
      <c r="AP479" s="78">
        <v>0</v>
      </c>
      <c r="AQ479" s="93">
        <v>96850775</v>
      </c>
      <c r="AR479" s="93">
        <v>0</v>
      </c>
      <c r="AS479" s="93">
        <v>0</v>
      </c>
      <c r="AT479" s="93">
        <v>0</v>
      </c>
      <c r="AU479" s="93">
        <v>0</v>
      </c>
      <c r="AV479" s="93">
        <v>96850775</v>
      </c>
      <c r="AW479" s="93">
        <v>0</v>
      </c>
      <c r="AX479" s="93">
        <v>0</v>
      </c>
      <c r="AY479" s="58"/>
      <c r="AZ479" s="59"/>
      <c r="BA479" s="59"/>
      <c r="BB479" s="59">
        <v>108293025</v>
      </c>
      <c r="BC479" s="59">
        <v>0</v>
      </c>
      <c r="BD479" s="59">
        <v>0</v>
      </c>
      <c r="BE479" s="59">
        <v>108293025</v>
      </c>
      <c r="BF479" s="59">
        <v>0</v>
      </c>
      <c r="BG479" s="60">
        <v>0</v>
      </c>
      <c r="BH479" s="80">
        <v>255</v>
      </c>
      <c r="BI479" s="80">
        <v>1142.3499999999999</v>
      </c>
      <c r="BJ479" s="80">
        <v>887.34999999999991</v>
      </c>
      <c r="BK479" s="80">
        <v>347.98039215686271</v>
      </c>
      <c r="BL479" s="80">
        <v>1082.3500000000001</v>
      </c>
      <c r="BM479" s="80">
        <v>827.35000000000014</v>
      </c>
      <c r="BN479" s="80">
        <v>324.45098039215691</v>
      </c>
      <c r="BO479" s="169" t="str">
        <f>VLOOKUP(B479,[1]DS!$B$5:$W$2997,15,0)</f>
        <v>1004</v>
      </c>
      <c r="BP479" s="80" t="str">
        <f t="shared" si="60"/>
        <v>Vượt trên 300 giờ</v>
      </c>
    </row>
    <row r="480" spans="1:68" ht="27.6" customHeight="1">
      <c r="A480" s="56">
        <f>SUBTOTAL(3,$B$9:B480)</f>
        <v>472</v>
      </c>
      <c r="B480" s="123" t="s">
        <v>391</v>
      </c>
      <c r="C480" s="124" t="s">
        <v>1364</v>
      </c>
      <c r="D480" s="125" t="s">
        <v>940</v>
      </c>
      <c r="E480" s="56">
        <v>10</v>
      </c>
      <c r="F480" s="57" t="s">
        <v>722</v>
      </c>
      <c r="G480" s="78">
        <v>0</v>
      </c>
      <c r="H480" s="58">
        <v>0</v>
      </c>
      <c r="I480" s="58">
        <v>0</v>
      </c>
      <c r="J480" s="58">
        <v>0</v>
      </c>
      <c r="K480" s="78"/>
      <c r="L480" s="58"/>
      <c r="M480" s="58"/>
      <c r="N480" s="58">
        <v>0</v>
      </c>
      <c r="O480" s="78">
        <v>289.19999999999993</v>
      </c>
      <c r="P480" s="58">
        <v>29642999.999999993</v>
      </c>
      <c r="Q480" s="58">
        <v>0</v>
      </c>
      <c r="R480" s="58">
        <v>29643000</v>
      </c>
      <c r="S480" s="78"/>
      <c r="T480" s="58"/>
      <c r="U480" s="58"/>
      <c r="V480" s="58">
        <v>0</v>
      </c>
      <c r="W480" s="58"/>
      <c r="X480" s="58"/>
      <c r="Y480" s="58"/>
      <c r="Z480" s="58"/>
      <c r="AA480" s="58"/>
      <c r="AB480" s="58">
        <v>0</v>
      </c>
      <c r="AC480" s="60">
        <v>3</v>
      </c>
      <c r="AD480" s="60">
        <v>60</v>
      </c>
      <c r="AE480" s="60">
        <v>0</v>
      </c>
      <c r="AF480" s="60">
        <v>0</v>
      </c>
      <c r="AG480" s="60">
        <v>3</v>
      </c>
      <c r="AH480" s="60">
        <v>60</v>
      </c>
      <c r="AI480" s="58">
        <v>3150000</v>
      </c>
      <c r="AJ480" s="58">
        <v>0</v>
      </c>
      <c r="AK480" s="59">
        <v>0</v>
      </c>
      <c r="AL480" s="58">
        <v>3150000</v>
      </c>
      <c r="AM480" s="58">
        <v>0</v>
      </c>
      <c r="AN480" s="78">
        <v>300</v>
      </c>
      <c r="AO480" s="78">
        <v>623.6</v>
      </c>
      <c r="AP480" s="78">
        <v>0</v>
      </c>
      <c r="AQ480" s="93">
        <v>43770200</v>
      </c>
      <c r="AR480" s="93">
        <v>0</v>
      </c>
      <c r="AS480" s="93">
        <v>0</v>
      </c>
      <c r="AT480" s="93">
        <v>0</v>
      </c>
      <c r="AU480" s="93">
        <v>0</v>
      </c>
      <c r="AV480" s="93">
        <v>43770200</v>
      </c>
      <c r="AW480" s="93">
        <v>0</v>
      </c>
      <c r="AX480" s="93">
        <v>0</v>
      </c>
      <c r="AY480" s="58"/>
      <c r="AZ480" s="59"/>
      <c r="BA480" s="59"/>
      <c r="BB480" s="59">
        <v>76563200</v>
      </c>
      <c r="BC480" s="59">
        <v>0</v>
      </c>
      <c r="BD480" s="59">
        <v>0</v>
      </c>
      <c r="BE480" s="59">
        <v>76563200</v>
      </c>
      <c r="BF480" s="59">
        <v>0</v>
      </c>
      <c r="BG480" s="60">
        <v>0</v>
      </c>
      <c r="BH480" s="80">
        <v>300</v>
      </c>
      <c r="BI480" s="80">
        <v>972.8</v>
      </c>
      <c r="BJ480" s="80">
        <v>672.8</v>
      </c>
      <c r="BK480" s="80">
        <v>224.26666666666665</v>
      </c>
      <c r="BL480" s="80">
        <v>912.8</v>
      </c>
      <c r="BM480" s="80">
        <v>612.79999999999995</v>
      </c>
      <c r="BN480" s="80">
        <v>204.26666666666665</v>
      </c>
      <c r="BO480" s="169" t="str">
        <f>VLOOKUP(B480,[1]DS!$B$5:$W$2997,15,0)</f>
        <v>1004</v>
      </c>
      <c r="BP480" s="80" t="str">
        <f t="shared" si="60"/>
        <v>Vượt trên 300 giờ</v>
      </c>
    </row>
    <row r="481" spans="1:68" ht="27.6" customHeight="1">
      <c r="A481" s="56">
        <f>SUBTOTAL(3,$B$9:B481)</f>
        <v>473</v>
      </c>
      <c r="B481" s="123" t="s">
        <v>392</v>
      </c>
      <c r="C481" s="124" t="s">
        <v>955</v>
      </c>
      <c r="D481" s="125" t="s">
        <v>1365</v>
      </c>
      <c r="E481" s="56">
        <v>10</v>
      </c>
      <c r="F481" s="57" t="s">
        <v>722</v>
      </c>
      <c r="G481" s="78">
        <v>32.5</v>
      </c>
      <c r="H481" s="58">
        <v>3331250</v>
      </c>
      <c r="I481" s="58">
        <v>0</v>
      </c>
      <c r="J481" s="58">
        <v>3331250</v>
      </c>
      <c r="K481" s="78"/>
      <c r="L481" s="58"/>
      <c r="M481" s="58"/>
      <c r="N481" s="58">
        <v>0</v>
      </c>
      <c r="O481" s="78">
        <v>166.19999999999996</v>
      </c>
      <c r="P481" s="58">
        <v>17035499.999999996</v>
      </c>
      <c r="Q481" s="58">
        <v>0</v>
      </c>
      <c r="R481" s="58">
        <v>17035500</v>
      </c>
      <c r="S481" s="78"/>
      <c r="T481" s="58"/>
      <c r="U481" s="58"/>
      <c r="V481" s="58">
        <v>0</v>
      </c>
      <c r="W481" s="58"/>
      <c r="X481" s="58"/>
      <c r="Y481" s="58"/>
      <c r="Z481" s="58"/>
      <c r="AA481" s="58"/>
      <c r="AB481" s="58">
        <v>0</v>
      </c>
      <c r="AC481" s="60">
        <v>4</v>
      </c>
      <c r="AD481" s="60">
        <v>80</v>
      </c>
      <c r="AE481" s="60">
        <v>0</v>
      </c>
      <c r="AF481" s="60">
        <v>0</v>
      </c>
      <c r="AG481" s="60">
        <v>4</v>
      </c>
      <c r="AH481" s="60">
        <v>80</v>
      </c>
      <c r="AI481" s="58">
        <v>4200000</v>
      </c>
      <c r="AJ481" s="58">
        <v>0</v>
      </c>
      <c r="AK481" s="59">
        <v>0</v>
      </c>
      <c r="AL481" s="58">
        <v>4200000</v>
      </c>
      <c r="AM481" s="58">
        <v>0</v>
      </c>
      <c r="AN481" s="78">
        <v>300</v>
      </c>
      <c r="AO481" s="78">
        <v>499</v>
      </c>
      <c r="AP481" s="78">
        <v>0</v>
      </c>
      <c r="AQ481" s="93">
        <v>27163500</v>
      </c>
      <c r="AR481" s="93">
        <v>0</v>
      </c>
      <c r="AS481" s="93">
        <v>0</v>
      </c>
      <c r="AT481" s="93">
        <v>0</v>
      </c>
      <c r="AU481" s="93">
        <v>0</v>
      </c>
      <c r="AV481" s="93">
        <v>27163500</v>
      </c>
      <c r="AW481" s="93">
        <v>0</v>
      </c>
      <c r="AX481" s="93">
        <v>0</v>
      </c>
      <c r="AY481" s="58"/>
      <c r="AZ481" s="59"/>
      <c r="BA481" s="59"/>
      <c r="BB481" s="59">
        <v>51730250</v>
      </c>
      <c r="BC481" s="59">
        <v>0</v>
      </c>
      <c r="BD481" s="59">
        <v>0</v>
      </c>
      <c r="BE481" s="59">
        <v>51730250</v>
      </c>
      <c r="BF481" s="59">
        <v>0</v>
      </c>
      <c r="BG481" s="60">
        <v>0</v>
      </c>
      <c r="BH481" s="80">
        <v>300</v>
      </c>
      <c r="BI481" s="80">
        <v>777.69999999999993</v>
      </c>
      <c r="BJ481" s="80">
        <v>477.69999999999993</v>
      </c>
      <c r="BK481" s="80">
        <v>159.23333333333332</v>
      </c>
      <c r="BL481" s="80">
        <v>697.69999999999993</v>
      </c>
      <c r="BM481" s="80">
        <v>397.69999999999993</v>
      </c>
      <c r="BN481" s="80">
        <v>132.56666666666666</v>
      </c>
      <c r="BO481" s="169" t="str">
        <f>VLOOKUP(B481,[1]DS!$B$5:$W$2997,15,0)</f>
        <v>1004</v>
      </c>
      <c r="BP481" s="80" t="str">
        <f t="shared" si="60"/>
        <v/>
      </c>
    </row>
    <row r="482" spans="1:68" ht="27.6" customHeight="1">
      <c r="A482" s="56">
        <f>SUBTOTAL(3,$B$9:B482)</f>
        <v>474</v>
      </c>
      <c r="B482" s="123" t="s">
        <v>393</v>
      </c>
      <c r="C482" s="124" t="s">
        <v>904</v>
      </c>
      <c r="D482" s="125" t="s">
        <v>1010</v>
      </c>
      <c r="E482" s="56">
        <v>10</v>
      </c>
      <c r="F482" s="57" t="s">
        <v>723</v>
      </c>
      <c r="G482" s="78">
        <v>0</v>
      </c>
      <c r="H482" s="58">
        <v>0</v>
      </c>
      <c r="I482" s="58">
        <v>0</v>
      </c>
      <c r="J482" s="58">
        <v>0</v>
      </c>
      <c r="K482" s="78"/>
      <c r="L482" s="58"/>
      <c r="M482" s="58"/>
      <c r="N482" s="58">
        <v>0</v>
      </c>
      <c r="O482" s="78">
        <v>137.19999999999999</v>
      </c>
      <c r="P482" s="58">
        <v>14062999.999999998</v>
      </c>
      <c r="Q482" s="58">
        <v>0</v>
      </c>
      <c r="R482" s="58">
        <v>14063000</v>
      </c>
      <c r="S482" s="78"/>
      <c r="T482" s="58"/>
      <c r="U482" s="58"/>
      <c r="V482" s="58">
        <v>0</v>
      </c>
      <c r="W482" s="58"/>
      <c r="X482" s="58"/>
      <c r="Y482" s="58"/>
      <c r="Z482" s="58"/>
      <c r="AA482" s="58"/>
      <c r="AB482" s="58">
        <v>0</v>
      </c>
      <c r="AC482" s="60">
        <v>4</v>
      </c>
      <c r="AD482" s="60">
        <v>80</v>
      </c>
      <c r="AE482" s="60">
        <v>0</v>
      </c>
      <c r="AF482" s="60">
        <v>0</v>
      </c>
      <c r="AG482" s="60">
        <v>4</v>
      </c>
      <c r="AH482" s="60">
        <v>80</v>
      </c>
      <c r="AI482" s="58">
        <v>4200000</v>
      </c>
      <c r="AJ482" s="58">
        <v>0</v>
      </c>
      <c r="AK482" s="59">
        <v>0</v>
      </c>
      <c r="AL482" s="58">
        <v>4200000</v>
      </c>
      <c r="AM482" s="58">
        <v>0</v>
      </c>
      <c r="AN482" s="78">
        <v>300</v>
      </c>
      <c r="AO482" s="78">
        <v>391.3</v>
      </c>
      <c r="AP482" s="78">
        <v>0</v>
      </c>
      <c r="AQ482" s="93">
        <v>12462450</v>
      </c>
      <c r="AR482" s="93">
        <v>0</v>
      </c>
      <c r="AS482" s="93">
        <v>0</v>
      </c>
      <c r="AT482" s="93">
        <v>0</v>
      </c>
      <c r="AU482" s="93">
        <v>0</v>
      </c>
      <c r="AV482" s="93">
        <v>12462450</v>
      </c>
      <c r="AW482" s="93">
        <v>0</v>
      </c>
      <c r="AX482" s="93">
        <v>0</v>
      </c>
      <c r="AY482" s="58"/>
      <c r="AZ482" s="59"/>
      <c r="BA482" s="59"/>
      <c r="BB482" s="59">
        <v>30725450</v>
      </c>
      <c r="BC482" s="59">
        <v>0</v>
      </c>
      <c r="BD482" s="59">
        <v>0</v>
      </c>
      <c r="BE482" s="59">
        <v>30725450</v>
      </c>
      <c r="BF482" s="59">
        <v>0</v>
      </c>
      <c r="BG482" s="136">
        <v>0</v>
      </c>
      <c r="BH482" s="80">
        <v>300</v>
      </c>
      <c r="BI482" s="80">
        <v>608.5</v>
      </c>
      <c r="BJ482" s="80">
        <v>308.5</v>
      </c>
      <c r="BK482" s="80">
        <v>102.83333333333333</v>
      </c>
      <c r="BL482" s="80">
        <v>528.5</v>
      </c>
      <c r="BM482" s="80">
        <v>228.5</v>
      </c>
      <c r="BN482" s="80">
        <v>76.166666666666671</v>
      </c>
      <c r="BO482" s="169" t="str">
        <f>VLOOKUP(B482,[1]DS!$B$5:$W$2997,15,0)</f>
        <v>1005</v>
      </c>
      <c r="BP482" s="80" t="str">
        <f t="shared" si="60"/>
        <v/>
      </c>
    </row>
    <row r="483" spans="1:68" ht="27.6" customHeight="1">
      <c r="A483" s="56">
        <f>SUBTOTAL(3,$B$9:B483)</f>
        <v>475</v>
      </c>
      <c r="B483" s="123" t="s">
        <v>394</v>
      </c>
      <c r="C483" s="124" t="s">
        <v>926</v>
      </c>
      <c r="D483" s="125" t="s">
        <v>903</v>
      </c>
      <c r="E483" s="56">
        <v>10</v>
      </c>
      <c r="F483" s="57" t="s">
        <v>723</v>
      </c>
      <c r="G483" s="78">
        <v>149.5</v>
      </c>
      <c r="H483" s="58">
        <v>15323750</v>
      </c>
      <c r="I483" s="58">
        <v>0</v>
      </c>
      <c r="J483" s="58">
        <v>15323750</v>
      </c>
      <c r="K483" s="78"/>
      <c r="L483" s="58"/>
      <c r="M483" s="58"/>
      <c r="N483" s="58">
        <v>0</v>
      </c>
      <c r="O483" s="78">
        <v>457.3</v>
      </c>
      <c r="P483" s="58">
        <v>46873250</v>
      </c>
      <c r="Q483" s="58">
        <v>0</v>
      </c>
      <c r="R483" s="58">
        <v>46873250</v>
      </c>
      <c r="S483" s="78"/>
      <c r="T483" s="58"/>
      <c r="U483" s="58"/>
      <c r="V483" s="58">
        <v>0</v>
      </c>
      <c r="W483" s="58"/>
      <c r="X483" s="58"/>
      <c r="Y483" s="58"/>
      <c r="Z483" s="58"/>
      <c r="AA483" s="58"/>
      <c r="AB483" s="58">
        <v>0</v>
      </c>
      <c r="AC483" s="60">
        <v>4</v>
      </c>
      <c r="AD483" s="60">
        <v>80</v>
      </c>
      <c r="AE483" s="60">
        <v>0</v>
      </c>
      <c r="AF483" s="60">
        <v>0</v>
      </c>
      <c r="AG483" s="60">
        <v>4</v>
      </c>
      <c r="AH483" s="60">
        <v>80</v>
      </c>
      <c r="AI483" s="58">
        <v>4200000</v>
      </c>
      <c r="AJ483" s="58">
        <v>0</v>
      </c>
      <c r="AK483" s="59">
        <v>0</v>
      </c>
      <c r="AL483" s="58">
        <v>4200000</v>
      </c>
      <c r="AM483" s="58">
        <v>0</v>
      </c>
      <c r="AN483" s="78">
        <v>300</v>
      </c>
      <c r="AO483" s="78">
        <v>133.80000000000001</v>
      </c>
      <c r="AP483" s="78">
        <v>0</v>
      </c>
      <c r="AQ483" s="93">
        <v>0</v>
      </c>
      <c r="AR483" s="93">
        <v>0</v>
      </c>
      <c r="AS483" s="93">
        <v>0</v>
      </c>
      <c r="AT483" s="93">
        <v>0</v>
      </c>
      <c r="AU483" s="93">
        <v>0</v>
      </c>
      <c r="AV483" s="93">
        <v>0</v>
      </c>
      <c r="AW483" s="93">
        <v>0</v>
      </c>
      <c r="AX483" s="93">
        <v>0</v>
      </c>
      <c r="AY483" s="58"/>
      <c r="AZ483" s="59"/>
      <c r="BA483" s="59"/>
      <c r="BB483" s="59">
        <v>66397000</v>
      </c>
      <c r="BC483" s="59">
        <v>0</v>
      </c>
      <c r="BD483" s="59">
        <v>0</v>
      </c>
      <c r="BE483" s="59">
        <v>66397000</v>
      </c>
      <c r="BF483" s="59">
        <v>0</v>
      </c>
      <c r="BG483" s="136">
        <v>0</v>
      </c>
      <c r="BH483" s="80">
        <v>300</v>
      </c>
      <c r="BI483" s="80">
        <v>820.59999999999991</v>
      </c>
      <c r="BJ483" s="80">
        <v>520.59999999999991</v>
      </c>
      <c r="BK483" s="80">
        <v>173.5333333333333</v>
      </c>
      <c r="BL483" s="80">
        <v>740.59999999999991</v>
      </c>
      <c r="BM483" s="80">
        <v>440.59999999999991</v>
      </c>
      <c r="BN483" s="80">
        <v>146.86666666666665</v>
      </c>
      <c r="BO483" s="169" t="str">
        <f>VLOOKUP(B483,[1]DS!$B$5:$W$2997,15,0)</f>
        <v>1005</v>
      </c>
      <c r="BP483" s="80" t="str">
        <f t="shared" si="60"/>
        <v/>
      </c>
    </row>
    <row r="484" spans="1:68" ht="27.6" customHeight="1">
      <c r="A484" s="56">
        <f>SUBTOTAL(3,$B$9:B484)</f>
        <v>476</v>
      </c>
      <c r="B484" s="123" t="s">
        <v>396</v>
      </c>
      <c r="C484" s="124" t="s">
        <v>947</v>
      </c>
      <c r="D484" s="125" t="s">
        <v>1010</v>
      </c>
      <c r="E484" s="56">
        <v>10</v>
      </c>
      <c r="F484" s="57" t="s">
        <v>723</v>
      </c>
      <c r="G484" s="78">
        <v>50.900000000000006</v>
      </c>
      <c r="H484" s="58">
        <v>5217250</v>
      </c>
      <c r="I484" s="58">
        <v>0</v>
      </c>
      <c r="J484" s="58">
        <v>5217250</v>
      </c>
      <c r="K484" s="78"/>
      <c r="L484" s="58"/>
      <c r="M484" s="58"/>
      <c r="N484" s="58">
        <v>0</v>
      </c>
      <c r="O484" s="78">
        <v>289.89999999999992</v>
      </c>
      <c r="P484" s="58">
        <v>29714749.999999993</v>
      </c>
      <c r="Q484" s="58">
        <v>0</v>
      </c>
      <c r="R484" s="58">
        <v>29714750</v>
      </c>
      <c r="S484" s="78"/>
      <c r="T484" s="58"/>
      <c r="U484" s="58"/>
      <c r="V484" s="58">
        <v>0</v>
      </c>
      <c r="W484" s="58"/>
      <c r="X484" s="58"/>
      <c r="Y484" s="58"/>
      <c r="Z484" s="58"/>
      <c r="AA484" s="58"/>
      <c r="AB484" s="58">
        <v>0</v>
      </c>
      <c r="AC484" s="60">
        <v>4</v>
      </c>
      <c r="AD484" s="60">
        <v>80</v>
      </c>
      <c r="AE484" s="60">
        <v>0</v>
      </c>
      <c r="AF484" s="60">
        <v>0</v>
      </c>
      <c r="AG484" s="60">
        <v>4</v>
      </c>
      <c r="AH484" s="60">
        <v>80</v>
      </c>
      <c r="AI484" s="58">
        <v>4200000</v>
      </c>
      <c r="AJ484" s="58">
        <v>0</v>
      </c>
      <c r="AK484" s="59">
        <v>0</v>
      </c>
      <c r="AL484" s="58">
        <v>4200000</v>
      </c>
      <c r="AM484" s="58">
        <v>0</v>
      </c>
      <c r="AN484" s="78">
        <v>240</v>
      </c>
      <c r="AO484" s="78">
        <v>98.5</v>
      </c>
      <c r="AP484" s="78">
        <v>0</v>
      </c>
      <c r="AQ484" s="93">
        <v>0</v>
      </c>
      <c r="AR484" s="93">
        <v>0</v>
      </c>
      <c r="AS484" s="93">
        <v>0</v>
      </c>
      <c r="AT484" s="93">
        <v>0</v>
      </c>
      <c r="AU484" s="93">
        <v>0</v>
      </c>
      <c r="AV484" s="93">
        <v>0</v>
      </c>
      <c r="AW484" s="93">
        <v>0</v>
      </c>
      <c r="AX484" s="93">
        <v>0</v>
      </c>
      <c r="AY484" s="58"/>
      <c r="AZ484" s="59"/>
      <c r="BA484" s="59"/>
      <c r="BB484" s="59">
        <v>39132000</v>
      </c>
      <c r="BC484" s="59">
        <v>0</v>
      </c>
      <c r="BD484" s="59">
        <v>0</v>
      </c>
      <c r="BE484" s="59">
        <v>39132000</v>
      </c>
      <c r="BF484" s="59">
        <v>0</v>
      </c>
      <c r="BG484" s="136">
        <v>0</v>
      </c>
      <c r="BH484" s="80">
        <v>240</v>
      </c>
      <c r="BI484" s="80">
        <v>519.29999999999995</v>
      </c>
      <c r="BJ484" s="80">
        <v>279.29999999999995</v>
      </c>
      <c r="BK484" s="80">
        <v>116.37499999999999</v>
      </c>
      <c r="BL484" s="80">
        <v>439.29999999999995</v>
      </c>
      <c r="BM484" s="80">
        <v>199.29999999999995</v>
      </c>
      <c r="BN484" s="80">
        <v>83.041666666666643</v>
      </c>
      <c r="BO484" s="169" t="str">
        <f>VLOOKUP(B484,[1]DS!$B$5:$W$2997,15,0)</f>
        <v>1005</v>
      </c>
      <c r="BP484" s="80" t="str">
        <f t="shared" si="60"/>
        <v/>
      </c>
    </row>
    <row r="485" spans="1:68" ht="27.6" customHeight="1">
      <c r="A485" s="56">
        <f>SUBTOTAL(3,$B$9:B485)</f>
        <v>477</v>
      </c>
      <c r="B485" s="123" t="s">
        <v>397</v>
      </c>
      <c r="C485" s="124" t="s">
        <v>1366</v>
      </c>
      <c r="D485" s="125" t="s">
        <v>944</v>
      </c>
      <c r="E485" s="56">
        <v>10</v>
      </c>
      <c r="F485" s="57" t="s">
        <v>723</v>
      </c>
      <c r="G485" s="78">
        <v>0</v>
      </c>
      <c r="H485" s="58">
        <v>0</v>
      </c>
      <c r="I485" s="58">
        <v>0</v>
      </c>
      <c r="J485" s="58">
        <v>0</v>
      </c>
      <c r="K485" s="78"/>
      <c r="L485" s="58"/>
      <c r="M485" s="58"/>
      <c r="N485" s="58">
        <v>0</v>
      </c>
      <c r="O485" s="78">
        <v>75.199999999999989</v>
      </c>
      <c r="P485" s="58">
        <v>7707999.9999999991</v>
      </c>
      <c r="Q485" s="58">
        <v>0</v>
      </c>
      <c r="R485" s="58">
        <v>7708000</v>
      </c>
      <c r="S485" s="78"/>
      <c r="T485" s="58"/>
      <c r="U485" s="58"/>
      <c r="V485" s="58">
        <v>0</v>
      </c>
      <c r="W485" s="58"/>
      <c r="X485" s="58"/>
      <c r="Y485" s="58"/>
      <c r="Z485" s="58"/>
      <c r="AA485" s="58"/>
      <c r="AB485" s="58">
        <v>0</v>
      </c>
      <c r="AC485" s="60">
        <v>0</v>
      </c>
      <c r="AD485" s="60">
        <v>0</v>
      </c>
      <c r="AE485" s="60">
        <v>0</v>
      </c>
      <c r="AF485" s="60">
        <v>0</v>
      </c>
      <c r="AG485" s="60">
        <v>0</v>
      </c>
      <c r="AH485" s="60">
        <v>0</v>
      </c>
      <c r="AI485" s="58">
        <v>0</v>
      </c>
      <c r="AJ485" s="58">
        <v>0</v>
      </c>
      <c r="AK485" s="59">
        <v>0</v>
      </c>
      <c r="AL485" s="58">
        <v>0</v>
      </c>
      <c r="AM485" s="58">
        <v>0</v>
      </c>
      <c r="AN485" s="78">
        <v>300</v>
      </c>
      <c r="AO485" s="78">
        <v>43.7</v>
      </c>
      <c r="AP485" s="78">
        <v>0</v>
      </c>
      <c r="AQ485" s="93">
        <v>0</v>
      </c>
      <c r="AR485" s="93">
        <v>0</v>
      </c>
      <c r="AS485" s="93">
        <v>0</v>
      </c>
      <c r="AT485" s="93">
        <v>0</v>
      </c>
      <c r="AU485" s="93">
        <v>0</v>
      </c>
      <c r="AV485" s="93">
        <v>0</v>
      </c>
      <c r="AW485" s="93">
        <v>0</v>
      </c>
      <c r="AX485" s="93">
        <v>0</v>
      </c>
      <c r="AY485" s="58"/>
      <c r="AZ485" s="59"/>
      <c r="BA485" s="59"/>
      <c r="BB485" s="59">
        <v>7708000</v>
      </c>
      <c r="BC485" s="59">
        <v>0</v>
      </c>
      <c r="BD485" s="59">
        <v>0</v>
      </c>
      <c r="BE485" s="59">
        <v>7708000</v>
      </c>
      <c r="BF485" s="59">
        <v>0</v>
      </c>
      <c r="BG485" s="136">
        <v>0</v>
      </c>
      <c r="BH485" s="80">
        <v>300</v>
      </c>
      <c r="BI485" s="80">
        <v>118.89999999999999</v>
      </c>
      <c r="BJ485" s="80">
        <v>0</v>
      </c>
      <c r="BK485" s="80">
        <v>0</v>
      </c>
      <c r="BL485" s="80">
        <v>118.89999999999999</v>
      </c>
      <c r="BM485" s="80">
        <v>0</v>
      </c>
      <c r="BN485" s="80">
        <v>0</v>
      </c>
      <c r="BO485" s="169" t="str">
        <f>VLOOKUP(B485,[1]DS!$B$5:$W$2997,15,0)</f>
        <v>1005</v>
      </c>
      <c r="BP485" s="80" t="str">
        <f t="shared" si="60"/>
        <v/>
      </c>
    </row>
    <row r="486" spans="1:68" ht="27.6" customHeight="1">
      <c r="A486" s="56">
        <f>SUBTOTAL(3,$B$9:B486)</f>
        <v>478</v>
      </c>
      <c r="B486" s="123" t="s">
        <v>398</v>
      </c>
      <c r="C486" s="124" t="s">
        <v>924</v>
      </c>
      <c r="D486" s="125" t="s">
        <v>1367</v>
      </c>
      <c r="E486" s="56">
        <v>10</v>
      </c>
      <c r="F486" s="57" t="s">
        <v>723</v>
      </c>
      <c r="G486" s="78">
        <v>0</v>
      </c>
      <c r="H486" s="58">
        <v>0</v>
      </c>
      <c r="I486" s="58">
        <v>0</v>
      </c>
      <c r="J486" s="58">
        <v>0</v>
      </c>
      <c r="K486" s="78"/>
      <c r="L486" s="58"/>
      <c r="M486" s="58"/>
      <c r="N486" s="58">
        <v>0</v>
      </c>
      <c r="O486" s="78">
        <v>319.39999999999992</v>
      </c>
      <c r="P486" s="58">
        <v>32738499.999999993</v>
      </c>
      <c r="Q486" s="58">
        <v>0</v>
      </c>
      <c r="R486" s="58">
        <v>32738500</v>
      </c>
      <c r="S486" s="78"/>
      <c r="T486" s="58"/>
      <c r="U486" s="58"/>
      <c r="V486" s="58">
        <v>0</v>
      </c>
      <c r="W486" s="58"/>
      <c r="X486" s="58"/>
      <c r="Y486" s="58"/>
      <c r="Z486" s="58"/>
      <c r="AA486" s="58"/>
      <c r="AB486" s="58">
        <v>0</v>
      </c>
      <c r="AC486" s="60">
        <v>4</v>
      </c>
      <c r="AD486" s="60">
        <v>80</v>
      </c>
      <c r="AE486" s="60">
        <v>0</v>
      </c>
      <c r="AF486" s="60">
        <v>0</v>
      </c>
      <c r="AG486" s="60">
        <v>4</v>
      </c>
      <c r="AH486" s="60">
        <v>80</v>
      </c>
      <c r="AI486" s="58">
        <v>4200000</v>
      </c>
      <c r="AJ486" s="58">
        <v>0</v>
      </c>
      <c r="AK486" s="59">
        <v>0</v>
      </c>
      <c r="AL486" s="58">
        <v>4200000</v>
      </c>
      <c r="AM486" s="58">
        <v>0</v>
      </c>
      <c r="AN486" s="78">
        <v>255</v>
      </c>
      <c r="AO486" s="78">
        <v>585.79999999999995</v>
      </c>
      <c r="AP486" s="78">
        <v>0</v>
      </c>
      <c r="AQ486" s="93">
        <v>44630600</v>
      </c>
      <c r="AR486" s="93">
        <v>0</v>
      </c>
      <c r="AS486" s="93">
        <v>0</v>
      </c>
      <c r="AT486" s="93">
        <v>0</v>
      </c>
      <c r="AU486" s="93">
        <v>0</v>
      </c>
      <c r="AV486" s="93">
        <v>44630600</v>
      </c>
      <c r="AW486" s="93">
        <v>0</v>
      </c>
      <c r="AX486" s="93">
        <v>0</v>
      </c>
      <c r="AY486" s="58"/>
      <c r="AZ486" s="59"/>
      <c r="BA486" s="59"/>
      <c r="BB486" s="59">
        <v>81569100</v>
      </c>
      <c r="BC486" s="59">
        <v>0</v>
      </c>
      <c r="BD486" s="59">
        <v>0</v>
      </c>
      <c r="BE486" s="59">
        <v>81569100</v>
      </c>
      <c r="BF486" s="59">
        <v>0</v>
      </c>
      <c r="BG486" s="136">
        <v>0</v>
      </c>
      <c r="BH486" s="80">
        <v>255</v>
      </c>
      <c r="BI486" s="80">
        <v>985.19999999999982</v>
      </c>
      <c r="BJ486" s="80">
        <v>730.19999999999982</v>
      </c>
      <c r="BK486" s="80">
        <v>286.35294117647049</v>
      </c>
      <c r="BL486" s="80">
        <v>905.19999999999982</v>
      </c>
      <c r="BM486" s="80">
        <v>650.19999999999982</v>
      </c>
      <c r="BN486" s="80">
        <v>254.98039215686265</v>
      </c>
      <c r="BO486" s="169" t="str">
        <f>VLOOKUP(B486,[1]DS!$B$5:$W$2997,15,0)</f>
        <v>1005</v>
      </c>
      <c r="BP486" s="80" t="str">
        <f t="shared" si="60"/>
        <v>Vượt trên 300 giờ</v>
      </c>
    </row>
    <row r="487" spans="1:68" ht="27.6" customHeight="1">
      <c r="A487" s="56">
        <f>SUBTOTAL(3,$B$9:B487)</f>
        <v>479</v>
      </c>
      <c r="B487" s="123" t="s">
        <v>400</v>
      </c>
      <c r="C487" s="124" t="s">
        <v>908</v>
      </c>
      <c r="D487" s="125" t="s">
        <v>1021</v>
      </c>
      <c r="E487" s="56">
        <v>10</v>
      </c>
      <c r="F487" s="57" t="s">
        <v>723</v>
      </c>
      <c r="G487" s="78">
        <v>16</v>
      </c>
      <c r="H487" s="58">
        <v>1640000</v>
      </c>
      <c r="I487" s="58">
        <v>0</v>
      </c>
      <c r="J487" s="58">
        <v>1640000</v>
      </c>
      <c r="K487" s="78"/>
      <c r="L487" s="58"/>
      <c r="M487" s="58"/>
      <c r="N487" s="58">
        <v>0</v>
      </c>
      <c r="O487" s="78">
        <v>0</v>
      </c>
      <c r="P487" s="58">
        <v>0</v>
      </c>
      <c r="Q487" s="58">
        <v>0</v>
      </c>
      <c r="R487" s="58">
        <v>0</v>
      </c>
      <c r="S487" s="78"/>
      <c r="T487" s="58"/>
      <c r="U487" s="58"/>
      <c r="V487" s="58">
        <v>0</v>
      </c>
      <c r="W487" s="58"/>
      <c r="X487" s="58"/>
      <c r="Y487" s="58"/>
      <c r="Z487" s="58"/>
      <c r="AA487" s="58"/>
      <c r="AB487" s="58">
        <v>0</v>
      </c>
      <c r="AC487" s="60">
        <v>0</v>
      </c>
      <c r="AD487" s="60">
        <v>0</v>
      </c>
      <c r="AE487" s="60">
        <v>0</v>
      </c>
      <c r="AF487" s="60">
        <v>0</v>
      </c>
      <c r="AG487" s="60">
        <v>0</v>
      </c>
      <c r="AH487" s="60">
        <v>0</v>
      </c>
      <c r="AI487" s="58">
        <v>0</v>
      </c>
      <c r="AJ487" s="58">
        <v>0</v>
      </c>
      <c r="AK487" s="59">
        <v>0</v>
      </c>
      <c r="AL487" s="58">
        <v>0</v>
      </c>
      <c r="AM487" s="58">
        <v>0</v>
      </c>
      <c r="AN487" s="78">
        <v>300</v>
      </c>
      <c r="AO487" s="78">
        <v>69</v>
      </c>
      <c r="AP487" s="78">
        <v>0</v>
      </c>
      <c r="AQ487" s="93">
        <v>0</v>
      </c>
      <c r="AR487" s="93">
        <v>0</v>
      </c>
      <c r="AS487" s="93">
        <v>0</v>
      </c>
      <c r="AT487" s="93">
        <v>0</v>
      </c>
      <c r="AU487" s="93">
        <v>0</v>
      </c>
      <c r="AV487" s="93">
        <v>0</v>
      </c>
      <c r="AW487" s="93">
        <v>0</v>
      </c>
      <c r="AX487" s="93">
        <v>0</v>
      </c>
      <c r="AY487" s="58"/>
      <c r="AZ487" s="59"/>
      <c r="BA487" s="59"/>
      <c r="BB487" s="59">
        <v>1640000</v>
      </c>
      <c r="BC487" s="59">
        <v>0</v>
      </c>
      <c r="BD487" s="59">
        <v>0</v>
      </c>
      <c r="BE487" s="59">
        <v>1640000</v>
      </c>
      <c r="BF487" s="59">
        <v>0</v>
      </c>
      <c r="BG487" s="136">
        <v>0</v>
      </c>
      <c r="BH487" s="80">
        <v>300</v>
      </c>
      <c r="BI487" s="80">
        <v>85</v>
      </c>
      <c r="BJ487" s="80">
        <v>0</v>
      </c>
      <c r="BK487" s="80">
        <v>0</v>
      </c>
      <c r="BL487" s="80">
        <v>85</v>
      </c>
      <c r="BM487" s="80">
        <v>0</v>
      </c>
      <c r="BN487" s="80">
        <v>0</v>
      </c>
      <c r="BO487" s="169" t="str">
        <f>VLOOKUP(B487,[1]DS!$B$5:$W$2997,15,0)</f>
        <v>1005</v>
      </c>
      <c r="BP487" s="80" t="str">
        <f t="shared" si="60"/>
        <v/>
      </c>
    </row>
    <row r="488" spans="1:68" ht="27.6" customHeight="1">
      <c r="A488" s="56">
        <f>SUBTOTAL(3,$B$9:B488)</f>
        <v>480</v>
      </c>
      <c r="B488" s="123" t="s">
        <v>401</v>
      </c>
      <c r="C488" s="124" t="s">
        <v>1174</v>
      </c>
      <c r="D488" s="125" t="s">
        <v>944</v>
      </c>
      <c r="E488" s="56">
        <v>10</v>
      </c>
      <c r="F488" s="57" t="s">
        <v>723</v>
      </c>
      <c r="G488" s="78">
        <v>31.1</v>
      </c>
      <c r="H488" s="58">
        <v>3187750</v>
      </c>
      <c r="I488" s="58">
        <v>0</v>
      </c>
      <c r="J488" s="58">
        <v>3187750</v>
      </c>
      <c r="K488" s="78"/>
      <c r="L488" s="58"/>
      <c r="M488" s="58"/>
      <c r="N488" s="58">
        <v>0</v>
      </c>
      <c r="O488" s="78">
        <v>30.3</v>
      </c>
      <c r="P488" s="58">
        <v>3105750</v>
      </c>
      <c r="Q488" s="58">
        <v>0</v>
      </c>
      <c r="R488" s="58">
        <v>3105750</v>
      </c>
      <c r="S488" s="78"/>
      <c r="T488" s="58"/>
      <c r="U488" s="58"/>
      <c r="V488" s="58">
        <v>0</v>
      </c>
      <c r="W488" s="58"/>
      <c r="X488" s="58"/>
      <c r="Y488" s="58"/>
      <c r="Z488" s="58"/>
      <c r="AA488" s="58"/>
      <c r="AB488" s="58">
        <v>0</v>
      </c>
      <c r="AC488" s="60">
        <v>4</v>
      </c>
      <c r="AD488" s="60">
        <v>80</v>
      </c>
      <c r="AE488" s="60">
        <v>0</v>
      </c>
      <c r="AF488" s="60">
        <v>0</v>
      </c>
      <c r="AG488" s="60">
        <v>4</v>
      </c>
      <c r="AH488" s="60">
        <v>80</v>
      </c>
      <c r="AI488" s="58">
        <v>4200000</v>
      </c>
      <c r="AJ488" s="58">
        <v>0</v>
      </c>
      <c r="AK488" s="59">
        <v>0</v>
      </c>
      <c r="AL488" s="58">
        <v>4200000</v>
      </c>
      <c r="AM488" s="58">
        <v>0</v>
      </c>
      <c r="AN488" s="78">
        <v>300</v>
      </c>
      <c r="AO488" s="78">
        <v>502.8</v>
      </c>
      <c r="AP488" s="78">
        <v>0</v>
      </c>
      <c r="AQ488" s="93">
        <v>27682200</v>
      </c>
      <c r="AR488" s="93">
        <v>0</v>
      </c>
      <c r="AS488" s="93">
        <v>0</v>
      </c>
      <c r="AT488" s="93">
        <v>0</v>
      </c>
      <c r="AU488" s="93">
        <v>0</v>
      </c>
      <c r="AV488" s="93">
        <v>27682200</v>
      </c>
      <c r="AW488" s="93">
        <v>0</v>
      </c>
      <c r="AX488" s="93">
        <v>0</v>
      </c>
      <c r="AY488" s="58"/>
      <c r="AZ488" s="59"/>
      <c r="BA488" s="59"/>
      <c r="BB488" s="59">
        <v>38175700</v>
      </c>
      <c r="BC488" s="59">
        <v>0</v>
      </c>
      <c r="BD488" s="59">
        <v>0</v>
      </c>
      <c r="BE488" s="59">
        <v>38175700</v>
      </c>
      <c r="BF488" s="59">
        <v>0</v>
      </c>
      <c r="BG488" s="136">
        <v>0</v>
      </c>
      <c r="BH488" s="80">
        <v>300</v>
      </c>
      <c r="BI488" s="80">
        <v>644.20000000000005</v>
      </c>
      <c r="BJ488" s="80">
        <v>344.20000000000005</v>
      </c>
      <c r="BK488" s="80">
        <v>114.73333333333335</v>
      </c>
      <c r="BL488" s="80">
        <v>564.20000000000005</v>
      </c>
      <c r="BM488" s="80">
        <v>264.20000000000005</v>
      </c>
      <c r="BN488" s="80">
        <v>88.066666666666677</v>
      </c>
      <c r="BO488" s="169" t="str">
        <f>VLOOKUP(B488,[1]DS!$B$5:$W$2997,15,0)</f>
        <v>1005</v>
      </c>
      <c r="BP488" s="80" t="str">
        <f t="shared" si="60"/>
        <v/>
      </c>
    </row>
    <row r="489" spans="1:68" ht="27.6" customHeight="1">
      <c r="A489" s="56">
        <f>SUBTOTAL(3,$B$9:B489)</f>
        <v>481</v>
      </c>
      <c r="B489" s="123" t="s">
        <v>404</v>
      </c>
      <c r="C489" s="124" t="s">
        <v>1163</v>
      </c>
      <c r="D489" s="125" t="s">
        <v>1368</v>
      </c>
      <c r="E489" s="56">
        <v>10</v>
      </c>
      <c r="F489" s="57" t="s">
        <v>723</v>
      </c>
      <c r="G489" s="78">
        <v>0</v>
      </c>
      <c r="H489" s="58">
        <v>0</v>
      </c>
      <c r="I489" s="58">
        <v>0</v>
      </c>
      <c r="J489" s="58">
        <v>0</v>
      </c>
      <c r="K489" s="78"/>
      <c r="L489" s="58"/>
      <c r="M489" s="58"/>
      <c r="N489" s="58">
        <v>0</v>
      </c>
      <c r="O489" s="78">
        <v>398.40000000000009</v>
      </c>
      <c r="P489" s="58">
        <v>40836000.000000007</v>
      </c>
      <c r="Q489" s="58">
        <v>0</v>
      </c>
      <c r="R489" s="58">
        <v>40836000</v>
      </c>
      <c r="S489" s="78"/>
      <c r="T489" s="58"/>
      <c r="U489" s="58"/>
      <c r="V489" s="58">
        <v>0</v>
      </c>
      <c r="W489" s="58"/>
      <c r="X489" s="58"/>
      <c r="Y489" s="58"/>
      <c r="Z489" s="58"/>
      <c r="AA489" s="58"/>
      <c r="AB489" s="58">
        <v>0</v>
      </c>
      <c r="AC489" s="60">
        <v>4</v>
      </c>
      <c r="AD489" s="60">
        <v>62</v>
      </c>
      <c r="AE489" s="60">
        <v>0</v>
      </c>
      <c r="AF489" s="60">
        <v>0</v>
      </c>
      <c r="AG489" s="60">
        <v>4</v>
      </c>
      <c r="AH489" s="60">
        <v>62</v>
      </c>
      <c r="AI489" s="58">
        <v>3000000</v>
      </c>
      <c r="AJ489" s="58">
        <v>0</v>
      </c>
      <c r="AK489" s="59">
        <v>0</v>
      </c>
      <c r="AL489" s="58">
        <v>3000000</v>
      </c>
      <c r="AM489" s="58">
        <v>0</v>
      </c>
      <c r="AN489" s="78">
        <v>210</v>
      </c>
      <c r="AO489" s="78">
        <v>138.5</v>
      </c>
      <c r="AP489" s="78">
        <v>57.5</v>
      </c>
      <c r="AQ489" s="93">
        <v>0</v>
      </c>
      <c r="AR489" s="93">
        <v>0</v>
      </c>
      <c r="AS489" s="93">
        <v>0</v>
      </c>
      <c r="AT489" s="93">
        <v>0</v>
      </c>
      <c r="AU489" s="93">
        <v>0</v>
      </c>
      <c r="AV489" s="93">
        <v>0</v>
      </c>
      <c r="AW489" s="93">
        <v>0</v>
      </c>
      <c r="AX489" s="93">
        <v>0</v>
      </c>
      <c r="AY489" s="58"/>
      <c r="AZ489" s="59"/>
      <c r="BA489" s="59"/>
      <c r="BB489" s="59">
        <v>43836000</v>
      </c>
      <c r="BC489" s="59">
        <v>0</v>
      </c>
      <c r="BD489" s="59">
        <v>0</v>
      </c>
      <c r="BE489" s="59">
        <v>43836000</v>
      </c>
      <c r="BF489" s="59">
        <v>0</v>
      </c>
      <c r="BG489" s="136">
        <v>0</v>
      </c>
      <c r="BH489" s="80">
        <v>210</v>
      </c>
      <c r="BI489" s="80">
        <v>656.40000000000009</v>
      </c>
      <c r="BJ489" s="80">
        <v>446.40000000000009</v>
      </c>
      <c r="BK489" s="80">
        <v>212.57142857142864</v>
      </c>
      <c r="BL489" s="80">
        <v>594.40000000000009</v>
      </c>
      <c r="BM489" s="80">
        <v>384.40000000000009</v>
      </c>
      <c r="BN489" s="80">
        <v>183.04761904761909</v>
      </c>
      <c r="BO489" s="169" t="str">
        <f>VLOOKUP(B489,[1]DS!$B$5:$W$2997,15,0)</f>
        <v>1005</v>
      </c>
      <c r="BP489" s="80" t="str">
        <f t="shared" si="60"/>
        <v/>
      </c>
    </row>
    <row r="490" spans="1:68" ht="27.6" customHeight="1">
      <c r="A490" s="56">
        <f>SUBTOTAL(3,$B$9:B490)</f>
        <v>482</v>
      </c>
      <c r="B490" s="123" t="s">
        <v>403</v>
      </c>
      <c r="C490" s="124" t="s">
        <v>1369</v>
      </c>
      <c r="D490" s="125" t="s">
        <v>911</v>
      </c>
      <c r="E490" s="56">
        <v>10</v>
      </c>
      <c r="F490" s="57" t="s">
        <v>723</v>
      </c>
      <c r="G490" s="78">
        <v>0</v>
      </c>
      <c r="H490" s="58">
        <v>0</v>
      </c>
      <c r="I490" s="58">
        <v>0</v>
      </c>
      <c r="J490" s="58">
        <v>0</v>
      </c>
      <c r="K490" s="78"/>
      <c r="L490" s="58"/>
      <c r="M490" s="58"/>
      <c r="N490" s="58">
        <v>0</v>
      </c>
      <c r="O490" s="78">
        <v>0</v>
      </c>
      <c r="P490" s="58">
        <v>0</v>
      </c>
      <c r="Q490" s="58">
        <v>0</v>
      </c>
      <c r="R490" s="58">
        <v>0</v>
      </c>
      <c r="S490" s="78"/>
      <c r="T490" s="58"/>
      <c r="U490" s="58"/>
      <c r="V490" s="58">
        <v>0</v>
      </c>
      <c r="W490" s="58"/>
      <c r="X490" s="58"/>
      <c r="Y490" s="58"/>
      <c r="Z490" s="58"/>
      <c r="AA490" s="58"/>
      <c r="AB490" s="58">
        <v>0</v>
      </c>
      <c r="AC490" s="60">
        <v>5</v>
      </c>
      <c r="AD490" s="60">
        <v>100</v>
      </c>
      <c r="AE490" s="60">
        <v>0</v>
      </c>
      <c r="AF490" s="60">
        <v>0</v>
      </c>
      <c r="AG490" s="60">
        <v>5</v>
      </c>
      <c r="AH490" s="60">
        <v>100</v>
      </c>
      <c r="AI490" s="58">
        <v>5250000</v>
      </c>
      <c r="AJ490" s="58">
        <v>0</v>
      </c>
      <c r="AK490" s="59">
        <v>0</v>
      </c>
      <c r="AL490" s="58">
        <v>5250000</v>
      </c>
      <c r="AM490" s="58">
        <v>0</v>
      </c>
      <c r="AN490" s="78">
        <v>300</v>
      </c>
      <c r="AO490" s="78">
        <v>124.1</v>
      </c>
      <c r="AP490" s="78">
        <v>0</v>
      </c>
      <c r="AQ490" s="93">
        <v>0</v>
      </c>
      <c r="AR490" s="93">
        <v>0</v>
      </c>
      <c r="AS490" s="93">
        <v>0</v>
      </c>
      <c r="AT490" s="93">
        <v>0</v>
      </c>
      <c r="AU490" s="93">
        <v>0</v>
      </c>
      <c r="AV490" s="93">
        <v>0</v>
      </c>
      <c r="AW490" s="93">
        <v>0</v>
      </c>
      <c r="AX490" s="93">
        <v>0</v>
      </c>
      <c r="AY490" s="58"/>
      <c r="AZ490" s="59"/>
      <c r="BA490" s="59"/>
      <c r="BB490" s="59">
        <v>5250000</v>
      </c>
      <c r="BC490" s="59">
        <v>0</v>
      </c>
      <c r="BD490" s="59">
        <v>0</v>
      </c>
      <c r="BE490" s="59">
        <v>5250000</v>
      </c>
      <c r="BF490" s="59">
        <v>0</v>
      </c>
      <c r="BG490" s="136">
        <v>0</v>
      </c>
      <c r="BH490" s="80">
        <v>300</v>
      </c>
      <c r="BI490" s="80">
        <v>224.1</v>
      </c>
      <c r="BJ490" s="80">
        <v>0</v>
      </c>
      <c r="BK490" s="80">
        <v>0</v>
      </c>
      <c r="BL490" s="80">
        <v>124.1</v>
      </c>
      <c r="BM490" s="80">
        <v>0</v>
      </c>
      <c r="BN490" s="80">
        <v>0</v>
      </c>
      <c r="BO490" s="169" t="str">
        <f>VLOOKUP(B490,[1]DS!$B$5:$W$2997,15,0)</f>
        <v>1005</v>
      </c>
      <c r="BP490" s="80" t="str">
        <f t="shared" si="60"/>
        <v/>
      </c>
    </row>
    <row r="491" spans="1:68" ht="27.6" customHeight="1">
      <c r="A491" s="56">
        <f>SUBTOTAL(3,$B$9:B491)</f>
        <v>483</v>
      </c>
      <c r="B491" s="123" t="s">
        <v>395</v>
      </c>
      <c r="C491" s="124" t="s">
        <v>1304</v>
      </c>
      <c r="D491" s="125" t="s">
        <v>1189</v>
      </c>
      <c r="E491" s="56">
        <v>10</v>
      </c>
      <c r="F491" s="57" t="s">
        <v>724</v>
      </c>
      <c r="G491" s="78">
        <v>0</v>
      </c>
      <c r="H491" s="58">
        <v>0</v>
      </c>
      <c r="I491" s="58">
        <v>0</v>
      </c>
      <c r="J491" s="58">
        <v>0</v>
      </c>
      <c r="K491" s="78"/>
      <c r="L491" s="58"/>
      <c r="M491" s="58"/>
      <c r="N491" s="58">
        <v>0</v>
      </c>
      <c r="O491" s="78">
        <v>0</v>
      </c>
      <c r="P491" s="58">
        <v>0</v>
      </c>
      <c r="Q491" s="58">
        <v>0</v>
      </c>
      <c r="R491" s="58">
        <v>0</v>
      </c>
      <c r="S491" s="78"/>
      <c r="T491" s="58"/>
      <c r="U491" s="58"/>
      <c r="V491" s="58">
        <v>0</v>
      </c>
      <c r="W491" s="58"/>
      <c r="X491" s="58"/>
      <c r="Y491" s="58"/>
      <c r="Z491" s="58"/>
      <c r="AA491" s="58"/>
      <c r="AB491" s="58">
        <v>0</v>
      </c>
      <c r="AC491" s="60">
        <v>3</v>
      </c>
      <c r="AD491" s="60">
        <v>52</v>
      </c>
      <c r="AE491" s="60">
        <v>0</v>
      </c>
      <c r="AF491" s="60">
        <v>0</v>
      </c>
      <c r="AG491" s="60">
        <v>3</v>
      </c>
      <c r="AH491" s="60">
        <v>52</v>
      </c>
      <c r="AI491" s="58">
        <v>2700000</v>
      </c>
      <c r="AJ491" s="58">
        <v>0</v>
      </c>
      <c r="AK491" s="59">
        <v>0</v>
      </c>
      <c r="AL491" s="58">
        <v>2700000</v>
      </c>
      <c r="AM491" s="58">
        <v>0</v>
      </c>
      <c r="AN491" s="78">
        <v>180</v>
      </c>
      <c r="AO491" s="78">
        <v>471.6</v>
      </c>
      <c r="AP491" s="78">
        <v>37.1</v>
      </c>
      <c r="AQ491" s="93">
        <v>46929650</v>
      </c>
      <c r="AR491" s="93">
        <v>0</v>
      </c>
      <c r="AS491" s="93">
        <v>0</v>
      </c>
      <c r="AT491" s="93">
        <v>0</v>
      </c>
      <c r="AU491" s="93">
        <v>0</v>
      </c>
      <c r="AV491" s="93">
        <v>46929650</v>
      </c>
      <c r="AW491" s="93">
        <v>0</v>
      </c>
      <c r="AX491" s="93">
        <v>0</v>
      </c>
      <c r="AY491" s="58"/>
      <c r="AZ491" s="59"/>
      <c r="BA491" s="59"/>
      <c r="BB491" s="59">
        <v>49629650</v>
      </c>
      <c r="BC491" s="59">
        <v>0</v>
      </c>
      <c r="BD491" s="59">
        <v>0</v>
      </c>
      <c r="BE491" s="59">
        <v>49629650</v>
      </c>
      <c r="BF491" s="59">
        <v>0</v>
      </c>
      <c r="BG491" s="136">
        <v>0</v>
      </c>
      <c r="BH491" s="80">
        <v>180</v>
      </c>
      <c r="BI491" s="80">
        <v>560.70000000000005</v>
      </c>
      <c r="BJ491" s="80">
        <v>380.70000000000005</v>
      </c>
      <c r="BK491" s="80">
        <v>211.50000000000003</v>
      </c>
      <c r="BL491" s="80">
        <v>508.70000000000005</v>
      </c>
      <c r="BM491" s="80">
        <v>328.70000000000005</v>
      </c>
      <c r="BN491" s="80">
        <v>182.61111111111114</v>
      </c>
      <c r="BO491" s="169" t="str">
        <f>VLOOKUP(B491,[1]DS!$B$5:$W$2997,15,0)</f>
        <v>1006</v>
      </c>
      <c r="BP491" s="80" t="str">
        <f t="shared" si="60"/>
        <v>Vượt trên 300 giờ</v>
      </c>
    </row>
    <row r="492" spans="1:68" ht="27.6" customHeight="1">
      <c r="A492" s="56">
        <f>SUBTOTAL(3,$B$9:B492)</f>
        <v>484</v>
      </c>
      <c r="B492" s="123" t="s">
        <v>407</v>
      </c>
      <c r="C492" s="124" t="s">
        <v>904</v>
      </c>
      <c r="D492" s="125" t="s">
        <v>992</v>
      </c>
      <c r="E492" s="56">
        <v>10</v>
      </c>
      <c r="F492" s="57" t="s">
        <v>724</v>
      </c>
      <c r="G492" s="78">
        <v>0</v>
      </c>
      <c r="H492" s="58">
        <v>0</v>
      </c>
      <c r="I492" s="58">
        <v>0</v>
      </c>
      <c r="J492" s="58">
        <v>0</v>
      </c>
      <c r="K492" s="78"/>
      <c r="L492" s="58"/>
      <c r="M492" s="58"/>
      <c r="N492" s="58">
        <v>0</v>
      </c>
      <c r="O492" s="78">
        <v>120.89999999999999</v>
      </c>
      <c r="P492" s="58">
        <v>12392250</v>
      </c>
      <c r="Q492" s="58">
        <v>0</v>
      </c>
      <c r="R492" s="58">
        <v>12392250</v>
      </c>
      <c r="S492" s="78"/>
      <c r="T492" s="58"/>
      <c r="U492" s="58"/>
      <c r="V492" s="58">
        <v>0</v>
      </c>
      <c r="W492" s="58"/>
      <c r="X492" s="58"/>
      <c r="Y492" s="58"/>
      <c r="Z492" s="58"/>
      <c r="AA492" s="58"/>
      <c r="AB492" s="58">
        <v>0</v>
      </c>
      <c r="AC492" s="60">
        <v>4</v>
      </c>
      <c r="AD492" s="60">
        <v>80</v>
      </c>
      <c r="AE492" s="60">
        <v>0</v>
      </c>
      <c r="AF492" s="60">
        <v>0</v>
      </c>
      <c r="AG492" s="60">
        <v>4</v>
      </c>
      <c r="AH492" s="60">
        <v>80</v>
      </c>
      <c r="AI492" s="58">
        <v>4200000</v>
      </c>
      <c r="AJ492" s="58">
        <v>0</v>
      </c>
      <c r="AK492" s="59">
        <v>0</v>
      </c>
      <c r="AL492" s="58">
        <v>4200000</v>
      </c>
      <c r="AM492" s="58">
        <v>0</v>
      </c>
      <c r="AN492" s="78">
        <v>300</v>
      </c>
      <c r="AO492" s="78">
        <v>365.9</v>
      </c>
      <c r="AP492" s="78">
        <v>0</v>
      </c>
      <c r="AQ492" s="93">
        <v>8995350</v>
      </c>
      <c r="AR492" s="93">
        <v>0</v>
      </c>
      <c r="AS492" s="93">
        <v>0</v>
      </c>
      <c r="AT492" s="93">
        <v>0</v>
      </c>
      <c r="AU492" s="93">
        <v>0</v>
      </c>
      <c r="AV492" s="93">
        <v>8995350</v>
      </c>
      <c r="AW492" s="93">
        <v>0</v>
      </c>
      <c r="AX492" s="93">
        <v>0</v>
      </c>
      <c r="AY492" s="58"/>
      <c r="AZ492" s="59"/>
      <c r="BA492" s="59"/>
      <c r="BB492" s="59">
        <v>25587600</v>
      </c>
      <c r="BC492" s="59">
        <v>0</v>
      </c>
      <c r="BD492" s="59">
        <v>0</v>
      </c>
      <c r="BE492" s="59">
        <v>25587600</v>
      </c>
      <c r="BF492" s="59">
        <v>0</v>
      </c>
      <c r="BG492" s="60">
        <v>0</v>
      </c>
      <c r="BH492" s="80">
        <v>300</v>
      </c>
      <c r="BI492" s="80">
        <v>566.79999999999995</v>
      </c>
      <c r="BJ492" s="80">
        <v>266.79999999999995</v>
      </c>
      <c r="BK492" s="80">
        <v>88.933333333333323</v>
      </c>
      <c r="BL492" s="80">
        <v>486.79999999999995</v>
      </c>
      <c r="BM492" s="80">
        <v>186.79999999999995</v>
      </c>
      <c r="BN492" s="80">
        <v>62.266666666666652</v>
      </c>
      <c r="BO492" s="169" t="str">
        <f>VLOOKUP(B492,[1]DS!$B$5:$W$2997,15,0)</f>
        <v>1006</v>
      </c>
      <c r="BP492" s="80" t="str">
        <f t="shared" si="60"/>
        <v/>
      </c>
    </row>
    <row r="493" spans="1:68" ht="27.6" customHeight="1">
      <c r="A493" s="56">
        <f>SUBTOTAL(3,$B$9:B493)</f>
        <v>485</v>
      </c>
      <c r="B493" s="123" t="s">
        <v>376</v>
      </c>
      <c r="C493" s="124" t="s">
        <v>993</v>
      </c>
      <c r="D493" s="125" t="s">
        <v>915</v>
      </c>
      <c r="E493" s="56">
        <v>10</v>
      </c>
      <c r="F493" s="57" t="s">
        <v>724</v>
      </c>
      <c r="G493" s="78">
        <v>53.7</v>
      </c>
      <c r="H493" s="58">
        <v>5504250</v>
      </c>
      <c r="I493" s="58">
        <v>0</v>
      </c>
      <c r="J493" s="58">
        <v>5504250</v>
      </c>
      <c r="K493" s="78"/>
      <c r="L493" s="58"/>
      <c r="M493" s="58"/>
      <c r="N493" s="58">
        <v>0</v>
      </c>
      <c r="O493" s="78">
        <v>198.49999999999994</v>
      </c>
      <c r="P493" s="58">
        <v>20346249.999999993</v>
      </c>
      <c r="Q493" s="58">
        <v>0</v>
      </c>
      <c r="R493" s="58">
        <v>20346250</v>
      </c>
      <c r="S493" s="78"/>
      <c r="T493" s="58"/>
      <c r="U493" s="58"/>
      <c r="V493" s="58">
        <v>0</v>
      </c>
      <c r="W493" s="58"/>
      <c r="X493" s="58"/>
      <c r="Y493" s="58"/>
      <c r="Z493" s="58"/>
      <c r="AA493" s="58"/>
      <c r="AB493" s="58">
        <v>0</v>
      </c>
      <c r="AC493" s="60">
        <v>4</v>
      </c>
      <c r="AD493" s="60">
        <v>80</v>
      </c>
      <c r="AE493" s="60">
        <v>0</v>
      </c>
      <c r="AF493" s="60">
        <v>0</v>
      </c>
      <c r="AG493" s="60">
        <v>4</v>
      </c>
      <c r="AH493" s="60">
        <v>80</v>
      </c>
      <c r="AI493" s="58">
        <v>4200000</v>
      </c>
      <c r="AJ493" s="58">
        <v>0</v>
      </c>
      <c r="AK493" s="59">
        <v>0</v>
      </c>
      <c r="AL493" s="58">
        <v>4200000</v>
      </c>
      <c r="AM493" s="58">
        <v>0</v>
      </c>
      <c r="AN493" s="78">
        <v>300</v>
      </c>
      <c r="AO493" s="78">
        <v>103.9</v>
      </c>
      <c r="AP493" s="78">
        <v>0</v>
      </c>
      <c r="AQ493" s="93">
        <v>0</v>
      </c>
      <c r="AR493" s="93">
        <v>0</v>
      </c>
      <c r="AS493" s="93">
        <v>0</v>
      </c>
      <c r="AT493" s="93">
        <v>0</v>
      </c>
      <c r="AU493" s="93">
        <v>0</v>
      </c>
      <c r="AV493" s="93">
        <v>0</v>
      </c>
      <c r="AW493" s="93">
        <v>0</v>
      </c>
      <c r="AX493" s="93">
        <v>0</v>
      </c>
      <c r="AY493" s="58"/>
      <c r="AZ493" s="59"/>
      <c r="BA493" s="59"/>
      <c r="BB493" s="59">
        <v>30050500</v>
      </c>
      <c r="BC493" s="59">
        <v>0</v>
      </c>
      <c r="BD493" s="59">
        <v>0</v>
      </c>
      <c r="BE493" s="59">
        <v>30050500</v>
      </c>
      <c r="BF493" s="59">
        <v>0</v>
      </c>
      <c r="BG493" s="136">
        <v>0</v>
      </c>
      <c r="BH493" s="80">
        <v>300</v>
      </c>
      <c r="BI493" s="80">
        <v>436.09999999999991</v>
      </c>
      <c r="BJ493" s="80">
        <v>136.09999999999991</v>
      </c>
      <c r="BK493" s="80">
        <v>45.366666666666639</v>
      </c>
      <c r="BL493" s="80">
        <v>356.09999999999991</v>
      </c>
      <c r="BM493" s="80">
        <v>56.099999999999909</v>
      </c>
      <c r="BN493" s="80">
        <v>18.699999999999971</v>
      </c>
      <c r="BO493" s="169" t="str">
        <f>VLOOKUP(B493,[1]DS!$B$5:$W$2997,15,0)</f>
        <v>1006</v>
      </c>
      <c r="BP493" s="80" t="str">
        <f t="shared" si="60"/>
        <v/>
      </c>
    </row>
    <row r="494" spans="1:68" ht="27.6" customHeight="1">
      <c r="A494" s="56">
        <f>SUBTOTAL(3,$B$9:B494)</f>
        <v>486</v>
      </c>
      <c r="B494" s="123" t="s">
        <v>399</v>
      </c>
      <c r="C494" s="124" t="s">
        <v>904</v>
      </c>
      <c r="D494" s="125" t="s">
        <v>1309</v>
      </c>
      <c r="E494" s="56">
        <v>10</v>
      </c>
      <c r="F494" s="57" t="s">
        <v>724</v>
      </c>
      <c r="G494" s="78">
        <v>0</v>
      </c>
      <c r="H494" s="58">
        <v>0</v>
      </c>
      <c r="I494" s="58">
        <v>0</v>
      </c>
      <c r="J494" s="58">
        <v>0</v>
      </c>
      <c r="K494" s="78"/>
      <c r="L494" s="58"/>
      <c r="M494" s="58"/>
      <c r="N494" s="58">
        <v>0</v>
      </c>
      <c r="O494" s="78">
        <v>30.1</v>
      </c>
      <c r="P494" s="58">
        <v>3085250</v>
      </c>
      <c r="Q494" s="58">
        <v>0</v>
      </c>
      <c r="R494" s="58">
        <v>3085250</v>
      </c>
      <c r="S494" s="78"/>
      <c r="T494" s="58"/>
      <c r="U494" s="58"/>
      <c r="V494" s="58">
        <v>0</v>
      </c>
      <c r="W494" s="58"/>
      <c r="X494" s="58"/>
      <c r="Y494" s="58"/>
      <c r="Z494" s="58"/>
      <c r="AA494" s="58"/>
      <c r="AB494" s="58">
        <v>0</v>
      </c>
      <c r="AC494" s="60">
        <v>4</v>
      </c>
      <c r="AD494" s="60">
        <v>80</v>
      </c>
      <c r="AE494" s="60">
        <v>0</v>
      </c>
      <c r="AF494" s="60">
        <v>0</v>
      </c>
      <c r="AG494" s="60">
        <v>4</v>
      </c>
      <c r="AH494" s="60">
        <v>80</v>
      </c>
      <c r="AI494" s="58">
        <v>4200000</v>
      </c>
      <c r="AJ494" s="58">
        <v>0</v>
      </c>
      <c r="AK494" s="59">
        <v>0</v>
      </c>
      <c r="AL494" s="58">
        <v>4200000</v>
      </c>
      <c r="AM494" s="58">
        <v>0</v>
      </c>
      <c r="AN494" s="78">
        <v>255</v>
      </c>
      <c r="AO494" s="78">
        <v>448</v>
      </c>
      <c r="AP494" s="78">
        <v>0</v>
      </c>
      <c r="AQ494" s="93">
        <v>26344500</v>
      </c>
      <c r="AR494" s="93">
        <v>0</v>
      </c>
      <c r="AS494" s="93">
        <v>0</v>
      </c>
      <c r="AT494" s="93">
        <v>0</v>
      </c>
      <c r="AU494" s="93">
        <v>0</v>
      </c>
      <c r="AV494" s="93">
        <v>26344500</v>
      </c>
      <c r="AW494" s="93">
        <v>0</v>
      </c>
      <c r="AX494" s="93">
        <v>0</v>
      </c>
      <c r="AY494" s="58"/>
      <c r="AZ494" s="59"/>
      <c r="BA494" s="59"/>
      <c r="BB494" s="59">
        <v>33629750</v>
      </c>
      <c r="BC494" s="59">
        <v>0</v>
      </c>
      <c r="BD494" s="59">
        <v>0</v>
      </c>
      <c r="BE494" s="59">
        <v>33629750</v>
      </c>
      <c r="BF494" s="59">
        <v>0</v>
      </c>
      <c r="BG494" s="60">
        <v>0</v>
      </c>
      <c r="BH494" s="80">
        <v>255</v>
      </c>
      <c r="BI494" s="80">
        <v>558.1</v>
      </c>
      <c r="BJ494" s="80">
        <v>303.10000000000002</v>
      </c>
      <c r="BK494" s="80">
        <v>118.86274509803923</v>
      </c>
      <c r="BL494" s="80">
        <v>478.1</v>
      </c>
      <c r="BM494" s="80">
        <v>223.10000000000002</v>
      </c>
      <c r="BN494" s="80">
        <v>87.490196078431381</v>
      </c>
      <c r="BO494" s="169" t="str">
        <f>VLOOKUP(B494,[1]DS!$B$5:$W$2997,15,0)</f>
        <v>1006</v>
      </c>
      <c r="BP494" s="80" t="str">
        <f t="shared" si="60"/>
        <v/>
      </c>
    </row>
    <row r="495" spans="1:68" ht="27.6" customHeight="1">
      <c r="A495" s="56">
        <f>SUBTOTAL(3,$B$9:B495)</f>
        <v>487</v>
      </c>
      <c r="B495" s="123" t="s">
        <v>402</v>
      </c>
      <c r="C495" s="124" t="s">
        <v>1370</v>
      </c>
      <c r="D495" s="125" t="s">
        <v>911</v>
      </c>
      <c r="E495" s="56">
        <v>10</v>
      </c>
      <c r="F495" s="57" t="s">
        <v>724</v>
      </c>
      <c r="G495" s="78">
        <v>51.199999999999996</v>
      </c>
      <c r="H495" s="58">
        <v>5248000</v>
      </c>
      <c r="I495" s="58">
        <v>0</v>
      </c>
      <c r="J495" s="58">
        <v>5248000</v>
      </c>
      <c r="K495" s="78"/>
      <c r="L495" s="58"/>
      <c r="M495" s="58"/>
      <c r="N495" s="58">
        <v>0</v>
      </c>
      <c r="O495" s="78">
        <v>45.1</v>
      </c>
      <c r="P495" s="58">
        <v>4622750</v>
      </c>
      <c r="Q495" s="58">
        <v>0</v>
      </c>
      <c r="R495" s="58">
        <v>4622750</v>
      </c>
      <c r="S495" s="78"/>
      <c r="T495" s="58"/>
      <c r="U495" s="58"/>
      <c r="V495" s="58">
        <v>0</v>
      </c>
      <c r="W495" s="58"/>
      <c r="X495" s="58"/>
      <c r="Y495" s="58"/>
      <c r="Z495" s="58"/>
      <c r="AA495" s="58"/>
      <c r="AB495" s="58">
        <v>0</v>
      </c>
      <c r="AC495" s="60">
        <v>4</v>
      </c>
      <c r="AD495" s="60">
        <v>80</v>
      </c>
      <c r="AE495" s="60">
        <v>0</v>
      </c>
      <c r="AF495" s="60">
        <v>0</v>
      </c>
      <c r="AG495" s="60">
        <v>4</v>
      </c>
      <c r="AH495" s="60">
        <v>80</v>
      </c>
      <c r="AI495" s="58">
        <v>4200000</v>
      </c>
      <c r="AJ495" s="58">
        <v>0</v>
      </c>
      <c r="AK495" s="59">
        <v>0</v>
      </c>
      <c r="AL495" s="58">
        <v>4200000</v>
      </c>
      <c r="AM495" s="58">
        <v>0</v>
      </c>
      <c r="AN495" s="78">
        <v>300</v>
      </c>
      <c r="AO495" s="78">
        <v>626.20000000000005</v>
      </c>
      <c r="AP495" s="78">
        <v>0</v>
      </c>
      <c r="AQ495" s="93">
        <v>43897500</v>
      </c>
      <c r="AR495" s="93">
        <v>0</v>
      </c>
      <c r="AS495" s="93">
        <v>0</v>
      </c>
      <c r="AT495" s="93">
        <v>0</v>
      </c>
      <c r="AU495" s="93">
        <v>0</v>
      </c>
      <c r="AV495" s="93">
        <v>43897500</v>
      </c>
      <c r="AW495" s="93">
        <v>0</v>
      </c>
      <c r="AX495" s="93">
        <v>0</v>
      </c>
      <c r="AY495" s="58"/>
      <c r="AZ495" s="59"/>
      <c r="BA495" s="59"/>
      <c r="BB495" s="59">
        <v>57968250</v>
      </c>
      <c r="BC495" s="59">
        <v>0</v>
      </c>
      <c r="BD495" s="59">
        <v>0</v>
      </c>
      <c r="BE495" s="59">
        <v>57968250</v>
      </c>
      <c r="BF495" s="59">
        <v>0</v>
      </c>
      <c r="BG495" s="136">
        <v>0</v>
      </c>
      <c r="BH495" s="80">
        <v>300</v>
      </c>
      <c r="BI495" s="80">
        <v>802.5</v>
      </c>
      <c r="BJ495" s="80">
        <v>502.5</v>
      </c>
      <c r="BK495" s="80">
        <v>167.5</v>
      </c>
      <c r="BL495" s="80">
        <v>722.5</v>
      </c>
      <c r="BM495" s="80">
        <v>422.5</v>
      </c>
      <c r="BN495" s="80">
        <v>140.83333333333334</v>
      </c>
      <c r="BO495" s="169" t="str">
        <f>VLOOKUP(B495,[1]DS!$B$5:$W$2997,15,0)</f>
        <v>1006</v>
      </c>
      <c r="BP495" s="80" t="str">
        <f t="shared" si="60"/>
        <v>Vượt trên 300 giờ</v>
      </c>
    </row>
    <row r="496" spans="1:68" ht="27.6" customHeight="1">
      <c r="A496" s="56">
        <f>SUBTOTAL(3,$B$9:B496)</f>
        <v>488</v>
      </c>
      <c r="B496" s="123" t="s">
        <v>410</v>
      </c>
      <c r="C496" s="124" t="s">
        <v>904</v>
      </c>
      <c r="D496" s="125" t="s">
        <v>958</v>
      </c>
      <c r="E496" s="56">
        <v>11</v>
      </c>
      <c r="F496" s="57" t="s">
        <v>725</v>
      </c>
      <c r="G496" s="78">
        <v>0</v>
      </c>
      <c r="H496" s="58">
        <v>0</v>
      </c>
      <c r="I496" s="58">
        <v>0</v>
      </c>
      <c r="J496" s="58">
        <v>0</v>
      </c>
      <c r="K496" s="78"/>
      <c r="L496" s="58"/>
      <c r="M496" s="58"/>
      <c r="N496" s="58">
        <v>0</v>
      </c>
      <c r="O496" s="78">
        <v>182.69999999999996</v>
      </c>
      <c r="P496" s="58">
        <v>18726749.999999996</v>
      </c>
      <c r="Q496" s="58">
        <v>0</v>
      </c>
      <c r="R496" s="58">
        <v>18726750</v>
      </c>
      <c r="S496" s="78"/>
      <c r="T496" s="58"/>
      <c r="U496" s="58"/>
      <c r="V496" s="58">
        <v>0</v>
      </c>
      <c r="W496" s="58"/>
      <c r="X496" s="58"/>
      <c r="Y496" s="58"/>
      <c r="Z496" s="58"/>
      <c r="AA496" s="58"/>
      <c r="AB496" s="58">
        <v>0</v>
      </c>
      <c r="AC496" s="60">
        <v>10</v>
      </c>
      <c r="AD496" s="60">
        <v>200</v>
      </c>
      <c r="AE496" s="60">
        <v>0</v>
      </c>
      <c r="AF496" s="60">
        <v>0</v>
      </c>
      <c r="AG496" s="60">
        <v>10</v>
      </c>
      <c r="AH496" s="60">
        <v>200</v>
      </c>
      <c r="AI496" s="58">
        <v>10500000</v>
      </c>
      <c r="AJ496" s="58">
        <v>0</v>
      </c>
      <c r="AK496" s="59">
        <v>0</v>
      </c>
      <c r="AL496" s="58">
        <v>10500000</v>
      </c>
      <c r="AM496" s="58">
        <v>0</v>
      </c>
      <c r="AN496" s="78">
        <v>255</v>
      </c>
      <c r="AO496" s="78">
        <v>713.2</v>
      </c>
      <c r="AP496" s="78">
        <v>48.6</v>
      </c>
      <c r="AQ496" s="93">
        <v>68212600</v>
      </c>
      <c r="AR496" s="93">
        <v>0</v>
      </c>
      <c r="AS496" s="93">
        <v>0</v>
      </c>
      <c r="AT496" s="93">
        <v>0</v>
      </c>
      <c r="AU496" s="93">
        <v>0</v>
      </c>
      <c r="AV496" s="93">
        <v>68212600</v>
      </c>
      <c r="AW496" s="93">
        <v>0</v>
      </c>
      <c r="AX496" s="93">
        <v>0</v>
      </c>
      <c r="AY496" s="58"/>
      <c r="AZ496" s="59"/>
      <c r="BA496" s="59"/>
      <c r="BB496" s="59">
        <v>97439350</v>
      </c>
      <c r="BC496" s="59">
        <v>0</v>
      </c>
      <c r="BD496" s="59">
        <v>0</v>
      </c>
      <c r="BE496" s="59">
        <v>97439350</v>
      </c>
      <c r="BF496" s="59">
        <v>0</v>
      </c>
      <c r="BG496" s="136">
        <v>0</v>
      </c>
      <c r="BH496" s="80">
        <v>255</v>
      </c>
      <c r="BI496" s="80">
        <v>1144.5</v>
      </c>
      <c r="BJ496" s="80">
        <v>889.5</v>
      </c>
      <c r="BK496" s="80">
        <v>348.8235294117647</v>
      </c>
      <c r="BL496" s="80">
        <v>944.5</v>
      </c>
      <c r="BM496" s="80">
        <v>689.5</v>
      </c>
      <c r="BN496" s="80">
        <v>270.39215686274514</v>
      </c>
      <c r="BO496" s="169" t="str">
        <f>VLOOKUP(B496,[1]DS!$B$5:$W$2997,15,0)</f>
        <v>1101</v>
      </c>
      <c r="BP496" s="80" t="str">
        <f t="shared" si="60"/>
        <v>Vượt trên 300 giờ</v>
      </c>
    </row>
    <row r="497" spans="1:68" ht="27.6" customHeight="1">
      <c r="A497" s="56">
        <f>SUBTOTAL(3,$B$9:B497)</f>
        <v>489</v>
      </c>
      <c r="B497" s="123" t="s">
        <v>411</v>
      </c>
      <c r="C497" s="124" t="s">
        <v>1371</v>
      </c>
      <c r="D497" s="125" t="s">
        <v>907</v>
      </c>
      <c r="E497" s="56">
        <v>11</v>
      </c>
      <c r="F497" s="57" t="s">
        <v>725</v>
      </c>
      <c r="G497" s="78">
        <v>34.799999999999997</v>
      </c>
      <c r="H497" s="58">
        <v>3567000</v>
      </c>
      <c r="I497" s="58">
        <v>0</v>
      </c>
      <c r="J497" s="58">
        <v>3567000</v>
      </c>
      <c r="K497" s="78"/>
      <c r="L497" s="58"/>
      <c r="M497" s="58"/>
      <c r="N497" s="58">
        <v>0</v>
      </c>
      <c r="O497" s="78">
        <v>31.1</v>
      </c>
      <c r="P497" s="58">
        <v>3187750</v>
      </c>
      <c r="Q497" s="58">
        <v>0</v>
      </c>
      <c r="R497" s="58">
        <v>3187750</v>
      </c>
      <c r="S497" s="78"/>
      <c r="T497" s="58"/>
      <c r="U497" s="58"/>
      <c r="V497" s="58">
        <v>0</v>
      </c>
      <c r="W497" s="58"/>
      <c r="X497" s="58"/>
      <c r="Y497" s="58"/>
      <c r="Z497" s="58"/>
      <c r="AA497" s="58"/>
      <c r="AB497" s="58">
        <v>0</v>
      </c>
      <c r="AC497" s="60">
        <v>9</v>
      </c>
      <c r="AD497" s="60">
        <v>190</v>
      </c>
      <c r="AE497" s="60">
        <v>0</v>
      </c>
      <c r="AF497" s="60">
        <v>0</v>
      </c>
      <c r="AG497" s="60">
        <v>9</v>
      </c>
      <c r="AH497" s="60">
        <v>190</v>
      </c>
      <c r="AI497" s="58">
        <v>9850000</v>
      </c>
      <c r="AJ497" s="58">
        <v>0</v>
      </c>
      <c r="AK497" s="59">
        <v>0</v>
      </c>
      <c r="AL497" s="58">
        <v>9850000</v>
      </c>
      <c r="AM497" s="58">
        <v>0</v>
      </c>
      <c r="AN497" s="78">
        <v>210</v>
      </c>
      <c r="AO497" s="78">
        <v>439.1</v>
      </c>
      <c r="AP497" s="78">
        <v>49.8</v>
      </c>
      <c r="AQ497" s="93">
        <v>40440500</v>
      </c>
      <c r="AR497" s="93">
        <v>0</v>
      </c>
      <c r="AS497" s="93">
        <v>0</v>
      </c>
      <c r="AT497" s="93">
        <v>0</v>
      </c>
      <c r="AU497" s="93">
        <v>0</v>
      </c>
      <c r="AV497" s="93">
        <v>40440500</v>
      </c>
      <c r="AW497" s="93">
        <v>0</v>
      </c>
      <c r="AX497" s="93">
        <v>0</v>
      </c>
      <c r="AY497" s="58"/>
      <c r="AZ497" s="59"/>
      <c r="BA497" s="59"/>
      <c r="BB497" s="59">
        <v>57045250</v>
      </c>
      <c r="BC497" s="59">
        <v>0</v>
      </c>
      <c r="BD497" s="59">
        <v>0</v>
      </c>
      <c r="BE497" s="59">
        <v>57045250</v>
      </c>
      <c r="BF497" s="59">
        <v>0</v>
      </c>
      <c r="BG497" s="60">
        <v>0</v>
      </c>
      <c r="BH497" s="80">
        <v>210</v>
      </c>
      <c r="BI497" s="80">
        <v>744.8</v>
      </c>
      <c r="BJ497" s="80">
        <v>534.79999999999995</v>
      </c>
      <c r="BK497" s="80">
        <v>254.66666666666663</v>
      </c>
      <c r="BL497" s="80">
        <v>554.79999999999995</v>
      </c>
      <c r="BM497" s="80">
        <v>344.79999999999995</v>
      </c>
      <c r="BN497" s="80">
        <v>164.19047619047618</v>
      </c>
      <c r="BO497" s="169" t="str">
        <f>VLOOKUP(B497,[1]DS!$B$5:$W$2997,15,0)</f>
        <v>1101</v>
      </c>
      <c r="BP497" s="80" t="str">
        <f t="shared" si="60"/>
        <v/>
      </c>
    </row>
    <row r="498" spans="1:68" ht="27.6" customHeight="1">
      <c r="A498" s="56">
        <f>SUBTOTAL(3,$B$9:B498)</f>
        <v>490</v>
      </c>
      <c r="B498" s="123" t="s">
        <v>412</v>
      </c>
      <c r="C498" s="124" t="s">
        <v>1372</v>
      </c>
      <c r="D498" s="125" t="s">
        <v>1234</v>
      </c>
      <c r="E498" s="56">
        <v>11</v>
      </c>
      <c r="F498" s="57" t="s">
        <v>725</v>
      </c>
      <c r="G498" s="78">
        <v>0</v>
      </c>
      <c r="H498" s="58">
        <v>0</v>
      </c>
      <c r="I498" s="58">
        <v>0</v>
      </c>
      <c r="J498" s="58">
        <v>0</v>
      </c>
      <c r="K498" s="78"/>
      <c r="L498" s="58"/>
      <c r="M498" s="58"/>
      <c r="N498" s="58">
        <v>0</v>
      </c>
      <c r="O498" s="78">
        <v>121.4</v>
      </c>
      <c r="P498" s="58">
        <v>12443500</v>
      </c>
      <c r="Q498" s="58">
        <v>0</v>
      </c>
      <c r="R498" s="58">
        <v>12443500</v>
      </c>
      <c r="S498" s="78"/>
      <c r="T498" s="58"/>
      <c r="U498" s="58"/>
      <c r="V498" s="58">
        <v>0</v>
      </c>
      <c r="W498" s="58"/>
      <c r="X498" s="58"/>
      <c r="Y498" s="58"/>
      <c r="Z498" s="58"/>
      <c r="AA498" s="58"/>
      <c r="AB498" s="58">
        <v>0</v>
      </c>
      <c r="AC498" s="60">
        <v>5</v>
      </c>
      <c r="AD498" s="60">
        <v>100</v>
      </c>
      <c r="AE498" s="60">
        <v>0</v>
      </c>
      <c r="AF498" s="60">
        <v>0</v>
      </c>
      <c r="AG498" s="60">
        <v>5</v>
      </c>
      <c r="AH498" s="60">
        <v>100</v>
      </c>
      <c r="AI498" s="58">
        <v>5250000</v>
      </c>
      <c r="AJ498" s="58">
        <v>0</v>
      </c>
      <c r="AK498" s="59">
        <v>0</v>
      </c>
      <c r="AL498" s="58">
        <v>5250000</v>
      </c>
      <c r="AM498" s="58">
        <v>0</v>
      </c>
      <c r="AN498" s="78">
        <v>105</v>
      </c>
      <c r="AO498" s="78">
        <v>617.70000000000005</v>
      </c>
      <c r="AP498" s="78">
        <v>0</v>
      </c>
      <c r="AQ498" s="93">
        <v>66367650</v>
      </c>
      <c r="AR498" s="93">
        <v>0</v>
      </c>
      <c r="AS498" s="93">
        <v>0</v>
      </c>
      <c r="AT498" s="93">
        <v>0</v>
      </c>
      <c r="AU498" s="93">
        <v>0</v>
      </c>
      <c r="AV498" s="93">
        <v>66367650</v>
      </c>
      <c r="AW498" s="93">
        <v>0</v>
      </c>
      <c r="AX498" s="93">
        <v>0</v>
      </c>
      <c r="AY498" s="58"/>
      <c r="AZ498" s="59"/>
      <c r="BA498" s="59"/>
      <c r="BB498" s="59">
        <v>84061150</v>
      </c>
      <c r="BC498" s="59">
        <v>0</v>
      </c>
      <c r="BD498" s="59">
        <v>0</v>
      </c>
      <c r="BE498" s="59">
        <v>84061150</v>
      </c>
      <c r="BF498" s="59">
        <v>0</v>
      </c>
      <c r="BG498" s="136">
        <v>0</v>
      </c>
      <c r="BH498" s="80">
        <v>105</v>
      </c>
      <c r="BI498" s="80">
        <v>839.1</v>
      </c>
      <c r="BJ498" s="80">
        <v>734.1</v>
      </c>
      <c r="BK498" s="80">
        <v>699.14285714285722</v>
      </c>
      <c r="BL498" s="80">
        <v>739.1</v>
      </c>
      <c r="BM498" s="80">
        <v>634.1</v>
      </c>
      <c r="BN498" s="80">
        <v>603.90476190476193</v>
      </c>
      <c r="BO498" s="169" t="str">
        <f>VLOOKUP(B498,[1]DS!$B$5:$W$2997,15,0)</f>
        <v>1101</v>
      </c>
      <c r="BP498" s="80" t="str">
        <f t="shared" si="60"/>
        <v>Vượt trên 300 giờ</v>
      </c>
    </row>
    <row r="499" spans="1:68" ht="27.6" customHeight="1">
      <c r="A499" s="56">
        <f>SUBTOTAL(3,$B$9:B499)</f>
        <v>491</v>
      </c>
      <c r="B499" s="123" t="s">
        <v>413</v>
      </c>
      <c r="C499" s="124" t="s">
        <v>1362</v>
      </c>
      <c r="D499" s="125" t="s">
        <v>1156</v>
      </c>
      <c r="E499" s="56">
        <v>11</v>
      </c>
      <c r="F499" s="57" t="s">
        <v>725</v>
      </c>
      <c r="G499" s="78">
        <v>52</v>
      </c>
      <c r="H499" s="58">
        <v>5330000</v>
      </c>
      <c r="I499" s="58">
        <v>0</v>
      </c>
      <c r="J499" s="58">
        <v>5330000</v>
      </c>
      <c r="K499" s="78"/>
      <c r="L499" s="58"/>
      <c r="M499" s="58"/>
      <c r="N499" s="58">
        <v>0</v>
      </c>
      <c r="O499" s="78">
        <v>182.29999999999995</v>
      </c>
      <c r="P499" s="58">
        <v>18685749.999999996</v>
      </c>
      <c r="Q499" s="58">
        <v>0</v>
      </c>
      <c r="R499" s="58">
        <v>18685750</v>
      </c>
      <c r="S499" s="78"/>
      <c r="T499" s="58"/>
      <c r="U499" s="58"/>
      <c r="V499" s="58">
        <v>0</v>
      </c>
      <c r="W499" s="58"/>
      <c r="X499" s="58"/>
      <c r="Y499" s="58"/>
      <c r="Z499" s="58"/>
      <c r="AA499" s="58"/>
      <c r="AB499" s="58">
        <v>0</v>
      </c>
      <c r="AC499" s="60">
        <v>10</v>
      </c>
      <c r="AD499" s="60">
        <v>200</v>
      </c>
      <c r="AE499" s="60">
        <v>0</v>
      </c>
      <c r="AF499" s="60">
        <v>0</v>
      </c>
      <c r="AG499" s="60">
        <v>10</v>
      </c>
      <c r="AH499" s="60">
        <v>200</v>
      </c>
      <c r="AI499" s="58">
        <v>10500000</v>
      </c>
      <c r="AJ499" s="58">
        <v>0</v>
      </c>
      <c r="AK499" s="59">
        <v>0</v>
      </c>
      <c r="AL499" s="58">
        <v>10500000</v>
      </c>
      <c r="AM499" s="58">
        <v>0</v>
      </c>
      <c r="AN499" s="78">
        <v>240</v>
      </c>
      <c r="AO499" s="78">
        <v>371.2</v>
      </c>
      <c r="AP499" s="78">
        <v>0</v>
      </c>
      <c r="AQ499" s="93">
        <v>20139200</v>
      </c>
      <c r="AR499" s="93">
        <v>0</v>
      </c>
      <c r="AS499" s="93">
        <v>0</v>
      </c>
      <c r="AT499" s="93">
        <v>0</v>
      </c>
      <c r="AU499" s="93">
        <v>0</v>
      </c>
      <c r="AV499" s="93">
        <v>20139200</v>
      </c>
      <c r="AW499" s="93">
        <v>0</v>
      </c>
      <c r="AX499" s="93">
        <v>0</v>
      </c>
      <c r="AY499" s="58"/>
      <c r="AZ499" s="59"/>
      <c r="BA499" s="59"/>
      <c r="BB499" s="59">
        <v>54654950</v>
      </c>
      <c r="BC499" s="59">
        <v>0</v>
      </c>
      <c r="BD499" s="59">
        <v>0</v>
      </c>
      <c r="BE499" s="59">
        <v>54654950</v>
      </c>
      <c r="BF499" s="59">
        <v>0</v>
      </c>
      <c r="BG499" s="136">
        <v>0</v>
      </c>
      <c r="BH499" s="80">
        <v>240</v>
      </c>
      <c r="BI499" s="80">
        <v>805.5</v>
      </c>
      <c r="BJ499" s="80">
        <v>565.5</v>
      </c>
      <c r="BK499" s="80">
        <v>235.62500000000003</v>
      </c>
      <c r="BL499" s="80">
        <v>605.5</v>
      </c>
      <c r="BM499" s="80">
        <v>365.5</v>
      </c>
      <c r="BN499" s="80">
        <v>152.29166666666666</v>
      </c>
      <c r="BO499" s="169" t="str">
        <f>VLOOKUP(B499,[1]DS!$B$5:$W$2997,15,0)</f>
        <v>1101</v>
      </c>
      <c r="BP499" s="80" t="str">
        <f t="shared" si="60"/>
        <v/>
      </c>
    </row>
    <row r="500" spans="1:68" ht="27.6" customHeight="1">
      <c r="A500" s="56">
        <f>SUBTOTAL(3,$B$9:B500)</f>
        <v>492</v>
      </c>
      <c r="B500" s="123" t="s">
        <v>414</v>
      </c>
      <c r="C500" s="124" t="s">
        <v>1373</v>
      </c>
      <c r="D500" s="125" t="s">
        <v>1064</v>
      </c>
      <c r="E500" s="56">
        <v>11</v>
      </c>
      <c r="F500" s="57" t="s">
        <v>725</v>
      </c>
      <c r="G500" s="78">
        <v>0</v>
      </c>
      <c r="H500" s="58">
        <v>0</v>
      </c>
      <c r="I500" s="58">
        <v>0</v>
      </c>
      <c r="J500" s="58">
        <v>0</v>
      </c>
      <c r="K500" s="78"/>
      <c r="L500" s="58"/>
      <c r="M500" s="58"/>
      <c r="N500" s="58">
        <v>0</v>
      </c>
      <c r="O500" s="78">
        <v>91</v>
      </c>
      <c r="P500" s="58">
        <v>9327500</v>
      </c>
      <c r="Q500" s="58">
        <v>0</v>
      </c>
      <c r="R500" s="58">
        <v>9327500</v>
      </c>
      <c r="S500" s="78"/>
      <c r="T500" s="58"/>
      <c r="U500" s="58"/>
      <c r="V500" s="58">
        <v>0</v>
      </c>
      <c r="W500" s="58"/>
      <c r="X500" s="58"/>
      <c r="Y500" s="58"/>
      <c r="Z500" s="58"/>
      <c r="AA500" s="58"/>
      <c r="AB500" s="58">
        <v>0</v>
      </c>
      <c r="AC500" s="60">
        <v>3</v>
      </c>
      <c r="AD500" s="60">
        <v>60</v>
      </c>
      <c r="AE500" s="60">
        <v>0</v>
      </c>
      <c r="AF500" s="60">
        <v>0</v>
      </c>
      <c r="AG500" s="60">
        <v>3</v>
      </c>
      <c r="AH500" s="60">
        <v>60</v>
      </c>
      <c r="AI500" s="58">
        <v>3150000</v>
      </c>
      <c r="AJ500" s="58">
        <v>0</v>
      </c>
      <c r="AK500" s="59">
        <v>0</v>
      </c>
      <c r="AL500" s="58">
        <v>3150000</v>
      </c>
      <c r="AM500" s="58">
        <v>0</v>
      </c>
      <c r="AN500" s="78">
        <v>90</v>
      </c>
      <c r="AO500" s="78">
        <v>260.39999999999998</v>
      </c>
      <c r="AP500" s="78">
        <v>0</v>
      </c>
      <c r="AQ500" s="93">
        <v>23259600</v>
      </c>
      <c r="AR500" s="93">
        <v>0</v>
      </c>
      <c r="AS500" s="93">
        <v>0</v>
      </c>
      <c r="AT500" s="93">
        <v>0</v>
      </c>
      <c r="AU500" s="93">
        <v>0</v>
      </c>
      <c r="AV500" s="93">
        <v>23259600</v>
      </c>
      <c r="AW500" s="93">
        <v>0</v>
      </c>
      <c r="AX500" s="93">
        <v>0</v>
      </c>
      <c r="AY500" s="58"/>
      <c r="AZ500" s="59"/>
      <c r="BA500" s="59"/>
      <c r="BB500" s="59">
        <v>35737100</v>
      </c>
      <c r="BC500" s="59">
        <v>0</v>
      </c>
      <c r="BD500" s="59">
        <v>0</v>
      </c>
      <c r="BE500" s="59">
        <v>35737100</v>
      </c>
      <c r="BF500" s="59">
        <v>0</v>
      </c>
      <c r="BG500" s="136">
        <v>0</v>
      </c>
      <c r="BH500" s="80">
        <v>90</v>
      </c>
      <c r="BI500" s="80">
        <v>411.4</v>
      </c>
      <c r="BJ500" s="80">
        <v>321.39999999999998</v>
      </c>
      <c r="BK500" s="80">
        <v>357.11111111111109</v>
      </c>
      <c r="BL500" s="80">
        <v>351.4</v>
      </c>
      <c r="BM500" s="80">
        <v>261.39999999999998</v>
      </c>
      <c r="BN500" s="80">
        <v>290.4444444444444</v>
      </c>
      <c r="BO500" s="169" t="str">
        <f>VLOOKUP(B500,[1]DS!$B$5:$W$2997,15,0)</f>
        <v>1101</v>
      </c>
      <c r="BP500" s="80" t="str">
        <f t="shared" si="60"/>
        <v/>
      </c>
    </row>
    <row r="501" spans="1:68" ht="27.6" customHeight="1">
      <c r="A501" s="56">
        <f>SUBTOTAL(3,$B$9:B501)</f>
        <v>493</v>
      </c>
      <c r="B501" s="123" t="s">
        <v>415</v>
      </c>
      <c r="C501" s="124" t="s">
        <v>916</v>
      </c>
      <c r="D501" s="125" t="s">
        <v>1374</v>
      </c>
      <c r="E501" s="56">
        <v>11</v>
      </c>
      <c r="F501" s="57" t="s">
        <v>725</v>
      </c>
      <c r="G501" s="78">
        <v>0</v>
      </c>
      <c r="H501" s="58">
        <v>0</v>
      </c>
      <c r="I501" s="58">
        <v>0</v>
      </c>
      <c r="J501" s="58">
        <v>0</v>
      </c>
      <c r="K501" s="78"/>
      <c r="L501" s="58"/>
      <c r="M501" s="58"/>
      <c r="N501" s="58">
        <v>0</v>
      </c>
      <c r="O501" s="78">
        <v>0</v>
      </c>
      <c r="P501" s="58">
        <v>0</v>
      </c>
      <c r="Q501" s="58">
        <v>0</v>
      </c>
      <c r="R501" s="58">
        <v>0</v>
      </c>
      <c r="S501" s="78"/>
      <c r="T501" s="58"/>
      <c r="U501" s="58"/>
      <c r="V501" s="58">
        <v>0</v>
      </c>
      <c r="W501" s="58"/>
      <c r="X501" s="58"/>
      <c r="Y501" s="58"/>
      <c r="Z501" s="58"/>
      <c r="AA501" s="58"/>
      <c r="AB501" s="58">
        <v>0</v>
      </c>
      <c r="AC501" s="60">
        <v>3</v>
      </c>
      <c r="AD501" s="60">
        <v>50</v>
      </c>
      <c r="AE501" s="60">
        <v>0</v>
      </c>
      <c r="AF501" s="60">
        <v>0</v>
      </c>
      <c r="AG501" s="60">
        <v>3</v>
      </c>
      <c r="AH501" s="60">
        <v>50</v>
      </c>
      <c r="AI501" s="58">
        <v>2550000</v>
      </c>
      <c r="AJ501" s="58">
        <v>0</v>
      </c>
      <c r="AK501" s="59">
        <v>0</v>
      </c>
      <c r="AL501" s="58">
        <v>2550000</v>
      </c>
      <c r="AM501" s="58">
        <v>0</v>
      </c>
      <c r="AN501" s="78">
        <v>52.5</v>
      </c>
      <c r="AO501" s="78">
        <v>80.099999999999994</v>
      </c>
      <c r="AP501" s="78">
        <v>0</v>
      </c>
      <c r="AQ501" s="93">
        <v>4236600</v>
      </c>
      <c r="AR501" s="93">
        <v>0</v>
      </c>
      <c r="AS501" s="93">
        <v>0</v>
      </c>
      <c r="AT501" s="93">
        <v>0</v>
      </c>
      <c r="AU501" s="93">
        <v>0</v>
      </c>
      <c r="AV501" s="93">
        <v>4236600</v>
      </c>
      <c r="AW501" s="93">
        <v>0</v>
      </c>
      <c r="AX501" s="93">
        <v>0</v>
      </c>
      <c r="AY501" s="58"/>
      <c r="AZ501" s="59"/>
      <c r="BA501" s="59"/>
      <c r="BB501" s="59">
        <v>6786600</v>
      </c>
      <c r="BC501" s="59">
        <v>0</v>
      </c>
      <c r="BD501" s="59">
        <v>0</v>
      </c>
      <c r="BE501" s="59">
        <v>6786600</v>
      </c>
      <c r="BF501" s="59">
        <v>0</v>
      </c>
      <c r="BG501" s="60">
        <v>0</v>
      </c>
      <c r="BH501" s="80">
        <v>52.5</v>
      </c>
      <c r="BI501" s="80">
        <v>130.1</v>
      </c>
      <c r="BJ501" s="80">
        <v>77.599999999999994</v>
      </c>
      <c r="BK501" s="80">
        <v>147.8095238095238</v>
      </c>
      <c r="BL501" s="80">
        <v>80.099999999999994</v>
      </c>
      <c r="BM501" s="80">
        <v>27.599999999999994</v>
      </c>
      <c r="BN501" s="80">
        <v>52.571428571428555</v>
      </c>
      <c r="BO501" s="169" t="str">
        <f>VLOOKUP(B501,[1]DS!$B$5:$W$2997,15,0)</f>
        <v>1101</v>
      </c>
      <c r="BP501" s="80" t="str">
        <f t="shared" si="60"/>
        <v/>
      </c>
    </row>
    <row r="502" spans="1:68" ht="27.6" customHeight="1">
      <c r="A502" s="56">
        <f>SUBTOTAL(3,$B$9:B502)</f>
        <v>494</v>
      </c>
      <c r="B502" s="123" t="s">
        <v>416</v>
      </c>
      <c r="C502" s="124" t="s">
        <v>1375</v>
      </c>
      <c r="D502" s="125" t="s">
        <v>985</v>
      </c>
      <c r="E502" s="56">
        <v>11</v>
      </c>
      <c r="F502" s="57" t="s">
        <v>725</v>
      </c>
      <c r="G502" s="78">
        <v>0</v>
      </c>
      <c r="H502" s="58">
        <v>0</v>
      </c>
      <c r="I502" s="58">
        <v>0</v>
      </c>
      <c r="J502" s="58">
        <v>0</v>
      </c>
      <c r="K502" s="78"/>
      <c r="L502" s="58"/>
      <c r="M502" s="58"/>
      <c r="N502" s="58">
        <v>0</v>
      </c>
      <c r="O502" s="78">
        <v>182.19999999999996</v>
      </c>
      <c r="P502" s="58">
        <v>18675499.999999996</v>
      </c>
      <c r="Q502" s="58">
        <v>0</v>
      </c>
      <c r="R502" s="58">
        <v>18675500</v>
      </c>
      <c r="S502" s="78"/>
      <c r="T502" s="58"/>
      <c r="U502" s="58"/>
      <c r="V502" s="58">
        <v>0</v>
      </c>
      <c r="W502" s="58"/>
      <c r="X502" s="58"/>
      <c r="Y502" s="58"/>
      <c r="Z502" s="58"/>
      <c r="AA502" s="58"/>
      <c r="AB502" s="58">
        <v>0</v>
      </c>
      <c r="AC502" s="60">
        <v>10</v>
      </c>
      <c r="AD502" s="60">
        <v>200</v>
      </c>
      <c r="AE502" s="60">
        <v>0</v>
      </c>
      <c r="AF502" s="60">
        <v>0</v>
      </c>
      <c r="AG502" s="60">
        <v>10</v>
      </c>
      <c r="AH502" s="60">
        <v>200</v>
      </c>
      <c r="AI502" s="58">
        <v>10500000</v>
      </c>
      <c r="AJ502" s="58">
        <v>0</v>
      </c>
      <c r="AK502" s="59">
        <v>0</v>
      </c>
      <c r="AL502" s="58">
        <v>10500000</v>
      </c>
      <c r="AM502" s="58">
        <v>0</v>
      </c>
      <c r="AN502" s="78">
        <v>300</v>
      </c>
      <c r="AO502" s="78">
        <v>649.1</v>
      </c>
      <c r="AP502" s="78">
        <v>0</v>
      </c>
      <c r="AQ502" s="93">
        <v>46817450</v>
      </c>
      <c r="AR502" s="93">
        <v>0</v>
      </c>
      <c r="AS502" s="93">
        <v>0</v>
      </c>
      <c r="AT502" s="93">
        <v>0</v>
      </c>
      <c r="AU502" s="93">
        <v>0</v>
      </c>
      <c r="AV502" s="93">
        <v>46817450</v>
      </c>
      <c r="AW502" s="93">
        <v>0</v>
      </c>
      <c r="AX502" s="93">
        <v>0</v>
      </c>
      <c r="AY502" s="58"/>
      <c r="AZ502" s="59"/>
      <c r="BA502" s="59"/>
      <c r="BB502" s="59">
        <v>75992950</v>
      </c>
      <c r="BC502" s="59">
        <v>0</v>
      </c>
      <c r="BD502" s="59">
        <v>0</v>
      </c>
      <c r="BE502" s="59">
        <v>75992950</v>
      </c>
      <c r="BF502" s="59">
        <v>0</v>
      </c>
      <c r="BG502" s="136">
        <v>0</v>
      </c>
      <c r="BH502" s="80">
        <v>300</v>
      </c>
      <c r="BI502" s="80">
        <v>1031.3</v>
      </c>
      <c r="BJ502" s="80">
        <v>731.3</v>
      </c>
      <c r="BK502" s="80">
        <v>243.76666666666665</v>
      </c>
      <c r="BL502" s="80">
        <v>831.3</v>
      </c>
      <c r="BM502" s="80">
        <v>531.29999999999995</v>
      </c>
      <c r="BN502" s="80">
        <v>177.1</v>
      </c>
      <c r="BO502" s="169" t="str">
        <f>VLOOKUP(B502,[1]DS!$B$5:$W$2997,15,0)</f>
        <v>1101</v>
      </c>
      <c r="BP502" s="80" t="str">
        <f t="shared" si="60"/>
        <v>Vượt trên 300 giờ</v>
      </c>
    </row>
    <row r="503" spans="1:68" ht="27.6" customHeight="1">
      <c r="A503" s="56">
        <f>SUBTOTAL(3,$B$9:B503)</f>
        <v>495</v>
      </c>
      <c r="B503" s="123" t="s">
        <v>417</v>
      </c>
      <c r="C503" s="124" t="s">
        <v>1376</v>
      </c>
      <c r="D503" s="125" t="s">
        <v>944</v>
      </c>
      <c r="E503" s="56">
        <v>11</v>
      </c>
      <c r="F503" s="57" t="s">
        <v>725</v>
      </c>
      <c r="G503" s="78">
        <v>50.6</v>
      </c>
      <c r="H503" s="58">
        <v>5186500</v>
      </c>
      <c r="I503" s="58">
        <v>0</v>
      </c>
      <c r="J503" s="58">
        <v>5186500</v>
      </c>
      <c r="K503" s="78"/>
      <c r="L503" s="58"/>
      <c r="M503" s="58"/>
      <c r="N503" s="58">
        <v>0</v>
      </c>
      <c r="O503" s="78">
        <v>211.59999999999994</v>
      </c>
      <c r="P503" s="58">
        <v>21688999.999999993</v>
      </c>
      <c r="Q503" s="58">
        <v>0</v>
      </c>
      <c r="R503" s="58">
        <v>21689000</v>
      </c>
      <c r="S503" s="78"/>
      <c r="T503" s="58"/>
      <c r="U503" s="58"/>
      <c r="V503" s="58">
        <v>0</v>
      </c>
      <c r="W503" s="58"/>
      <c r="X503" s="58"/>
      <c r="Y503" s="58"/>
      <c r="Z503" s="58"/>
      <c r="AA503" s="58"/>
      <c r="AB503" s="58">
        <v>0</v>
      </c>
      <c r="AC503" s="60">
        <v>10</v>
      </c>
      <c r="AD503" s="60">
        <v>200</v>
      </c>
      <c r="AE503" s="60">
        <v>0</v>
      </c>
      <c r="AF503" s="60">
        <v>0</v>
      </c>
      <c r="AG503" s="60">
        <v>10</v>
      </c>
      <c r="AH503" s="60">
        <v>200</v>
      </c>
      <c r="AI503" s="58">
        <v>10500000</v>
      </c>
      <c r="AJ503" s="58">
        <v>0</v>
      </c>
      <c r="AK503" s="59">
        <v>0</v>
      </c>
      <c r="AL503" s="58">
        <v>10500000</v>
      </c>
      <c r="AM503" s="58">
        <v>0</v>
      </c>
      <c r="AN503" s="78">
        <v>300</v>
      </c>
      <c r="AO503" s="78">
        <v>499.2</v>
      </c>
      <c r="AP503" s="78">
        <v>0</v>
      </c>
      <c r="AQ503" s="93">
        <v>27190800</v>
      </c>
      <c r="AR503" s="93">
        <v>0</v>
      </c>
      <c r="AS503" s="93">
        <v>0</v>
      </c>
      <c r="AT503" s="93">
        <v>0</v>
      </c>
      <c r="AU503" s="93">
        <v>0</v>
      </c>
      <c r="AV503" s="93">
        <v>27190800</v>
      </c>
      <c r="AW503" s="93">
        <v>0</v>
      </c>
      <c r="AX503" s="93">
        <v>0</v>
      </c>
      <c r="AY503" s="58"/>
      <c r="AZ503" s="59"/>
      <c r="BA503" s="59"/>
      <c r="BB503" s="59">
        <v>64566300</v>
      </c>
      <c r="BC503" s="59">
        <v>0</v>
      </c>
      <c r="BD503" s="59">
        <v>0</v>
      </c>
      <c r="BE503" s="59">
        <v>64566300</v>
      </c>
      <c r="BF503" s="59">
        <v>0</v>
      </c>
      <c r="BG503" s="136">
        <v>0</v>
      </c>
      <c r="BH503" s="80">
        <v>300</v>
      </c>
      <c r="BI503" s="80">
        <v>961.39999999999986</v>
      </c>
      <c r="BJ503" s="80">
        <v>661.39999999999986</v>
      </c>
      <c r="BK503" s="80">
        <v>220.46666666666664</v>
      </c>
      <c r="BL503" s="80">
        <v>761.39999999999986</v>
      </c>
      <c r="BM503" s="80">
        <v>461.39999999999986</v>
      </c>
      <c r="BN503" s="80">
        <v>153.79999999999995</v>
      </c>
      <c r="BO503" s="169" t="str">
        <f>VLOOKUP(B503,[1]DS!$B$5:$W$2997,15,0)</f>
        <v>1101</v>
      </c>
      <c r="BP503" s="80" t="str">
        <f t="shared" si="60"/>
        <v/>
      </c>
    </row>
    <row r="504" spans="1:68" ht="27.6" customHeight="1">
      <c r="A504" s="56">
        <f>SUBTOTAL(3,$B$9:B504)</f>
        <v>496</v>
      </c>
      <c r="B504" s="123" t="s">
        <v>418</v>
      </c>
      <c r="C504" s="124" t="s">
        <v>1348</v>
      </c>
      <c r="D504" s="125" t="s">
        <v>1353</v>
      </c>
      <c r="E504" s="56">
        <v>11</v>
      </c>
      <c r="F504" s="57" t="s">
        <v>725</v>
      </c>
      <c r="G504" s="78">
        <v>0</v>
      </c>
      <c r="H504" s="58">
        <v>0</v>
      </c>
      <c r="I504" s="58">
        <v>0</v>
      </c>
      <c r="J504" s="58">
        <v>0</v>
      </c>
      <c r="K504" s="78"/>
      <c r="L504" s="58"/>
      <c r="M504" s="58"/>
      <c r="N504" s="58">
        <v>0</v>
      </c>
      <c r="O504" s="78">
        <v>168.49999999999997</v>
      </c>
      <c r="P504" s="58">
        <v>17271249.999999996</v>
      </c>
      <c r="Q504" s="58">
        <v>0</v>
      </c>
      <c r="R504" s="58">
        <v>17271250</v>
      </c>
      <c r="S504" s="78"/>
      <c r="T504" s="58"/>
      <c r="U504" s="58"/>
      <c r="V504" s="58">
        <v>0</v>
      </c>
      <c r="W504" s="58"/>
      <c r="X504" s="58"/>
      <c r="Y504" s="58"/>
      <c r="Z504" s="58"/>
      <c r="AA504" s="58"/>
      <c r="AB504" s="58">
        <v>0</v>
      </c>
      <c r="AC504" s="60">
        <v>10</v>
      </c>
      <c r="AD504" s="60">
        <v>200</v>
      </c>
      <c r="AE504" s="60">
        <v>0</v>
      </c>
      <c r="AF504" s="60">
        <v>0</v>
      </c>
      <c r="AG504" s="60">
        <v>10</v>
      </c>
      <c r="AH504" s="60">
        <v>200</v>
      </c>
      <c r="AI504" s="58">
        <v>10500000</v>
      </c>
      <c r="AJ504" s="58">
        <v>0</v>
      </c>
      <c r="AK504" s="59">
        <v>0</v>
      </c>
      <c r="AL504" s="58">
        <v>10500000</v>
      </c>
      <c r="AM504" s="58">
        <v>0</v>
      </c>
      <c r="AN504" s="78">
        <v>300</v>
      </c>
      <c r="AO504" s="78">
        <v>713.5</v>
      </c>
      <c r="AP504" s="78">
        <v>48.800000000000004</v>
      </c>
      <c r="AQ504" s="93">
        <v>60344850</v>
      </c>
      <c r="AR504" s="93">
        <v>0</v>
      </c>
      <c r="AS504" s="93">
        <v>0</v>
      </c>
      <c r="AT504" s="93">
        <v>0</v>
      </c>
      <c r="AU504" s="93">
        <v>0</v>
      </c>
      <c r="AV504" s="93">
        <v>60344850</v>
      </c>
      <c r="AW504" s="93">
        <v>0</v>
      </c>
      <c r="AX504" s="93">
        <v>0</v>
      </c>
      <c r="AY504" s="58"/>
      <c r="AZ504" s="59"/>
      <c r="BA504" s="59"/>
      <c r="BB504" s="59">
        <v>88116100</v>
      </c>
      <c r="BC504" s="59">
        <v>0</v>
      </c>
      <c r="BD504" s="59">
        <v>0</v>
      </c>
      <c r="BE504" s="59">
        <v>88116100</v>
      </c>
      <c r="BF504" s="59">
        <v>0</v>
      </c>
      <c r="BG504" s="136">
        <v>0</v>
      </c>
      <c r="BH504" s="80">
        <v>300</v>
      </c>
      <c r="BI504" s="80">
        <v>1130.8</v>
      </c>
      <c r="BJ504" s="80">
        <v>830.8</v>
      </c>
      <c r="BK504" s="80">
        <v>276.93333333333328</v>
      </c>
      <c r="BL504" s="80">
        <v>930.8</v>
      </c>
      <c r="BM504" s="80">
        <v>630.79999999999995</v>
      </c>
      <c r="BN504" s="80">
        <v>210.26666666666665</v>
      </c>
      <c r="BO504" s="169" t="str">
        <f>VLOOKUP(B504,[1]DS!$B$5:$W$2997,15,0)</f>
        <v>1101</v>
      </c>
      <c r="BP504" s="80" t="str">
        <f t="shared" si="60"/>
        <v>Vượt trên 300 giờ</v>
      </c>
    </row>
    <row r="505" spans="1:68" ht="27.6" customHeight="1">
      <c r="A505" s="56">
        <f>SUBTOTAL(3,$B$9:B505)</f>
        <v>497</v>
      </c>
      <c r="B505" s="123" t="s">
        <v>419</v>
      </c>
      <c r="C505" s="124" t="s">
        <v>894</v>
      </c>
      <c r="D505" s="125" t="s">
        <v>1099</v>
      </c>
      <c r="E505" s="56">
        <v>11</v>
      </c>
      <c r="F505" s="57" t="s">
        <v>725</v>
      </c>
      <c r="G505" s="78">
        <v>48.5</v>
      </c>
      <c r="H505" s="58">
        <v>4971250</v>
      </c>
      <c r="I505" s="58">
        <v>0</v>
      </c>
      <c r="J505" s="58">
        <v>4971250</v>
      </c>
      <c r="K505" s="78"/>
      <c r="L505" s="58"/>
      <c r="M505" s="58"/>
      <c r="N505" s="58">
        <v>0</v>
      </c>
      <c r="O505" s="78">
        <v>226.69999999999996</v>
      </c>
      <c r="P505" s="58">
        <v>23236749.999999996</v>
      </c>
      <c r="Q505" s="58">
        <v>0</v>
      </c>
      <c r="R505" s="58">
        <v>23236750</v>
      </c>
      <c r="S505" s="78"/>
      <c r="T505" s="58"/>
      <c r="U505" s="58"/>
      <c r="V505" s="58">
        <v>0</v>
      </c>
      <c r="W505" s="58"/>
      <c r="X505" s="58"/>
      <c r="Y505" s="58"/>
      <c r="Z505" s="58"/>
      <c r="AA505" s="58"/>
      <c r="AB505" s="58">
        <v>0</v>
      </c>
      <c r="AC505" s="60">
        <v>10</v>
      </c>
      <c r="AD505" s="60">
        <v>200</v>
      </c>
      <c r="AE505" s="60">
        <v>0</v>
      </c>
      <c r="AF505" s="60">
        <v>0</v>
      </c>
      <c r="AG505" s="60">
        <v>10</v>
      </c>
      <c r="AH505" s="60">
        <v>200</v>
      </c>
      <c r="AI505" s="58">
        <v>10500000</v>
      </c>
      <c r="AJ505" s="58">
        <v>0</v>
      </c>
      <c r="AK505" s="59">
        <v>0</v>
      </c>
      <c r="AL505" s="58">
        <v>10500000</v>
      </c>
      <c r="AM505" s="58">
        <v>0</v>
      </c>
      <c r="AN505" s="78">
        <v>255</v>
      </c>
      <c r="AO505" s="78">
        <v>539.4</v>
      </c>
      <c r="AP505" s="78">
        <v>48.800000000000004</v>
      </c>
      <c r="AQ505" s="93">
        <v>44917400</v>
      </c>
      <c r="AR505" s="93">
        <v>0</v>
      </c>
      <c r="AS505" s="93">
        <v>0</v>
      </c>
      <c r="AT505" s="93">
        <v>0</v>
      </c>
      <c r="AU505" s="93">
        <v>0</v>
      </c>
      <c r="AV505" s="93">
        <v>44917400</v>
      </c>
      <c r="AW505" s="93">
        <v>0</v>
      </c>
      <c r="AX505" s="93">
        <v>0</v>
      </c>
      <c r="AY505" s="58"/>
      <c r="AZ505" s="59"/>
      <c r="BA505" s="59"/>
      <c r="BB505" s="59">
        <v>83625400</v>
      </c>
      <c r="BC505" s="59">
        <v>0</v>
      </c>
      <c r="BD505" s="59">
        <v>0</v>
      </c>
      <c r="BE505" s="59">
        <v>83625400</v>
      </c>
      <c r="BF505" s="59">
        <v>0</v>
      </c>
      <c r="BG505" s="136">
        <v>0</v>
      </c>
      <c r="BH505" s="80">
        <v>255</v>
      </c>
      <c r="BI505" s="80">
        <v>1063.3999999999999</v>
      </c>
      <c r="BJ505" s="80">
        <v>808.39999999999986</v>
      </c>
      <c r="BK505" s="80">
        <v>317.01960784313718</v>
      </c>
      <c r="BL505" s="80">
        <v>863.39999999999986</v>
      </c>
      <c r="BM505" s="80">
        <v>608.39999999999986</v>
      </c>
      <c r="BN505" s="80">
        <v>238.5882352941176</v>
      </c>
      <c r="BO505" s="169" t="str">
        <f>VLOOKUP(B505,[1]DS!$B$5:$W$2997,15,0)</f>
        <v>1101</v>
      </c>
      <c r="BP505" s="80" t="str">
        <f t="shared" si="60"/>
        <v>Vượt trên 300 giờ</v>
      </c>
    </row>
    <row r="506" spans="1:68" ht="27.6" customHeight="1">
      <c r="A506" s="56">
        <f>SUBTOTAL(3,$B$9:B506)</f>
        <v>498</v>
      </c>
      <c r="B506" s="123" t="s">
        <v>420</v>
      </c>
      <c r="C506" s="124" t="s">
        <v>1377</v>
      </c>
      <c r="D506" s="125" t="s">
        <v>948</v>
      </c>
      <c r="E506" s="56">
        <v>11</v>
      </c>
      <c r="F506" s="57" t="s">
        <v>725</v>
      </c>
      <c r="G506" s="78">
        <v>0</v>
      </c>
      <c r="H506" s="58">
        <v>0</v>
      </c>
      <c r="I506" s="58">
        <v>0</v>
      </c>
      <c r="J506" s="58">
        <v>0</v>
      </c>
      <c r="K506" s="78"/>
      <c r="L506" s="58"/>
      <c r="M506" s="58"/>
      <c r="N506" s="58">
        <v>0</v>
      </c>
      <c r="O506" s="78">
        <v>0</v>
      </c>
      <c r="P506" s="58">
        <v>0</v>
      </c>
      <c r="Q506" s="58">
        <v>0</v>
      </c>
      <c r="R506" s="58">
        <v>0</v>
      </c>
      <c r="S506" s="78"/>
      <c r="T506" s="58"/>
      <c r="U506" s="58"/>
      <c r="V506" s="58">
        <v>0</v>
      </c>
      <c r="W506" s="58"/>
      <c r="X506" s="58"/>
      <c r="Y506" s="58"/>
      <c r="Z506" s="58"/>
      <c r="AA506" s="58"/>
      <c r="AB506" s="58">
        <v>0</v>
      </c>
      <c r="AC506" s="60">
        <v>0</v>
      </c>
      <c r="AD506" s="60">
        <v>0</v>
      </c>
      <c r="AE506" s="60">
        <v>0</v>
      </c>
      <c r="AF506" s="60">
        <v>0</v>
      </c>
      <c r="AG506" s="60">
        <v>0</v>
      </c>
      <c r="AH506" s="60">
        <v>0</v>
      </c>
      <c r="AI506" s="58">
        <v>0</v>
      </c>
      <c r="AJ506" s="58">
        <v>0</v>
      </c>
      <c r="AK506" s="59">
        <v>0</v>
      </c>
      <c r="AL506" s="58">
        <v>0</v>
      </c>
      <c r="AM506" s="58">
        <v>0</v>
      </c>
      <c r="AN506" s="78">
        <v>0</v>
      </c>
      <c r="AO506" s="78">
        <v>0</v>
      </c>
      <c r="AP506" s="78">
        <v>0</v>
      </c>
      <c r="AQ506" s="93">
        <v>0</v>
      </c>
      <c r="AR506" s="93">
        <v>0</v>
      </c>
      <c r="AS506" s="93">
        <v>0</v>
      </c>
      <c r="AT506" s="93">
        <v>0</v>
      </c>
      <c r="AU506" s="93">
        <v>0</v>
      </c>
      <c r="AV506" s="93">
        <v>0</v>
      </c>
      <c r="AW506" s="93">
        <v>0</v>
      </c>
      <c r="AX506" s="93">
        <v>0</v>
      </c>
      <c r="AY506" s="58"/>
      <c r="AZ506" s="59"/>
      <c r="BA506" s="59"/>
      <c r="BB506" s="59">
        <v>0</v>
      </c>
      <c r="BC506" s="59">
        <v>0</v>
      </c>
      <c r="BD506" s="59">
        <v>0</v>
      </c>
      <c r="BE506" s="59">
        <v>0</v>
      </c>
      <c r="BF506" s="59">
        <v>0</v>
      </c>
      <c r="BG506" s="136">
        <v>0</v>
      </c>
      <c r="BH506" s="80">
        <v>0</v>
      </c>
      <c r="BI506" s="80">
        <v>0</v>
      </c>
      <c r="BJ506" s="80">
        <v>0</v>
      </c>
      <c r="BK506" s="80">
        <v>0</v>
      </c>
      <c r="BL506" s="80">
        <v>0</v>
      </c>
      <c r="BM506" s="80">
        <v>0</v>
      </c>
      <c r="BN506" s="80">
        <v>0</v>
      </c>
      <c r="BO506" s="169" t="str">
        <f>VLOOKUP(B506,[1]DS!$B$5:$W$2997,15,0)</f>
        <v>1101</v>
      </c>
      <c r="BP506" s="80" t="str">
        <f t="shared" si="60"/>
        <v/>
      </c>
    </row>
    <row r="507" spans="1:68" ht="27.6" customHeight="1">
      <c r="A507" s="56">
        <f>SUBTOTAL(3,$B$9:B507)</f>
        <v>499</v>
      </c>
      <c r="B507" s="123" t="s">
        <v>421</v>
      </c>
      <c r="C507" s="124" t="s">
        <v>1192</v>
      </c>
      <c r="D507" s="125" t="s">
        <v>991</v>
      </c>
      <c r="E507" s="56">
        <v>11</v>
      </c>
      <c r="F507" s="57" t="s">
        <v>725</v>
      </c>
      <c r="G507" s="78">
        <v>0</v>
      </c>
      <c r="H507" s="58">
        <v>0</v>
      </c>
      <c r="I507" s="58">
        <v>0</v>
      </c>
      <c r="J507" s="58">
        <v>0</v>
      </c>
      <c r="K507" s="78"/>
      <c r="L507" s="58"/>
      <c r="M507" s="58"/>
      <c r="N507" s="58">
        <v>0</v>
      </c>
      <c r="O507" s="78">
        <v>137.49999999999997</v>
      </c>
      <c r="P507" s="58">
        <v>14093749.999999996</v>
      </c>
      <c r="Q507" s="58">
        <v>0</v>
      </c>
      <c r="R507" s="58">
        <v>14093750</v>
      </c>
      <c r="S507" s="78"/>
      <c r="T507" s="58"/>
      <c r="U507" s="58"/>
      <c r="V507" s="58">
        <v>0</v>
      </c>
      <c r="W507" s="58"/>
      <c r="X507" s="58"/>
      <c r="Y507" s="58"/>
      <c r="Z507" s="58"/>
      <c r="AA507" s="58"/>
      <c r="AB507" s="58">
        <v>0</v>
      </c>
      <c r="AC507" s="60">
        <v>10</v>
      </c>
      <c r="AD507" s="60">
        <v>200</v>
      </c>
      <c r="AE507" s="60">
        <v>0</v>
      </c>
      <c r="AF507" s="60">
        <v>0</v>
      </c>
      <c r="AG507" s="60">
        <v>10</v>
      </c>
      <c r="AH507" s="60">
        <v>200</v>
      </c>
      <c r="AI507" s="58">
        <v>10500000</v>
      </c>
      <c r="AJ507" s="58">
        <v>0</v>
      </c>
      <c r="AK507" s="59">
        <v>0</v>
      </c>
      <c r="AL507" s="58">
        <v>10500000</v>
      </c>
      <c r="AM507" s="58">
        <v>0</v>
      </c>
      <c r="AN507" s="78">
        <v>300</v>
      </c>
      <c r="AO507" s="78">
        <v>684.7</v>
      </c>
      <c r="AP507" s="78">
        <v>0</v>
      </c>
      <c r="AQ507" s="93">
        <v>51071650</v>
      </c>
      <c r="AR507" s="93">
        <v>0</v>
      </c>
      <c r="AS507" s="93">
        <v>0</v>
      </c>
      <c r="AT507" s="93">
        <v>0</v>
      </c>
      <c r="AU507" s="93">
        <v>0</v>
      </c>
      <c r="AV507" s="93">
        <v>51071650</v>
      </c>
      <c r="AW507" s="93">
        <v>0</v>
      </c>
      <c r="AX507" s="93">
        <v>0</v>
      </c>
      <c r="AY507" s="58"/>
      <c r="AZ507" s="59"/>
      <c r="BA507" s="59"/>
      <c r="BB507" s="59">
        <v>75665400</v>
      </c>
      <c r="BC507" s="59">
        <v>0</v>
      </c>
      <c r="BD507" s="59">
        <v>0</v>
      </c>
      <c r="BE507" s="59">
        <v>75665400</v>
      </c>
      <c r="BF507" s="59">
        <v>0</v>
      </c>
      <c r="BG507" s="136">
        <v>0</v>
      </c>
      <c r="BH507" s="80">
        <v>300</v>
      </c>
      <c r="BI507" s="80">
        <v>1022.2</v>
      </c>
      <c r="BJ507" s="80">
        <v>722.2</v>
      </c>
      <c r="BK507" s="80">
        <v>240.73333333333332</v>
      </c>
      <c r="BL507" s="80">
        <v>822.2</v>
      </c>
      <c r="BM507" s="80">
        <v>522.20000000000005</v>
      </c>
      <c r="BN507" s="80">
        <v>174.06666666666669</v>
      </c>
      <c r="BO507" s="169" t="str">
        <f>VLOOKUP(B507,[1]DS!$B$5:$W$2997,15,0)</f>
        <v>1101</v>
      </c>
      <c r="BP507" s="80" t="str">
        <f t="shared" si="60"/>
        <v>Vượt trên 300 giờ</v>
      </c>
    </row>
    <row r="508" spans="1:68" ht="27.6" customHeight="1">
      <c r="A508" s="56">
        <f>SUBTOTAL(3,$B$9:B508)</f>
        <v>500</v>
      </c>
      <c r="B508" s="123" t="s">
        <v>422</v>
      </c>
      <c r="C508" s="124" t="s">
        <v>1378</v>
      </c>
      <c r="D508" s="125" t="s">
        <v>1052</v>
      </c>
      <c r="E508" s="56">
        <v>11</v>
      </c>
      <c r="F508" s="57" t="s">
        <v>731</v>
      </c>
      <c r="G508" s="78">
        <v>0</v>
      </c>
      <c r="H508" s="58">
        <v>0</v>
      </c>
      <c r="I508" s="58">
        <v>0</v>
      </c>
      <c r="J508" s="58">
        <v>0</v>
      </c>
      <c r="K508" s="78"/>
      <c r="L508" s="58"/>
      <c r="M508" s="58"/>
      <c r="N508" s="58">
        <v>0</v>
      </c>
      <c r="O508" s="78">
        <v>0</v>
      </c>
      <c r="P508" s="58">
        <v>0</v>
      </c>
      <c r="Q508" s="58">
        <v>0</v>
      </c>
      <c r="R508" s="58">
        <v>0</v>
      </c>
      <c r="S508" s="78"/>
      <c r="T508" s="58"/>
      <c r="U508" s="58"/>
      <c r="V508" s="58">
        <v>0</v>
      </c>
      <c r="W508" s="58"/>
      <c r="X508" s="58"/>
      <c r="Y508" s="58"/>
      <c r="Z508" s="58"/>
      <c r="AA508" s="58"/>
      <c r="AB508" s="58">
        <v>0</v>
      </c>
      <c r="AC508" s="60">
        <v>6</v>
      </c>
      <c r="AD508" s="60">
        <v>180</v>
      </c>
      <c r="AE508" s="60">
        <v>0</v>
      </c>
      <c r="AF508" s="60">
        <v>0</v>
      </c>
      <c r="AG508" s="60">
        <v>6</v>
      </c>
      <c r="AH508" s="60">
        <v>180</v>
      </c>
      <c r="AI508" s="58">
        <v>9200000</v>
      </c>
      <c r="AJ508" s="58">
        <v>0</v>
      </c>
      <c r="AK508" s="59">
        <v>0</v>
      </c>
      <c r="AL508" s="58">
        <v>9200000</v>
      </c>
      <c r="AM508" s="58">
        <v>0</v>
      </c>
      <c r="AN508" s="78">
        <v>75</v>
      </c>
      <c r="AO508" s="78">
        <v>148.6</v>
      </c>
      <c r="AP508" s="78">
        <v>49.8</v>
      </c>
      <c r="AQ508" s="93">
        <v>21039700</v>
      </c>
      <c r="AR508" s="93">
        <v>0</v>
      </c>
      <c r="AS508" s="93">
        <v>0</v>
      </c>
      <c r="AT508" s="93">
        <v>0</v>
      </c>
      <c r="AU508" s="93">
        <v>0</v>
      </c>
      <c r="AV508" s="93">
        <v>21039700</v>
      </c>
      <c r="AW508" s="93">
        <v>0</v>
      </c>
      <c r="AX508" s="93">
        <v>0</v>
      </c>
      <c r="AY508" s="58"/>
      <c r="AZ508" s="59"/>
      <c r="BA508" s="59"/>
      <c r="BB508" s="59">
        <v>30239700</v>
      </c>
      <c r="BC508" s="59">
        <v>0</v>
      </c>
      <c r="BD508" s="59">
        <v>0</v>
      </c>
      <c r="BE508" s="59">
        <v>30239700</v>
      </c>
      <c r="BF508" s="59">
        <v>0</v>
      </c>
      <c r="BG508" s="136">
        <v>0</v>
      </c>
      <c r="BH508" s="80">
        <v>75</v>
      </c>
      <c r="BI508" s="80">
        <v>378.40000000000003</v>
      </c>
      <c r="BJ508" s="80">
        <v>303.40000000000003</v>
      </c>
      <c r="BK508" s="80">
        <v>404.53333333333336</v>
      </c>
      <c r="BL508" s="80">
        <v>198.39999999999998</v>
      </c>
      <c r="BM508" s="80">
        <v>123.39999999999998</v>
      </c>
      <c r="BN508" s="80">
        <v>164.5333333333333</v>
      </c>
      <c r="BO508" s="169" t="str">
        <f>VLOOKUP(B508,[1]DS!$B$5:$W$2997,15,0)</f>
        <v>1105</v>
      </c>
      <c r="BP508" s="80" t="str">
        <f t="shared" si="60"/>
        <v/>
      </c>
    </row>
    <row r="509" spans="1:68" ht="27.6" customHeight="1">
      <c r="A509" s="56">
        <f>SUBTOTAL(3,$B$9:B509)</f>
        <v>501</v>
      </c>
      <c r="B509" s="123" t="s">
        <v>423</v>
      </c>
      <c r="C509" s="124" t="s">
        <v>1379</v>
      </c>
      <c r="D509" s="125" t="s">
        <v>1380</v>
      </c>
      <c r="E509" s="56">
        <v>11</v>
      </c>
      <c r="F509" s="57" t="s">
        <v>731</v>
      </c>
      <c r="G509" s="78">
        <v>0</v>
      </c>
      <c r="H509" s="58">
        <v>0</v>
      </c>
      <c r="I509" s="58">
        <v>0</v>
      </c>
      <c r="J509" s="58">
        <v>0</v>
      </c>
      <c r="K509" s="78"/>
      <c r="L509" s="58"/>
      <c r="M509" s="58"/>
      <c r="N509" s="58">
        <v>0</v>
      </c>
      <c r="O509" s="78">
        <v>46.3</v>
      </c>
      <c r="P509" s="58">
        <v>4745750</v>
      </c>
      <c r="Q509" s="58">
        <v>0</v>
      </c>
      <c r="R509" s="58">
        <v>4745750</v>
      </c>
      <c r="S509" s="78"/>
      <c r="T509" s="58"/>
      <c r="U509" s="58"/>
      <c r="V509" s="58">
        <v>0</v>
      </c>
      <c r="W509" s="58"/>
      <c r="X509" s="58"/>
      <c r="Y509" s="58"/>
      <c r="Z509" s="58"/>
      <c r="AA509" s="58"/>
      <c r="AB509" s="58">
        <v>0</v>
      </c>
      <c r="AC509" s="60">
        <v>11</v>
      </c>
      <c r="AD509" s="60">
        <v>230</v>
      </c>
      <c r="AE509" s="60">
        <v>0</v>
      </c>
      <c r="AF509" s="60">
        <v>0</v>
      </c>
      <c r="AG509" s="60">
        <v>11</v>
      </c>
      <c r="AH509" s="60">
        <v>230</v>
      </c>
      <c r="AI509" s="58">
        <v>11800000</v>
      </c>
      <c r="AJ509" s="58">
        <v>0</v>
      </c>
      <c r="AK509" s="59">
        <v>0</v>
      </c>
      <c r="AL509" s="58">
        <v>11800000</v>
      </c>
      <c r="AM509" s="58">
        <v>0</v>
      </c>
      <c r="AN509" s="78">
        <v>180</v>
      </c>
      <c r="AO509" s="78">
        <v>530.5</v>
      </c>
      <c r="AP509" s="78">
        <v>51.9</v>
      </c>
      <c r="AQ509" s="93">
        <v>65127600</v>
      </c>
      <c r="AR509" s="93">
        <v>0</v>
      </c>
      <c r="AS509" s="93">
        <v>0</v>
      </c>
      <c r="AT509" s="93">
        <v>0</v>
      </c>
      <c r="AU509" s="93">
        <v>0</v>
      </c>
      <c r="AV509" s="93">
        <v>65127600</v>
      </c>
      <c r="AW509" s="93">
        <v>0</v>
      </c>
      <c r="AX509" s="93">
        <v>0</v>
      </c>
      <c r="AY509" s="58"/>
      <c r="AZ509" s="59"/>
      <c r="BA509" s="59"/>
      <c r="BB509" s="59">
        <v>81673350</v>
      </c>
      <c r="BC509" s="59">
        <v>0</v>
      </c>
      <c r="BD509" s="59">
        <v>0</v>
      </c>
      <c r="BE509" s="59">
        <v>81673350</v>
      </c>
      <c r="BF509" s="59">
        <v>0</v>
      </c>
      <c r="BG509" s="60">
        <v>0</v>
      </c>
      <c r="BH509" s="80">
        <v>180</v>
      </c>
      <c r="BI509" s="80">
        <v>858.69999999999993</v>
      </c>
      <c r="BJ509" s="80">
        <v>678.69999999999993</v>
      </c>
      <c r="BK509" s="80">
        <v>377.05555555555554</v>
      </c>
      <c r="BL509" s="80">
        <v>628.69999999999993</v>
      </c>
      <c r="BM509" s="80">
        <v>448.69999999999993</v>
      </c>
      <c r="BN509" s="80">
        <v>249.27777777777774</v>
      </c>
      <c r="BO509" s="169" t="str">
        <f>VLOOKUP(B509,[1]DS!$B$5:$W$2997,15,0)</f>
        <v>1105</v>
      </c>
      <c r="BP509" s="80" t="str">
        <f t="shared" si="60"/>
        <v>Vượt trên 300 giờ</v>
      </c>
    </row>
    <row r="510" spans="1:68" ht="27.6" customHeight="1">
      <c r="A510" s="56">
        <f>SUBTOTAL(3,$B$9:B510)</f>
        <v>502</v>
      </c>
      <c r="B510" s="123" t="s">
        <v>424</v>
      </c>
      <c r="C510" s="124" t="s">
        <v>1381</v>
      </c>
      <c r="D510" s="125" t="s">
        <v>1103</v>
      </c>
      <c r="E510" s="56">
        <v>11</v>
      </c>
      <c r="F510" s="57" t="s">
        <v>731</v>
      </c>
      <c r="G510" s="78">
        <v>0</v>
      </c>
      <c r="H510" s="58">
        <v>0</v>
      </c>
      <c r="I510" s="58">
        <v>0</v>
      </c>
      <c r="J510" s="58">
        <v>0</v>
      </c>
      <c r="K510" s="78"/>
      <c r="L510" s="58"/>
      <c r="M510" s="58"/>
      <c r="N510" s="58">
        <v>0</v>
      </c>
      <c r="O510" s="78">
        <v>90.7</v>
      </c>
      <c r="P510" s="58">
        <v>9296750</v>
      </c>
      <c r="Q510" s="58">
        <v>0</v>
      </c>
      <c r="R510" s="58">
        <v>9296750</v>
      </c>
      <c r="S510" s="78"/>
      <c r="T510" s="58"/>
      <c r="U510" s="58"/>
      <c r="V510" s="58">
        <v>0</v>
      </c>
      <c r="W510" s="58"/>
      <c r="X510" s="58"/>
      <c r="Y510" s="58"/>
      <c r="Z510" s="58"/>
      <c r="AA510" s="58"/>
      <c r="AB510" s="58">
        <v>0</v>
      </c>
      <c r="AC510" s="60">
        <v>9</v>
      </c>
      <c r="AD510" s="60">
        <v>180</v>
      </c>
      <c r="AE510" s="60">
        <v>0</v>
      </c>
      <c r="AF510" s="60">
        <v>0</v>
      </c>
      <c r="AG510" s="60">
        <v>9</v>
      </c>
      <c r="AH510" s="60">
        <v>180</v>
      </c>
      <c r="AI510" s="58">
        <v>9450000</v>
      </c>
      <c r="AJ510" s="58">
        <v>0</v>
      </c>
      <c r="AK510" s="59">
        <v>0</v>
      </c>
      <c r="AL510" s="58">
        <v>9450000</v>
      </c>
      <c r="AM510" s="58">
        <v>0</v>
      </c>
      <c r="AN510" s="78">
        <v>105</v>
      </c>
      <c r="AO510" s="78">
        <v>634.70000000000005</v>
      </c>
      <c r="AP510" s="78">
        <v>0</v>
      </c>
      <c r="AQ510" s="93">
        <v>68399150</v>
      </c>
      <c r="AR510" s="93">
        <v>0</v>
      </c>
      <c r="AS510" s="93">
        <v>0</v>
      </c>
      <c r="AT510" s="93">
        <v>0</v>
      </c>
      <c r="AU510" s="93">
        <v>0</v>
      </c>
      <c r="AV510" s="93">
        <v>68399150</v>
      </c>
      <c r="AW510" s="93">
        <v>0</v>
      </c>
      <c r="AX510" s="93">
        <v>0</v>
      </c>
      <c r="AY510" s="58"/>
      <c r="AZ510" s="59"/>
      <c r="BA510" s="59"/>
      <c r="BB510" s="59">
        <v>87145900</v>
      </c>
      <c r="BC510" s="59">
        <v>0</v>
      </c>
      <c r="BD510" s="59">
        <v>0</v>
      </c>
      <c r="BE510" s="59">
        <v>87145900</v>
      </c>
      <c r="BF510" s="59">
        <v>0</v>
      </c>
      <c r="BG510" s="136">
        <v>0</v>
      </c>
      <c r="BH510" s="80">
        <v>105</v>
      </c>
      <c r="BI510" s="80">
        <v>905.40000000000009</v>
      </c>
      <c r="BJ510" s="80">
        <v>800.40000000000009</v>
      </c>
      <c r="BK510" s="80">
        <v>762.28571428571433</v>
      </c>
      <c r="BL510" s="80">
        <v>725.40000000000009</v>
      </c>
      <c r="BM510" s="80">
        <v>620.40000000000009</v>
      </c>
      <c r="BN510" s="80">
        <v>590.85714285714289</v>
      </c>
      <c r="BO510" s="169" t="str">
        <f>VLOOKUP(B510,[1]DS!$B$5:$W$2997,15,0)</f>
        <v>1105</v>
      </c>
      <c r="BP510" s="80" t="str">
        <f t="shared" si="60"/>
        <v>Vượt trên 300 giờ</v>
      </c>
    </row>
    <row r="511" spans="1:68" ht="27.6" customHeight="1">
      <c r="A511" s="56">
        <f>SUBTOTAL(3,$B$9:B511)</f>
        <v>503</v>
      </c>
      <c r="B511" s="123" t="s">
        <v>425</v>
      </c>
      <c r="C511" s="124" t="s">
        <v>1382</v>
      </c>
      <c r="D511" s="125" t="s">
        <v>989</v>
      </c>
      <c r="E511" s="56">
        <v>11</v>
      </c>
      <c r="F511" s="57" t="s">
        <v>731</v>
      </c>
      <c r="G511" s="78">
        <v>0</v>
      </c>
      <c r="H511" s="58">
        <v>0</v>
      </c>
      <c r="I511" s="58">
        <v>0</v>
      </c>
      <c r="J511" s="58">
        <v>0</v>
      </c>
      <c r="K511" s="78"/>
      <c r="L511" s="58"/>
      <c r="M511" s="58"/>
      <c r="N511" s="58">
        <v>0</v>
      </c>
      <c r="O511" s="78">
        <v>196.49999999999994</v>
      </c>
      <c r="P511" s="58">
        <v>20141249.999999993</v>
      </c>
      <c r="Q511" s="58">
        <v>0</v>
      </c>
      <c r="R511" s="58">
        <v>20141250</v>
      </c>
      <c r="S511" s="78"/>
      <c r="T511" s="58"/>
      <c r="U511" s="58"/>
      <c r="V511" s="58">
        <v>0</v>
      </c>
      <c r="W511" s="58"/>
      <c r="X511" s="58"/>
      <c r="Y511" s="58"/>
      <c r="Z511" s="58"/>
      <c r="AA511" s="58"/>
      <c r="AB511" s="58">
        <v>0</v>
      </c>
      <c r="AC511" s="60">
        <v>9</v>
      </c>
      <c r="AD511" s="60">
        <v>180</v>
      </c>
      <c r="AE511" s="60">
        <v>0</v>
      </c>
      <c r="AF511" s="60">
        <v>0</v>
      </c>
      <c r="AG511" s="60">
        <v>9</v>
      </c>
      <c r="AH511" s="60">
        <v>180</v>
      </c>
      <c r="AI511" s="58">
        <v>9450000</v>
      </c>
      <c r="AJ511" s="58">
        <v>0</v>
      </c>
      <c r="AK511" s="59">
        <v>0</v>
      </c>
      <c r="AL511" s="58">
        <v>9450000</v>
      </c>
      <c r="AM511" s="58">
        <v>0</v>
      </c>
      <c r="AN511" s="78">
        <v>105</v>
      </c>
      <c r="AO511" s="78">
        <v>653</v>
      </c>
      <c r="AP511" s="78">
        <v>0</v>
      </c>
      <c r="AQ511" s="93">
        <v>70586000</v>
      </c>
      <c r="AR511" s="93">
        <v>0</v>
      </c>
      <c r="AS511" s="93">
        <v>0</v>
      </c>
      <c r="AT511" s="93">
        <v>0</v>
      </c>
      <c r="AU511" s="93">
        <v>0</v>
      </c>
      <c r="AV511" s="93">
        <v>70586000</v>
      </c>
      <c r="AW511" s="93">
        <v>0</v>
      </c>
      <c r="AX511" s="93">
        <v>0</v>
      </c>
      <c r="AY511" s="58"/>
      <c r="AZ511" s="59"/>
      <c r="BA511" s="59"/>
      <c r="BB511" s="59">
        <v>100177250</v>
      </c>
      <c r="BC511" s="59">
        <v>0</v>
      </c>
      <c r="BD511" s="59">
        <v>0</v>
      </c>
      <c r="BE511" s="59">
        <v>100177250</v>
      </c>
      <c r="BF511" s="59">
        <v>0</v>
      </c>
      <c r="BG511" s="136">
        <v>0</v>
      </c>
      <c r="BH511" s="80">
        <v>105</v>
      </c>
      <c r="BI511" s="80">
        <v>1029.5</v>
      </c>
      <c r="BJ511" s="80">
        <v>924.5</v>
      </c>
      <c r="BK511" s="80">
        <v>880.4761904761906</v>
      </c>
      <c r="BL511" s="80">
        <v>849.5</v>
      </c>
      <c r="BM511" s="80">
        <v>744.5</v>
      </c>
      <c r="BN511" s="80">
        <v>709.04761904761904</v>
      </c>
      <c r="BO511" s="169" t="str">
        <f>VLOOKUP(B511,[1]DS!$B$5:$W$2997,15,0)</f>
        <v>1105</v>
      </c>
      <c r="BP511" s="80" t="str">
        <f t="shared" si="60"/>
        <v>Vượt trên 300 giờ</v>
      </c>
    </row>
    <row r="512" spans="1:68" ht="27.6" customHeight="1">
      <c r="A512" s="56">
        <f>SUBTOTAL(3,$B$9:B512)</f>
        <v>504</v>
      </c>
      <c r="B512" s="123" t="s">
        <v>426</v>
      </c>
      <c r="C512" s="124" t="s">
        <v>1383</v>
      </c>
      <c r="D512" s="125" t="s">
        <v>1309</v>
      </c>
      <c r="E512" s="56">
        <v>11</v>
      </c>
      <c r="F512" s="57" t="s">
        <v>731</v>
      </c>
      <c r="G512" s="78">
        <v>0</v>
      </c>
      <c r="H512" s="58">
        <v>0</v>
      </c>
      <c r="I512" s="58">
        <v>0</v>
      </c>
      <c r="J512" s="58">
        <v>0</v>
      </c>
      <c r="K512" s="78"/>
      <c r="L512" s="58"/>
      <c r="M512" s="58"/>
      <c r="N512" s="58">
        <v>0</v>
      </c>
      <c r="O512" s="78">
        <v>255.99999999999994</v>
      </c>
      <c r="P512" s="58">
        <v>26239999.999999993</v>
      </c>
      <c r="Q512" s="58">
        <v>0</v>
      </c>
      <c r="R512" s="58">
        <v>26240000</v>
      </c>
      <c r="S512" s="78"/>
      <c r="T512" s="58"/>
      <c r="U512" s="58"/>
      <c r="V512" s="58">
        <v>0</v>
      </c>
      <c r="W512" s="58"/>
      <c r="X512" s="58"/>
      <c r="Y512" s="58"/>
      <c r="Z512" s="58"/>
      <c r="AA512" s="58"/>
      <c r="AB512" s="58">
        <v>0</v>
      </c>
      <c r="AC512" s="60">
        <v>10</v>
      </c>
      <c r="AD512" s="60">
        <v>200</v>
      </c>
      <c r="AE512" s="60">
        <v>0</v>
      </c>
      <c r="AF512" s="60">
        <v>0</v>
      </c>
      <c r="AG512" s="60">
        <v>10</v>
      </c>
      <c r="AH512" s="60">
        <v>200</v>
      </c>
      <c r="AI512" s="58">
        <v>10500000</v>
      </c>
      <c r="AJ512" s="58">
        <v>0</v>
      </c>
      <c r="AK512" s="59">
        <v>0</v>
      </c>
      <c r="AL512" s="58">
        <v>10500000</v>
      </c>
      <c r="AM512" s="58">
        <v>0</v>
      </c>
      <c r="AN512" s="78">
        <v>240</v>
      </c>
      <c r="AO512" s="78">
        <v>536.29999999999995</v>
      </c>
      <c r="AP512" s="78">
        <v>49.8</v>
      </c>
      <c r="AQ512" s="93">
        <v>49008950</v>
      </c>
      <c r="AR512" s="93">
        <v>0</v>
      </c>
      <c r="AS512" s="93">
        <v>0</v>
      </c>
      <c r="AT512" s="93">
        <v>0</v>
      </c>
      <c r="AU512" s="93">
        <v>0</v>
      </c>
      <c r="AV512" s="93">
        <v>49008950</v>
      </c>
      <c r="AW512" s="93">
        <v>0</v>
      </c>
      <c r="AX512" s="93">
        <v>0</v>
      </c>
      <c r="AY512" s="58"/>
      <c r="AZ512" s="59"/>
      <c r="BA512" s="59"/>
      <c r="BB512" s="59">
        <v>85748950</v>
      </c>
      <c r="BC512" s="59">
        <v>0</v>
      </c>
      <c r="BD512" s="59">
        <v>0</v>
      </c>
      <c r="BE512" s="59">
        <v>85748950</v>
      </c>
      <c r="BF512" s="59">
        <v>0</v>
      </c>
      <c r="BG512" s="136">
        <v>0</v>
      </c>
      <c r="BH512" s="80">
        <v>240</v>
      </c>
      <c r="BI512" s="80">
        <v>1042.0999999999999</v>
      </c>
      <c r="BJ512" s="80">
        <v>802.09999999999991</v>
      </c>
      <c r="BK512" s="80">
        <v>334.20833333333331</v>
      </c>
      <c r="BL512" s="80">
        <v>842.09999999999991</v>
      </c>
      <c r="BM512" s="80">
        <v>602.09999999999991</v>
      </c>
      <c r="BN512" s="80">
        <v>250.87499999999997</v>
      </c>
      <c r="BO512" s="169" t="str">
        <f>VLOOKUP(B512,[1]DS!$B$5:$W$2997,15,0)</f>
        <v>1105</v>
      </c>
      <c r="BP512" s="80" t="str">
        <f t="shared" si="60"/>
        <v>Vượt trên 300 giờ</v>
      </c>
    </row>
    <row r="513" spans="1:68" ht="27.6" customHeight="1">
      <c r="A513" s="56">
        <f>SUBTOTAL(3,$B$9:B513)</f>
        <v>505</v>
      </c>
      <c r="B513" s="123" t="s">
        <v>427</v>
      </c>
      <c r="C513" s="124" t="s">
        <v>924</v>
      </c>
      <c r="D513" s="125" t="s">
        <v>915</v>
      </c>
      <c r="E513" s="56">
        <v>11</v>
      </c>
      <c r="F513" s="57" t="s">
        <v>731</v>
      </c>
      <c r="G513" s="78">
        <v>0</v>
      </c>
      <c r="H513" s="58">
        <v>0</v>
      </c>
      <c r="I513" s="58">
        <v>0</v>
      </c>
      <c r="J513" s="58">
        <v>0</v>
      </c>
      <c r="K513" s="78"/>
      <c r="L513" s="58"/>
      <c r="M513" s="58"/>
      <c r="N513" s="58">
        <v>0</v>
      </c>
      <c r="O513" s="78">
        <v>241.59999999999991</v>
      </c>
      <c r="P513" s="58">
        <v>24763999.999999989</v>
      </c>
      <c r="Q513" s="58">
        <v>0</v>
      </c>
      <c r="R513" s="58">
        <v>24764000</v>
      </c>
      <c r="S513" s="78"/>
      <c r="T513" s="58"/>
      <c r="U513" s="58"/>
      <c r="V513" s="58">
        <v>0</v>
      </c>
      <c r="W513" s="58"/>
      <c r="X513" s="58"/>
      <c r="Y513" s="58"/>
      <c r="Z513" s="58"/>
      <c r="AA513" s="58"/>
      <c r="AB513" s="58">
        <v>0</v>
      </c>
      <c r="AC513" s="60">
        <v>8</v>
      </c>
      <c r="AD513" s="60">
        <v>160</v>
      </c>
      <c r="AE513" s="60">
        <v>0</v>
      </c>
      <c r="AF513" s="60">
        <v>0</v>
      </c>
      <c r="AG513" s="60">
        <v>8</v>
      </c>
      <c r="AH513" s="60">
        <v>160</v>
      </c>
      <c r="AI513" s="58">
        <v>8400000</v>
      </c>
      <c r="AJ513" s="58">
        <v>0</v>
      </c>
      <c r="AK513" s="59">
        <v>0</v>
      </c>
      <c r="AL513" s="58">
        <v>8400000</v>
      </c>
      <c r="AM513" s="58">
        <v>0</v>
      </c>
      <c r="AN513" s="78">
        <v>300</v>
      </c>
      <c r="AO513" s="78">
        <v>540.20000000000005</v>
      </c>
      <c r="AP513" s="78">
        <v>0</v>
      </c>
      <c r="AQ513" s="93">
        <v>34829000</v>
      </c>
      <c r="AR513" s="93">
        <v>0</v>
      </c>
      <c r="AS513" s="93">
        <v>0</v>
      </c>
      <c r="AT513" s="93">
        <v>0</v>
      </c>
      <c r="AU513" s="93">
        <v>0</v>
      </c>
      <c r="AV513" s="93">
        <v>34829000</v>
      </c>
      <c r="AW513" s="93">
        <v>0</v>
      </c>
      <c r="AX513" s="93">
        <v>0</v>
      </c>
      <c r="AY513" s="58"/>
      <c r="AZ513" s="59"/>
      <c r="BA513" s="59"/>
      <c r="BB513" s="59">
        <v>67993000</v>
      </c>
      <c r="BC513" s="59">
        <v>0</v>
      </c>
      <c r="BD513" s="59">
        <v>0</v>
      </c>
      <c r="BE513" s="59">
        <v>67993000</v>
      </c>
      <c r="BF513" s="59">
        <v>0</v>
      </c>
      <c r="BG513" s="136">
        <v>0</v>
      </c>
      <c r="BH513" s="80">
        <v>300</v>
      </c>
      <c r="BI513" s="80">
        <v>941.8</v>
      </c>
      <c r="BJ513" s="80">
        <v>641.79999999999995</v>
      </c>
      <c r="BK513" s="80">
        <v>213.93333333333331</v>
      </c>
      <c r="BL513" s="80">
        <v>781.8</v>
      </c>
      <c r="BM513" s="80">
        <v>481.79999999999995</v>
      </c>
      <c r="BN513" s="80">
        <v>160.6</v>
      </c>
      <c r="BO513" s="169" t="str">
        <f>VLOOKUP(B513,[1]DS!$B$5:$W$2997,15,0)</f>
        <v>1105</v>
      </c>
      <c r="BP513" s="80" t="str">
        <f t="shared" si="60"/>
        <v/>
      </c>
    </row>
    <row r="514" spans="1:68" ht="27.6" customHeight="1">
      <c r="A514" s="56">
        <f>SUBTOTAL(3,$B$9:B514)</f>
        <v>506</v>
      </c>
      <c r="B514" s="123" t="s">
        <v>429</v>
      </c>
      <c r="C514" s="124" t="s">
        <v>1384</v>
      </c>
      <c r="D514" s="125" t="s">
        <v>911</v>
      </c>
      <c r="E514" s="56">
        <v>11</v>
      </c>
      <c r="F514" s="57" t="s">
        <v>731</v>
      </c>
      <c r="G514" s="78">
        <v>0</v>
      </c>
      <c r="H514" s="58">
        <v>0</v>
      </c>
      <c r="I514" s="58">
        <v>0</v>
      </c>
      <c r="J514" s="58">
        <v>0</v>
      </c>
      <c r="K514" s="78"/>
      <c r="L514" s="58"/>
      <c r="M514" s="58"/>
      <c r="N514" s="58">
        <v>0</v>
      </c>
      <c r="O514" s="78">
        <v>181.59999999999994</v>
      </c>
      <c r="P514" s="58">
        <v>18613999.999999993</v>
      </c>
      <c r="Q514" s="58">
        <v>0</v>
      </c>
      <c r="R514" s="58">
        <v>18614000</v>
      </c>
      <c r="S514" s="78"/>
      <c r="T514" s="58"/>
      <c r="U514" s="58"/>
      <c r="V514" s="58">
        <v>0</v>
      </c>
      <c r="W514" s="58"/>
      <c r="X514" s="58"/>
      <c r="Y514" s="58"/>
      <c r="Z514" s="58"/>
      <c r="AA514" s="58"/>
      <c r="AB514" s="58">
        <v>0</v>
      </c>
      <c r="AC514" s="60">
        <v>7</v>
      </c>
      <c r="AD514" s="60">
        <v>140</v>
      </c>
      <c r="AE514" s="60">
        <v>0</v>
      </c>
      <c r="AF514" s="60">
        <v>0</v>
      </c>
      <c r="AG514" s="60">
        <v>7</v>
      </c>
      <c r="AH514" s="60">
        <v>140</v>
      </c>
      <c r="AI514" s="58">
        <v>7350000</v>
      </c>
      <c r="AJ514" s="58">
        <v>0</v>
      </c>
      <c r="AK514" s="59">
        <v>0</v>
      </c>
      <c r="AL514" s="58">
        <v>7350000</v>
      </c>
      <c r="AM514" s="58">
        <v>0</v>
      </c>
      <c r="AN514" s="78">
        <v>300</v>
      </c>
      <c r="AO514" s="78">
        <v>610.20000000000005</v>
      </c>
      <c r="AP514" s="78">
        <v>0</v>
      </c>
      <c r="AQ514" s="93">
        <v>42168900</v>
      </c>
      <c r="AR514" s="93">
        <v>0</v>
      </c>
      <c r="AS514" s="93">
        <v>0</v>
      </c>
      <c r="AT514" s="93">
        <v>0</v>
      </c>
      <c r="AU514" s="93">
        <v>0</v>
      </c>
      <c r="AV514" s="93">
        <v>42168900</v>
      </c>
      <c r="AW514" s="93">
        <v>0</v>
      </c>
      <c r="AX514" s="93">
        <v>0</v>
      </c>
      <c r="AY514" s="58"/>
      <c r="AZ514" s="59"/>
      <c r="BA514" s="59"/>
      <c r="BB514" s="59">
        <v>68132900</v>
      </c>
      <c r="BC514" s="59">
        <v>0</v>
      </c>
      <c r="BD514" s="59">
        <v>0</v>
      </c>
      <c r="BE514" s="59">
        <v>68132900</v>
      </c>
      <c r="BF514" s="59">
        <v>0</v>
      </c>
      <c r="BG514" s="60">
        <v>0</v>
      </c>
      <c r="BH514" s="80">
        <v>300</v>
      </c>
      <c r="BI514" s="80">
        <v>931.8</v>
      </c>
      <c r="BJ514" s="80">
        <v>631.79999999999995</v>
      </c>
      <c r="BK514" s="80">
        <v>210.6</v>
      </c>
      <c r="BL514" s="80">
        <v>791.8</v>
      </c>
      <c r="BM514" s="80">
        <v>491.79999999999995</v>
      </c>
      <c r="BN514" s="80">
        <v>163.93333333333331</v>
      </c>
      <c r="BO514" s="169" t="str">
        <f>VLOOKUP(B514,[1]DS!$B$5:$W$2997,15,0)</f>
        <v>1105</v>
      </c>
      <c r="BP514" s="80" t="str">
        <f t="shared" si="60"/>
        <v>Vượt trên 300 giờ</v>
      </c>
    </row>
    <row r="515" spans="1:68" ht="27.6" customHeight="1">
      <c r="A515" s="56">
        <f>SUBTOTAL(3,$B$9:B515)</f>
        <v>507</v>
      </c>
      <c r="B515" s="123" t="s">
        <v>428</v>
      </c>
      <c r="C515" s="124" t="s">
        <v>1231</v>
      </c>
      <c r="D515" s="125" t="s">
        <v>1057</v>
      </c>
      <c r="E515" s="56">
        <v>11</v>
      </c>
      <c r="F515" s="57" t="s">
        <v>731</v>
      </c>
      <c r="G515" s="78">
        <v>0</v>
      </c>
      <c r="H515" s="58">
        <v>0</v>
      </c>
      <c r="I515" s="58">
        <v>0</v>
      </c>
      <c r="J515" s="58">
        <v>0</v>
      </c>
      <c r="K515" s="78"/>
      <c r="L515" s="58"/>
      <c r="M515" s="58"/>
      <c r="N515" s="58">
        <v>0</v>
      </c>
      <c r="O515" s="78">
        <v>0</v>
      </c>
      <c r="P515" s="58">
        <v>0</v>
      </c>
      <c r="Q515" s="58">
        <v>0</v>
      </c>
      <c r="R515" s="58">
        <v>0</v>
      </c>
      <c r="S515" s="78"/>
      <c r="T515" s="58"/>
      <c r="U515" s="58"/>
      <c r="V515" s="58">
        <v>0</v>
      </c>
      <c r="W515" s="58"/>
      <c r="X515" s="58"/>
      <c r="Y515" s="58"/>
      <c r="Z515" s="58"/>
      <c r="AA515" s="58"/>
      <c r="AB515" s="58">
        <v>0</v>
      </c>
      <c r="AC515" s="60">
        <v>0</v>
      </c>
      <c r="AD515" s="60">
        <v>0</v>
      </c>
      <c r="AE515" s="60">
        <v>0</v>
      </c>
      <c r="AF515" s="60">
        <v>0</v>
      </c>
      <c r="AG515" s="60">
        <v>0</v>
      </c>
      <c r="AH515" s="60">
        <v>0</v>
      </c>
      <c r="AI515" s="58">
        <v>0</v>
      </c>
      <c r="AJ515" s="58">
        <v>0</v>
      </c>
      <c r="AK515" s="59">
        <v>0</v>
      </c>
      <c r="AL515" s="58">
        <v>0</v>
      </c>
      <c r="AM515" s="58">
        <v>0</v>
      </c>
      <c r="AN515" s="78">
        <v>0</v>
      </c>
      <c r="AO515" s="78">
        <v>0</v>
      </c>
      <c r="AP515" s="78">
        <v>0</v>
      </c>
      <c r="AQ515" s="93">
        <v>0</v>
      </c>
      <c r="AR515" s="93">
        <v>0</v>
      </c>
      <c r="AS515" s="93">
        <v>0</v>
      </c>
      <c r="AT515" s="93">
        <v>0</v>
      </c>
      <c r="AU515" s="93">
        <v>0</v>
      </c>
      <c r="AV515" s="93">
        <v>0</v>
      </c>
      <c r="AW515" s="93">
        <v>0</v>
      </c>
      <c r="AX515" s="93">
        <v>0</v>
      </c>
      <c r="AY515" s="58"/>
      <c r="AZ515" s="59"/>
      <c r="BA515" s="59"/>
      <c r="BB515" s="59">
        <v>0</v>
      </c>
      <c r="BC515" s="59">
        <v>0</v>
      </c>
      <c r="BD515" s="59">
        <v>0</v>
      </c>
      <c r="BE515" s="59">
        <v>0</v>
      </c>
      <c r="BF515" s="59">
        <v>0</v>
      </c>
      <c r="BG515" s="136">
        <v>0</v>
      </c>
      <c r="BH515" s="80">
        <v>0</v>
      </c>
      <c r="BI515" s="80">
        <v>0</v>
      </c>
      <c r="BJ515" s="80">
        <v>0</v>
      </c>
      <c r="BK515" s="80">
        <v>0</v>
      </c>
      <c r="BL515" s="80">
        <v>0</v>
      </c>
      <c r="BM515" s="80">
        <v>0</v>
      </c>
      <c r="BN515" s="80">
        <v>0</v>
      </c>
      <c r="BO515" s="169" t="str">
        <f>VLOOKUP(B515,[1]DS!$B$5:$W$2997,15,0)</f>
        <v>1105</v>
      </c>
      <c r="BP515" s="80" t="str">
        <f t="shared" si="60"/>
        <v/>
      </c>
    </row>
    <row r="516" spans="1:68" ht="27.6" customHeight="1">
      <c r="A516" s="56">
        <f>SUBTOTAL(3,$B$9:B516)</f>
        <v>508</v>
      </c>
      <c r="B516" s="123" t="s">
        <v>430</v>
      </c>
      <c r="C516" s="124" t="s">
        <v>1209</v>
      </c>
      <c r="D516" s="125" t="s">
        <v>1014</v>
      </c>
      <c r="E516" s="56">
        <v>11</v>
      </c>
      <c r="F516" s="57" t="s">
        <v>726</v>
      </c>
      <c r="G516" s="78">
        <v>0</v>
      </c>
      <c r="H516" s="58">
        <v>0</v>
      </c>
      <c r="I516" s="58">
        <v>0</v>
      </c>
      <c r="J516" s="58">
        <v>0</v>
      </c>
      <c r="K516" s="78"/>
      <c r="L516" s="58"/>
      <c r="M516" s="58"/>
      <c r="N516" s="58">
        <v>0</v>
      </c>
      <c r="O516" s="78">
        <v>45.6</v>
      </c>
      <c r="P516" s="58">
        <v>4674000</v>
      </c>
      <c r="Q516" s="58">
        <v>0</v>
      </c>
      <c r="R516" s="58">
        <v>4674000</v>
      </c>
      <c r="S516" s="78"/>
      <c r="T516" s="58"/>
      <c r="U516" s="58"/>
      <c r="V516" s="58">
        <v>0</v>
      </c>
      <c r="W516" s="58"/>
      <c r="X516" s="58"/>
      <c r="Y516" s="58"/>
      <c r="Z516" s="58"/>
      <c r="AA516" s="58"/>
      <c r="AB516" s="58">
        <v>0</v>
      </c>
      <c r="AC516" s="60">
        <v>10</v>
      </c>
      <c r="AD516" s="60">
        <v>200</v>
      </c>
      <c r="AE516" s="60">
        <v>0</v>
      </c>
      <c r="AF516" s="60">
        <v>0</v>
      </c>
      <c r="AG516" s="60">
        <v>10</v>
      </c>
      <c r="AH516" s="60">
        <v>200</v>
      </c>
      <c r="AI516" s="58">
        <v>10500000</v>
      </c>
      <c r="AJ516" s="58">
        <v>0</v>
      </c>
      <c r="AK516" s="59">
        <v>0</v>
      </c>
      <c r="AL516" s="58">
        <v>10500000</v>
      </c>
      <c r="AM516" s="58">
        <v>0</v>
      </c>
      <c r="AN516" s="78">
        <v>300</v>
      </c>
      <c r="AO516" s="78">
        <v>698.59999999999991</v>
      </c>
      <c r="AP516" s="78">
        <v>0</v>
      </c>
      <c r="AQ516" s="93">
        <v>52042500</v>
      </c>
      <c r="AR516" s="93">
        <v>0</v>
      </c>
      <c r="AS516" s="93">
        <v>0</v>
      </c>
      <c r="AT516" s="93">
        <v>0</v>
      </c>
      <c r="AU516" s="93">
        <v>0</v>
      </c>
      <c r="AV516" s="93">
        <v>52042500</v>
      </c>
      <c r="AW516" s="93">
        <v>0</v>
      </c>
      <c r="AX516" s="93">
        <v>0</v>
      </c>
      <c r="AY516" s="58"/>
      <c r="AZ516" s="59"/>
      <c r="BA516" s="59"/>
      <c r="BB516" s="59">
        <v>67216500</v>
      </c>
      <c r="BC516" s="59">
        <v>0</v>
      </c>
      <c r="BD516" s="59">
        <v>0</v>
      </c>
      <c r="BE516" s="59">
        <v>67216500</v>
      </c>
      <c r="BF516" s="59">
        <v>0</v>
      </c>
      <c r="BG516" s="136">
        <v>0</v>
      </c>
      <c r="BH516" s="80">
        <v>300</v>
      </c>
      <c r="BI516" s="80">
        <v>944.19999999999993</v>
      </c>
      <c r="BJ516" s="80">
        <v>644.19999999999993</v>
      </c>
      <c r="BK516" s="80">
        <v>214.73333333333332</v>
      </c>
      <c r="BL516" s="80">
        <v>744.19999999999993</v>
      </c>
      <c r="BM516" s="80">
        <v>444.19999999999993</v>
      </c>
      <c r="BN516" s="80">
        <v>148.06666666666663</v>
      </c>
      <c r="BO516" s="169" t="str">
        <f>VLOOKUP(B516,[1]DS!$B$5:$W$2997,15,0)</f>
        <v>1102</v>
      </c>
      <c r="BP516" s="80" t="str">
        <f t="shared" si="60"/>
        <v>Vượt trên 300 giờ</v>
      </c>
    </row>
    <row r="517" spans="1:68" ht="27.6" customHeight="1">
      <c r="A517" s="56">
        <f>SUBTOTAL(3,$B$9:B517)</f>
        <v>509</v>
      </c>
      <c r="B517" s="123" t="s">
        <v>431</v>
      </c>
      <c r="C517" s="124" t="s">
        <v>904</v>
      </c>
      <c r="D517" s="125" t="s">
        <v>1027</v>
      </c>
      <c r="E517" s="56">
        <v>11</v>
      </c>
      <c r="F517" s="57" t="s">
        <v>726</v>
      </c>
      <c r="G517" s="78">
        <v>69.699999999999989</v>
      </c>
      <c r="H517" s="58">
        <v>7144250</v>
      </c>
      <c r="I517" s="58">
        <v>0</v>
      </c>
      <c r="J517" s="58">
        <v>7144250</v>
      </c>
      <c r="K517" s="78"/>
      <c r="L517" s="58"/>
      <c r="M517" s="58"/>
      <c r="N517" s="58">
        <v>0</v>
      </c>
      <c r="O517" s="78">
        <v>90.7</v>
      </c>
      <c r="P517" s="58">
        <v>9296750</v>
      </c>
      <c r="Q517" s="58">
        <v>0</v>
      </c>
      <c r="R517" s="58">
        <v>9296750</v>
      </c>
      <c r="S517" s="78"/>
      <c r="T517" s="58"/>
      <c r="U517" s="58"/>
      <c r="V517" s="58">
        <v>0</v>
      </c>
      <c r="W517" s="58"/>
      <c r="X517" s="58"/>
      <c r="Y517" s="58"/>
      <c r="Z517" s="58"/>
      <c r="AA517" s="58"/>
      <c r="AB517" s="58">
        <v>0</v>
      </c>
      <c r="AC517" s="60">
        <v>9</v>
      </c>
      <c r="AD517" s="60">
        <v>180</v>
      </c>
      <c r="AE517" s="60">
        <v>0</v>
      </c>
      <c r="AF517" s="60">
        <v>0</v>
      </c>
      <c r="AG517" s="60">
        <v>9</v>
      </c>
      <c r="AH517" s="60">
        <v>180</v>
      </c>
      <c r="AI517" s="58">
        <v>9450000</v>
      </c>
      <c r="AJ517" s="58">
        <v>0</v>
      </c>
      <c r="AK517" s="59">
        <v>0</v>
      </c>
      <c r="AL517" s="58">
        <v>9450000</v>
      </c>
      <c r="AM517" s="58">
        <v>0</v>
      </c>
      <c r="AN517" s="78">
        <v>105</v>
      </c>
      <c r="AO517" s="78">
        <v>742.2</v>
      </c>
      <c r="AP517" s="78">
        <v>0</v>
      </c>
      <c r="AQ517" s="93">
        <v>78885000</v>
      </c>
      <c r="AR517" s="93">
        <v>0</v>
      </c>
      <c r="AS517" s="93">
        <v>0</v>
      </c>
      <c r="AT517" s="93">
        <v>0</v>
      </c>
      <c r="AU517" s="93">
        <v>0</v>
      </c>
      <c r="AV517" s="93">
        <v>78885000</v>
      </c>
      <c r="AW517" s="93">
        <v>0</v>
      </c>
      <c r="AX517" s="93">
        <v>0</v>
      </c>
      <c r="AY517" s="58"/>
      <c r="AZ517" s="59"/>
      <c r="BA517" s="59"/>
      <c r="BB517" s="59">
        <v>104776000</v>
      </c>
      <c r="BC517" s="59">
        <v>0</v>
      </c>
      <c r="BD517" s="59">
        <v>0</v>
      </c>
      <c r="BE517" s="59">
        <v>104776000</v>
      </c>
      <c r="BF517" s="59">
        <v>0</v>
      </c>
      <c r="BG517" s="136">
        <v>0</v>
      </c>
      <c r="BH517" s="80">
        <v>105</v>
      </c>
      <c r="BI517" s="80">
        <v>1082.5999999999999</v>
      </c>
      <c r="BJ517" s="80">
        <v>977.59999999999991</v>
      </c>
      <c r="BK517" s="80">
        <v>931.04761904761892</v>
      </c>
      <c r="BL517" s="80">
        <v>902.6</v>
      </c>
      <c r="BM517" s="80">
        <v>797.6</v>
      </c>
      <c r="BN517" s="80">
        <v>759.61904761904759</v>
      </c>
      <c r="BO517" s="169" t="str">
        <f>VLOOKUP(B517,[1]DS!$B$5:$W$2997,15,0)</f>
        <v>1102</v>
      </c>
      <c r="BP517" s="80" t="str">
        <f t="shared" si="60"/>
        <v>Vượt trên 300 giờ</v>
      </c>
    </row>
    <row r="518" spans="1:68" ht="27.6" customHeight="1">
      <c r="A518" s="56">
        <f>SUBTOTAL(3,$B$9:B518)</f>
        <v>510</v>
      </c>
      <c r="B518" s="123" t="s">
        <v>432</v>
      </c>
      <c r="C518" s="124" t="s">
        <v>1385</v>
      </c>
      <c r="D518" s="125" t="s">
        <v>944</v>
      </c>
      <c r="E518" s="56">
        <v>11</v>
      </c>
      <c r="F518" s="57" t="s">
        <v>726</v>
      </c>
      <c r="G518" s="78">
        <v>0</v>
      </c>
      <c r="H518" s="58">
        <v>0</v>
      </c>
      <c r="I518" s="58">
        <v>0</v>
      </c>
      <c r="J518" s="58">
        <v>0</v>
      </c>
      <c r="K518" s="78"/>
      <c r="L518" s="58"/>
      <c r="M518" s="58"/>
      <c r="N518" s="58">
        <v>0</v>
      </c>
      <c r="O518" s="78">
        <v>61.000000000000007</v>
      </c>
      <c r="P518" s="58">
        <v>6252500.0000000009</v>
      </c>
      <c r="Q518" s="58">
        <v>0</v>
      </c>
      <c r="R518" s="58">
        <v>6252500</v>
      </c>
      <c r="S518" s="78"/>
      <c r="T518" s="58"/>
      <c r="U518" s="58"/>
      <c r="V518" s="58">
        <v>0</v>
      </c>
      <c r="W518" s="58"/>
      <c r="X518" s="58"/>
      <c r="Y518" s="58"/>
      <c r="Z518" s="58"/>
      <c r="AA518" s="58"/>
      <c r="AB518" s="58">
        <v>0</v>
      </c>
      <c r="AC518" s="60">
        <v>9</v>
      </c>
      <c r="AD518" s="60">
        <v>180</v>
      </c>
      <c r="AE518" s="60">
        <v>0</v>
      </c>
      <c r="AF518" s="60">
        <v>0</v>
      </c>
      <c r="AG518" s="60">
        <v>9</v>
      </c>
      <c r="AH518" s="60">
        <v>180</v>
      </c>
      <c r="AI518" s="58">
        <v>9450000</v>
      </c>
      <c r="AJ518" s="58">
        <v>0</v>
      </c>
      <c r="AK518" s="59">
        <v>0</v>
      </c>
      <c r="AL518" s="58">
        <v>9450000</v>
      </c>
      <c r="AM518" s="58">
        <v>0</v>
      </c>
      <c r="AN518" s="78">
        <v>52.5</v>
      </c>
      <c r="AO518" s="78">
        <v>41.5</v>
      </c>
      <c r="AP518" s="78">
        <v>0</v>
      </c>
      <c r="AQ518" s="93">
        <v>0</v>
      </c>
      <c r="AR518" s="93">
        <v>0</v>
      </c>
      <c r="AS518" s="93">
        <v>0</v>
      </c>
      <c r="AT518" s="93">
        <v>0</v>
      </c>
      <c r="AU518" s="93">
        <v>0</v>
      </c>
      <c r="AV518" s="93">
        <v>0</v>
      </c>
      <c r="AW518" s="93">
        <v>0</v>
      </c>
      <c r="AX518" s="93">
        <v>0</v>
      </c>
      <c r="AY518" s="58"/>
      <c r="AZ518" s="59"/>
      <c r="BA518" s="59"/>
      <c r="BB518" s="59">
        <v>15702500</v>
      </c>
      <c r="BC518" s="59">
        <v>0</v>
      </c>
      <c r="BD518" s="59">
        <v>0</v>
      </c>
      <c r="BE518" s="59">
        <v>15702500</v>
      </c>
      <c r="BF518" s="59">
        <v>0</v>
      </c>
      <c r="BG518" s="136">
        <v>0</v>
      </c>
      <c r="BH518" s="80">
        <v>52.5</v>
      </c>
      <c r="BI518" s="80">
        <v>282.5</v>
      </c>
      <c r="BJ518" s="80">
        <v>230</v>
      </c>
      <c r="BK518" s="80">
        <v>438.09523809523813</v>
      </c>
      <c r="BL518" s="80">
        <v>102.5</v>
      </c>
      <c r="BM518" s="80">
        <v>50</v>
      </c>
      <c r="BN518" s="80">
        <v>95.238095238095227</v>
      </c>
      <c r="BO518" s="169" t="str">
        <f>VLOOKUP(B518,[1]DS!$B$5:$W$2997,15,0)</f>
        <v>1102</v>
      </c>
      <c r="BP518" s="80" t="str">
        <f t="shared" si="60"/>
        <v/>
      </c>
    </row>
    <row r="519" spans="1:68" ht="27.6" customHeight="1">
      <c r="A519" s="56">
        <f>SUBTOTAL(3,$B$9:B519)</f>
        <v>511</v>
      </c>
      <c r="B519" s="123" t="s">
        <v>433</v>
      </c>
      <c r="C519" s="124" t="s">
        <v>1386</v>
      </c>
      <c r="D519" s="125" t="s">
        <v>1234</v>
      </c>
      <c r="E519" s="56">
        <v>11</v>
      </c>
      <c r="F519" s="57" t="s">
        <v>726</v>
      </c>
      <c r="G519" s="78">
        <v>0</v>
      </c>
      <c r="H519" s="58">
        <v>0</v>
      </c>
      <c r="I519" s="58">
        <v>0</v>
      </c>
      <c r="J519" s="58">
        <v>0</v>
      </c>
      <c r="K519" s="78"/>
      <c r="L519" s="58"/>
      <c r="M519" s="58"/>
      <c r="N519" s="58">
        <v>0</v>
      </c>
      <c r="O519" s="78">
        <v>152.1</v>
      </c>
      <c r="P519" s="58">
        <v>15590250</v>
      </c>
      <c r="Q519" s="58">
        <v>0</v>
      </c>
      <c r="R519" s="58">
        <v>15590250</v>
      </c>
      <c r="S519" s="78"/>
      <c r="T519" s="58"/>
      <c r="U519" s="58"/>
      <c r="V519" s="58">
        <v>0</v>
      </c>
      <c r="W519" s="58"/>
      <c r="X519" s="58"/>
      <c r="Y519" s="58"/>
      <c r="Z519" s="58"/>
      <c r="AA519" s="58"/>
      <c r="AB519" s="58">
        <v>0</v>
      </c>
      <c r="AC519" s="60">
        <v>10</v>
      </c>
      <c r="AD519" s="60">
        <v>200</v>
      </c>
      <c r="AE519" s="60">
        <v>0</v>
      </c>
      <c r="AF519" s="60">
        <v>0</v>
      </c>
      <c r="AG519" s="60">
        <v>10</v>
      </c>
      <c r="AH519" s="60">
        <v>200</v>
      </c>
      <c r="AI519" s="58">
        <v>10500000</v>
      </c>
      <c r="AJ519" s="58">
        <v>0</v>
      </c>
      <c r="AK519" s="59">
        <v>0</v>
      </c>
      <c r="AL519" s="58">
        <v>10500000</v>
      </c>
      <c r="AM519" s="58">
        <v>0</v>
      </c>
      <c r="AN519" s="78">
        <v>105</v>
      </c>
      <c r="AO519" s="78">
        <v>773.3</v>
      </c>
      <c r="AP519" s="78">
        <v>0</v>
      </c>
      <c r="AQ519" s="93">
        <v>82383750</v>
      </c>
      <c r="AR519" s="93">
        <v>0</v>
      </c>
      <c r="AS519" s="93">
        <v>0</v>
      </c>
      <c r="AT519" s="93">
        <v>0</v>
      </c>
      <c r="AU519" s="93">
        <v>0</v>
      </c>
      <c r="AV519" s="93">
        <v>82383750</v>
      </c>
      <c r="AW519" s="93">
        <v>0</v>
      </c>
      <c r="AX519" s="93">
        <v>0</v>
      </c>
      <c r="AY519" s="58"/>
      <c r="AZ519" s="59"/>
      <c r="BA519" s="59"/>
      <c r="BB519" s="59">
        <v>108474000</v>
      </c>
      <c r="BC519" s="59">
        <v>0</v>
      </c>
      <c r="BD519" s="59">
        <v>0</v>
      </c>
      <c r="BE519" s="59">
        <v>108474000</v>
      </c>
      <c r="BF519" s="59">
        <v>0</v>
      </c>
      <c r="BG519" s="136">
        <v>0</v>
      </c>
      <c r="BH519" s="80">
        <v>105</v>
      </c>
      <c r="BI519" s="80">
        <v>1125.4000000000001</v>
      </c>
      <c r="BJ519" s="80">
        <v>1020.4000000000001</v>
      </c>
      <c r="BK519" s="80">
        <v>971.80952380952397</v>
      </c>
      <c r="BL519" s="80">
        <v>925.4</v>
      </c>
      <c r="BM519" s="80">
        <v>820.4</v>
      </c>
      <c r="BN519" s="80">
        <v>781.33333333333337</v>
      </c>
      <c r="BO519" s="169" t="str">
        <f>VLOOKUP(B519,[1]DS!$B$5:$W$2997,15,0)</f>
        <v>1102</v>
      </c>
      <c r="BP519" s="80" t="str">
        <f t="shared" si="60"/>
        <v>Vượt trên 300 giờ</v>
      </c>
    </row>
    <row r="520" spans="1:68" ht="27.6" customHeight="1">
      <c r="A520" s="56">
        <f>SUBTOTAL(3,$B$9:B520)</f>
        <v>512</v>
      </c>
      <c r="B520" s="123" t="s">
        <v>437</v>
      </c>
      <c r="C520" s="124" t="s">
        <v>1270</v>
      </c>
      <c r="D520" s="125" t="s">
        <v>1131</v>
      </c>
      <c r="E520" s="56">
        <v>11</v>
      </c>
      <c r="F520" s="57" t="s">
        <v>726</v>
      </c>
      <c r="G520" s="78">
        <v>0</v>
      </c>
      <c r="H520" s="58">
        <v>0</v>
      </c>
      <c r="I520" s="58">
        <v>0</v>
      </c>
      <c r="J520" s="58">
        <v>0</v>
      </c>
      <c r="K520" s="78"/>
      <c r="L520" s="58"/>
      <c r="M520" s="58"/>
      <c r="N520" s="58">
        <v>0</v>
      </c>
      <c r="O520" s="78">
        <v>75.399999999999991</v>
      </c>
      <c r="P520" s="58">
        <v>7728499.9999999991</v>
      </c>
      <c r="Q520" s="58">
        <v>0</v>
      </c>
      <c r="R520" s="58">
        <v>7728500</v>
      </c>
      <c r="S520" s="78"/>
      <c r="T520" s="58"/>
      <c r="U520" s="58"/>
      <c r="V520" s="58">
        <v>0</v>
      </c>
      <c r="W520" s="58"/>
      <c r="X520" s="58"/>
      <c r="Y520" s="58"/>
      <c r="Z520" s="58"/>
      <c r="AA520" s="58"/>
      <c r="AB520" s="58">
        <v>0</v>
      </c>
      <c r="AC520" s="60">
        <v>10</v>
      </c>
      <c r="AD520" s="60">
        <v>200</v>
      </c>
      <c r="AE520" s="60">
        <v>0</v>
      </c>
      <c r="AF520" s="60">
        <v>0</v>
      </c>
      <c r="AG520" s="60">
        <v>10</v>
      </c>
      <c r="AH520" s="60">
        <v>200</v>
      </c>
      <c r="AI520" s="58">
        <v>10500000</v>
      </c>
      <c r="AJ520" s="58">
        <v>0</v>
      </c>
      <c r="AK520" s="59">
        <v>0</v>
      </c>
      <c r="AL520" s="58">
        <v>10500000</v>
      </c>
      <c r="AM520" s="58">
        <v>0</v>
      </c>
      <c r="AN520" s="78">
        <v>300</v>
      </c>
      <c r="AO520" s="78">
        <v>229.7</v>
      </c>
      <c r="AP520" s="78">
        <v>48.800000000000004</v>
      </c>
      <c r="AQ520" s="93">
        <v>0</v>
      </c>
      <c r="AR520" s="93">
        <v>0</v>
      </c>
      <c r="AS520" s="93">
        <v>0</v>
      </c>
      <c r="AT520" s="93">
        <v>0</v>
      </c>
      <c r="AU520" s="93">
        <v>0</v>
      </c>
      <c r="AV520" s="93">
        <v>0</v>
      </c>
      <c r="AW520" s="93">
        <v>0</v>
      </c>
      <c r="AX520" s="93">
        <v>0</v>
      </c>
      <c r="AY520" s="58"/>
      <c r="AZ520" s="59"/>
      <c r="BA520" s="59"/>
      <c r="BB520" s="59">
        <v>18228500</v>
      </c>
      <c r="BC520" s="59">
        <v>0</v>
      </c>
      <c r="BD520" s="59">
        <v>0</v>
      </c>
      <c r="BE520" s="59">
        <v>18228500</v>
      </c>
      <c r="BF520" s="59">
        <v>0</v>
      </c>
      <c r="BG520" s="60">
        <v>0</v>
      </c>
      <c r="BH520" s="80">
        <v>300</v>
      </c>
      <c r="BI520" s="80">
        <v>553.9</v>
      </c>
      <c r="BJ520" s="80">
        <v>253.89999999999998</v>
      </c>
      <c r="BK520" s="80">
        <v>84.633333333333326</v>
      </c>
      <c r="BL520" s="80">
        <v>353.9</v>
      </c>
      <c r="BM520" s="80">
        <v>53.899999999999977</v>
      </c>
      <c r="BN520" s="80">
        <v>17.966666666666658</v>
      </c>
      <c r="BO520" s="169" t="str">
        <f>VLOOKUP(B520,[1]DS!$B$5:$W$2997,15,0)</f>
        <v>1102</v>
      </c>
      <c r="BP520" s="80" t="str">
        <f t="shared" si="60"/>
        <v/>
      </c>
    </row>
    <row r="521" spans="1:68" ht="27.6" customHeight="1">
      <c r="A521" s="56">
        <f>SUBTOTAL(3,$B$9:B521)</f>
        <v>513</v>
      </c>
      <c r="B521" s="123" t="s">
        <v>435</v>
      </c>
      <c r="C521" s="124" t="s">
        <v>1084</v>
      </c>
      <c r="D521" s="125" t="s">
        <v>1077</v>
      </c>
      <c r="E521" s="56">
        <v>11</v>
      </c>
      <c r="F521" s="57" t="s">
        <v>726</v>
      </c>
      <c r="G521" s="78">
        <v>0</v>
      </c>
      <c r="H521" s="58">
        <v>0</v>
      </c>
      <c r="I521" s="58">
        <v>0</v>
      </c>
      <c r="J521" s="58">
        <v>0</v>
      </c>
      <c r="K521" s="78"/>
      <c r="L521" s="58"/>
      <c r="M521" s="58"/>
      <c r="N521" s="58">
        <v>0</v>
      </c>
      <c r="O521" s="78">
        <v>151.69999999999996</v>
      </c>
      <c r="P521" s="58">
        <v>15549249.999999996</v>
      </c>
      <c r="Q521" s="58">
        <v>0</v>
      </c>
      <c r="R521" s="58">
        <v>15549250</v>
      </c>
      <c r="S521" s="78"/>
      <c r="T521" s="58"/>
      <c r="U521" s="58"/>
      <c r="V521" s="58">
        <v>0</v>
      </c>
      <c r="W521" s="58"/>
      <c r="X521" s="58"/>
      <c r="Y521" s="58"/>
      <c r="Z521" s="58"/>
      <c r="AA521" s="58"/>
      <c r="AB521" s="58">
        <v>0</v>
      </c>
      <c r="AC521" s="60">
        <v>9</v>
      </c>
      <c r="AD521" s="60">
        <v>180</v>
      </c>
      <c r="AE521" s="60">
        <v>0</v>
      </c>
      <c r="AF521" s="60">
        <v>0</v>
      </c>
      <c r="AG521" s="60">
        <v>9</v>
      </c>
      <c r="AH521" s="60">
        <v>180</v>
      </c>
      <c r="AI521" s="58">
        <v>9450000</v>
      </c>
      <c r="AJ521" s="58">
        <v>0</v>
      </c>
      <c r="AK521" s="59">
        <v>0</v>
      </c>
      <c r="AL521" s="58">
        <v>9450000</v>
      </c>
      <c r="AM521" s="58">
        <v>0</v>
      </c>
      <c r="AN521" s="78">
        <v>287.5</v>
      </c>
      <c r="AO521" s="78">
        <v>706.2</v>
      </c>
      <c r="AP521" s="78">
        <v>0</v>
      </c>
      <c r="AQ521" s="93">
        <v>54303750</v>
      </c>
      <c r="AR521" s="93">
        <v>0</v>
      </c>
      <c r="AS521" s="93">
        <v>0</v>
      </c>
      <c r="AT521" s="93">
        <v>0</v>
      </c>
      <c r="AU521" s="93">
        <v>0</v>
      </c>
      <c r="AV521" s="93">
        <v>54303750</v>
      </c>
      <c r="AW521" s="93">
        <v>0</v>
      </c>
      <c r="AX521" s="93">
        <v>0</v>
      </c>
      <c r="AY521" s="58"/>
      <c r="AZ521" s="59"/>
      <c r="BA521" s="59"/>
      <c r="BB521" s="59">
        <v>79303000</v>
      </c>
      <c r="BC521" s="59">
        <v>0</v>
      </c>
      <c r="BD521" s="59">
        <v>0</v>
      </c>
      <c r="BE521" s="59">
        <v>79303000</v>
      </c>
      <c r="BF521" s="59">
        <v>0</v>
      </c>
      <c r="BG521" s="136">
        <v>0</v>
      </c>
      <c r="BH521" s="80">
        <v>287.5</v>
      </c>
      <c r="BI521" s="80">
        <v>1037.9000000000001</v>
      </c>
      <c r="BJ521" s="80">
        <v>750.40000000000009</v>
      </c>
      <c r="BK521" s="80">
        <v>261.00869565217397</v>
      </c>
      <c r="BL521" s="80">
        <v>857.9</v>
      </c>
      <c r="BM521" s="80">
        <v>570.4</v>
      </c>
      <c r="BN521" s="80">
        <v>198.4</v>
      </c>
      <c r="BO521" s="169" t="str">
        <f>VLOOKUP(B521,[1]DS!$B$5:$W$2997,15,0)</f>
        <v>1102</v>
      </c>
      <c r="BP521" s="80" t="str">
        <f t="shared" ref="BP521:BP584" si="61">+IF((AO521+AP521-AN521)&gt;300,"Vượt trên 300 giờ","")</f>
        <v>Vượt trên 300 giờ</v>
      </c>
    </row>
    <row r="522" spans="1:68" ht="27.6" customHeight="1">
      <c r="A522" s="56">
        <f>SUBTOTAL(3,$B$9:B522)</f>
        <v>514</v>
      </c>
      <c r="B522" s="123" t="s">
        <v>436</v>
      </c>
      <c r="C522" s="124" t="s">
        <v>1387</v>
      </c>
      <c r="D522" s="125" t="s">
        <v>1103</v>
      </c>
      <c r="E522" s="56">
        <v>11</v>
      </c>
      <c r="F522" s="57" t="s">
        <v>726</v>
      </c>
      <c r="G522" s="78">
        <v>0</v>
      </c>
      <c r="H522" s="58">
        <v>0</v>
      </c>
      <c r="I522" s="58">
        <v>0</v>
      </c>
      <c r="J522" s="58">
        <v>0</v>
      </c>
      <c r="K522" s="78"/>
      <c r="L522" s="58"/>
      <c r="M522" s="58"/>
      <c r="N522" s="58">
        <v>0</v>
      </c>
      <c r="O522" s="78">
        <v>0</v>
      </c>
      <c r="P522" s="58">
        <v>0</v>
      </c>
      <c r="Q522" s="58">
        <v>0</v>
      </c>
      <c r="R522" s="58">
        <v>0</v>
      </c>
      <c r="S522" s="78"/>
      <c r="T522" s="58"/>
      <c r="U522" s="58"/>
      <c r="V522" s="58">
        <v>0</v>
      </c>
      <c r="W522" s="58"/>
      <c r="X522" s="58"/>
      <c r="Y522" s="58"/>
      <c r="Z522" s="58"/>
      <c r="AA522" s="58"/>
      <c r="AB522" s="58">
        <v>0</v>
      </c>
      <c r="AC522" s="60">
        <v>0</v>
      </c>
      <c r="AD522" s="60">
        <v>0</v>
      </c>
      <c r="AE522" s="60">
        <v>0</v>
      </c>
      <c r="AF522" s="60">
        <v>0</v>
      </c>
      <c r="AG522" s="60">
        <v>0</v>
      </c>
      <c r="AH522" s="60">
        <v>0</v>
      </c>
      <c r="AI522" s="58">
        <v>0</v>
      </c>
      <c r="AJ522" s="58">
        <v>0</v>
      </c>
      <c r="AK522" s="59">
        <v>0</v>
      </c>
      <c r="AL522" s="58">
        <v>0</v>
      </c>
      <c r="AM522" s="58">
        <v>0</v>
      </c>
      <c r="AN522" s="78">
        <v>240</v>
      </c>
      <c r="AO522" s="78">
        <v>340</v>
      </c>
      <c r="AP522" s="78">
        <v>0</v>
      </c>
      <c r="AQ522" s="93">
        <v>14500000</v>
      </c>
      <c r="AR522" s="93">
        <v>0</v>
      </c>
      <c r="AS522" s="93">
        <v>0</v>
      </c>
      <c r="AT522" s="93">
        <v>0</v>
      </c>
      <c r="AU522" s="93">
        <v>0</v>
      </c>
      <c r="AV522" s="93">
        <v>14500000</v>
      </c>
      <c r="AW522" s="93">
        <v>0</v>
      </c>
      <c r="AX522" s="93">
        <v>0</v>
      </c>
      <c r="AY522" s="58"/>
      <c r="AZ522" s="59"/>
      <c r="BA522" s="59"/>
      <c r="BB522" s="59">
        <v>14500000</v>
      </c>
      <c r="BC522" s="59">
        <v>0</v>
      </c>
      <c r="BD522" s="59">
        <v>0</v>
      </c>
      <c r="BE522" s="59">
        <v>14500000</v>
      </c>
      <c r="BF522" s="59">
        <v>0</v>
      </c>
      <c r="BG522" s="136">
        <v>0</v>
      </c>
      <c r="BH522" s="80">
        <v>240</v>
      </c>
      <c r="BI522" s="80">
        <v>340</v>
      </c>
      <c r="BJ522" s="80">
        <v>100</v>
      </c>
      <c r="BK522" s="80">
        <v>41.666666666666671</v>
      </c>
      <c r="BL522" s="80">
        <v>340</v>
      </c>
      <c r="BM522" s="80">
        <v>100</v>
      </c>
      <c r="BN522" s="80">
        <v>41.666666666666671</v>
      </c>
      <c r="BO522" s="169" t="str">
        <f>VLOOKUP(B522,[1]DS!$B$5:$W$2997,15,0)</f>
        <v>1102</v>
      </c>
      <c r="BP522" s="80" t="str">
        <f t="shared" si="61"/>
        <v/>
      </c>
    </row>
    <row r="523" spans="1:68" ht="27.6" customHeight="1">
      <c r="A523" s="56">
        <f>SUBTOTAL(3,$B$9:B523)</f>
        <v>515</v>
      </c>
      <c r="B523" s="123" t="s">
        <v>727</v>
      </c>
      <c r="C523" s="124" t="s">
        <v>1388</v>
      </c>
      <c r="D523" s="125" t="s">
        <v>1103</v>
      </c>
      <c r="E523" s="56">
        <v>11</v>
      </c>
      <c r="F523" s="57" t="s">
        <v>726</v>
      </c>
      <c r="G523" s="78">
        <v>0</v>
      </c>
      <c r="H523" s="58">
        <v>0</v>
      </c>
      <c r="I523" s="58">
        <v>0</v>
      </c>
      <c r="J523" s="58">
        <v>0</v>
      </c>
      <c r="K523" s="78"/>
      <c r="L523" s="58"/>
      <c r="M523" s="58"/>
      <c r="N523" s="58">
        <v>0</v>
      </c>
      <c r="O523" s="78">
        <v>0</v>
      </c>
      <c r="P523" s="58">
        <v>0</v>
      </c>
      <c r="Q523" s="58">
        <v>0</v>
      </c>
      <c r="R523" s="58">
        <v>0</v>
      </c>
      <c r="S523" s="78"/>
      <c r="T523" s="58"/>
      <c r="U523" s="58"/>
      <c r="V523" s="58">
        <v>0</v>
      </c>
      <c r="W523" s="58"/>
      <c r="X523" s="58"/>
      <c r="Y523" s="58"/>
      <c r="Z523" s="58"/>
      <c r="AA523" s="58"/>
      <c r="AB523" s="58">
        <v>0</v>
      </c>
      <c r="AC523" s="60">
        <v>0</v>
      </c>
      <c r="AD523" s="60">
        <v>0</v>
      </c>
      <c r="AE523" s="60">
        <v>0</v>
      </c>
      <c r="AF523" s="60">
        <v>0</v>
      </c>
      <c r="AG523" s="60">
        <v>0</v>
      </c>
      <c r="AH523" s="60">
        <v>0</v>
      </c>
      <c r="AI523" s="58">
        <v>0</v>
      </c>
      <c r="AJ523" s="58">
        <v>0</v>
      </c>
      <c r="AK523" s="59">
        <v>0</v>
      </c>
      <c r="AL523" s="58">
        <v>0</v>
      </c>
      <c r="AM523" s="58">
        <v>0</v>
      </c>
      <c r="AN523" s="78">
        <v>115</v>
      </c>
      <c r="AO523" s="78">
        <v>279.2</v>
      </c>
      <c r="AP523" s="78">
        <v>0</v>
      </c>
      <c r="AQ523" s="93">
        <v>16830500</v>
      </c>
      <c r="AR523" s="93">
        <v>0</v>
      </c>
      <c r="AS523" s="93">
        <v>0</v>
      </c>
      <c r="AT523" s="93">
        <v>0</v>
      </c>
      <c r="AU523" s="93">
        <v>0</v>
      </c>
      <c r="AV523" s="93">
        <v>16830500</v>
      </c>
      <c r="AW523" s="93">
        <v>0</v>
      </c>
      <c r="AX523" s="93">
        <v>0</v>
      </c>
      <c r="AY523" s="58"/>
      <c r="AZ523" s="59"/>
      <c r="BA523" s="59"/>
      <c r="BB523" s="59">
        <v>16830500</v>
      </c>
      <c r="BC523" s="59">
        <v>0</v>
      </c>
      <c r="BD523" s="59">
        <v>0</v>
      </c>
      <c r="BE523" s="59">
        <v>16830500</v>
      </c>
      <c r="BF523" s="59">
        <v>0</v>
      </c>
      <c r="BG523" s="60">
        <v>0</v>
      </c>
      <c r="BH523" s="80">
        <v>115</v>
      </c>
      <c r="BI523" s="80">
        <v>279.2</v>
      </c>
      <c r="BJ523" s="80">
        <v>164.2</v>
      </c>
      <c r="BK523" s="80">
        <v>142.78260869565216</v>
      </c>
      <c r="BL523" s="80">
        <v>279.2</v>
      </c>
      <c r="BM523" s="80">
        <v>164.2</v>
      </c>
      <c r="BN523" s="80">
        <v>142.78260869565216</v>
      </c>
      <c r="BO523" s="169" t="str">
        <f>VLOOKUP(B523,[1]DS!$B$5:$W$2997,15,0)</f>
        <v>1102</v>
      </c>
      <c r="BP523" s="80" t="str">
        <f t="shared" si="61"/>
        <v/>
      </c>
    </row>
    <row r="524" spans="1:68" ht="27.6" customHeight="1">
      <c r="A524" s="56">
        <f>SUBTOTAL(3,$B$9:B524)</f>
        <v>516</v>
      </c>
      <c r="B524" s="123" t="s">
        <v>434</v>
      </c>
      <c r="C524" s="124" t="s">
        <v>1389</v>
      </c>
      <c r="D524" s="125" t="s">
        <v>936</v>
      </c>
      <c r="E524" s="56">
        <v>11</v>
      </c>
      <c r="F524" s="57" t="s">
        <v>726</v>
      </c>
      <c r="G524" s="78">
        <v>0</v>
      </c>
      <c r="H524" s="58">
        <v>0</v>
      </c>
      <c r="I524" s="58">
        <v>0</v>
      </c>
      <c r="J524" s="58">
        <v>0</v>
      </c>
      <c r="K524" s="78"/>
      <c r="L524" s="58"/>
      <c r="M524" s="58"/>
      <c r="N524" s="58">
        <v>0</v>
      </c>
      <c r="O524" s="78">
        <v>0</v>
      </c>
      <c r="P524" s="58">
        <v>0</v>
      </c>
      <c r="Q524" s="58">
        <v>0</v>
      </c>
      <c r="R524" s="58">
        <v>0</v>
      </c>
      <c r="S524" s="78"/>
      <c r="T524" s="58"/>
      <c r="U524" s="58"/>
      <c r="V524" s="58">
        <v>0</v>
      </c>
      <c r="W524" s="58"/>
      <c r="X524" s="58"/>
      <c r="Y524" s="58"/>
      <c r="Z524" s="58"/>
      <c r="AA524" s="58"/>
      <c r="AB524" s="58">
        <v>0</v>
      </c>
      <c r="AC524" s="60">
        <v>0</v>
      </c>
      <c r="AD524" s="60">
        <v>0</v>
      </c>
      <c r="AE524" s="60">
        <v>0</v>
      </c>
      <c r="AF524" s="60">
        <v>0</v>
      </c>
      <c r="AG524" s="60">
        <v>0</v>
      </c>
      <c r="AH524" s="60">
        <v>0</v>
      </c>
      <c r="AI524" s="58">
        <v>0</v>
      </c>
      <c r="AJ524" s="58">
        <v>0</v>
      </c>
      <c r="AK524" s="59">
        <v>0</v>
      </c>
      <c r="AL524" s="58">
        <v>0</v>
      </c>
      <c r="AM524" s="58">
        <v>0</v>
      </c>
      <c r="AN524" s="78">
        <v>180</v>
      </c>
      <c r="AO524" s="78">
        <v>144.69999999999999</v>
      </c>
      <c r="AP524" s="78">
        <v>0</v>
      </c>
      <c r="AQ524" s="93">
        <v>0</v>
      </c>
      <c r="AR524" s="93">
        <v>0</v>
      </c>
      <c r="AS524" s="93">
        <v>0</v>
      </c>
      <c r="AT524" s="93">
        <v>0</v>
      </c>
      <c r="AU524" s="93">
        <v>0</v>
      </c>
      <c r="AV524" s="93">
        <v>0</v>
      </c>
      <c r="AW524" s="93">
        <v>0</v>
      </c>
      <c r="AX524" s="93">
        <v>0</v>
      </c>
      <c r="AY524" s="58"/>
      <c r="AZ524" s="59"/>
      <c r="BA524" s="59"/>
      <c r="BB524" s="59">
        <v>0</v>
      </c>
      <c r="BC524" s="59">
        <v>0</v>
      </c>
      <c r="BD524" s="59">
        <v>0</v>
      </c>
      <c r="BE524" s="59">
        <v>0</v>
      </c>
      <c r="BF524" s="59">
        <v>0</v>
      </c>
      <c r="BG524" s="60">
        <v>0</v>
      </c>
      <c r="BH524" s="80">
        <v>180</v>
      </c>
      <c r="BI524" s="80">
        <v>144.69999999999999</v>
      </c>
      <c r="BJ524" s="80">
        <v>0</v>
      </c>
      <c r="BK524" s="80">
        <v>0</v>
      </c>
      <c r="BL524" s="80">
        <v>144.69999999999999</v>
      </c>
      <c r="BM524" s="80">
        <v>0</v>
      </c>
      <c r="BN524" s="80">
        <v>0</v>
      </c>
      <c r="BO524" s="169" t="str">
        <f>VLOOKUP(B524,[1]DS!$B$5:$W$2997,15,0)</f>
        <v>1102</v>
      </c>
      <c r="BP524" s="80" t="str">
        <f t="shared" si="61"/>
        <v/>
      </c>
    </row>
    <row r="525" spans="1:68" ht="27.6" customHeight="1">
      <c r="A525" s="56">
        <f>SUBTOTAL(3,$B$9:B525)</f>
        <v>517</v>
      </c>
      <c r="B525" s="123" t="s">
        <v>438</v>
      </c>
      <c r="C525" s="124" t="s">
        <v>1373</v>
      </c>
      <c r="D525" s="125" t="s">
        <v>942</v>
      </c>
      <c r="E525" s="56">
        <v>11</v>
      </c>
      <c r="F525" s="57" t="s">
        <v>726</v>
      </c>
      <c r="G525" s="78">
        <v>0</v>
      </c>
      <c r="H525" s="58">
        <v>0</v>
      </c>
      <c r="I525" s="58">
        <v>0</v>
      </c>
      <c r="J525" s="58">
        <v>0</v>
      </c>
      <c r="K525" s="78"/>
      <c r="L525" s="58"/>
      <c r="M525" s="58"/>
      <c r="N525" s="58">
        <v>0</v>
      </c>
      <c r="O525" s="78">
        <v>0</v>
      </c>
      <c r="P525" s="58">
        <v>0</v>
      </c>
      <c r="Q525" s="58">
        <v>0</v>
      </c>
      <c r="R525" s="58">
        <v>0</v>
      </c>
      <c r="S525" s="78"/>
      <c r="T525" s="58"/>
      <c r="U525" s="58"/>
      <c r="V525" s="58">
        <v>0</v>
      </c>
      <c r="W525" s="58"/>
      <c r="X525" s="58"/>
      <c r="Y525" s="58"/>
      <c r="Z525" s="58"/>
      <c r="AA525" s="58"/>
      <c r="AB525" s="58">
        <v>0</v>
      </c>
      <c r="AC525" s="60">
        <v>0</v>
      </c>
      <c r="AD525" s="60">
        <v>0</v>
      </c>
      <c r="AE525" s="60">
        <v>0</v>
      </c>
      <c r="AF525" s="60">
        <v>0</v>
      </c>
      <c r="AG525" s="60">
        <v>0</v>
      </c>
      <c r="AH525" s="60">
        <v>0</v>
      </c>
      <c r="AI525" s="58">
        <v>0</v>
      </c>
      <c r="AJ525" s="58">
        <v>0</v>
      </c>
      <c r="AK525" s="59">
        <v>0</v>
      </c>
      <c r="AL525" s="58">
        <v>0</v>
      </c>
      <c r="AM525" s="58">
        <v>0</v>
      </c>
      <c r="AN525" s="78">
        <v>0</v>
      </c>
      <c r="AO525" s="78">
        <v>0</v>
      </c>
      <c r="AP525" s="78">
        <v>0</v>
      </c>
      <c r="AQ525" s="93">
        <v>0</v>
      </c>
      <c r="AR525" s="93">
        <v>0</v>
      </c>
      <c r="AS525" s="93">
        <v>0</v>
      </c>
      <c r="AT525" s="93">
        <v>0</v>
      </c>
      <c r="AU525" s="93">
        <v>0</v>
      </c>
      <c r="AV525" s="93">
        <v>0</v>
      </c>
      <c r="AW525" s="93">
        <v>0</v>
      </c>
      <c r="AX525" s="93">
        <v>0</v>
      </c>
      <c r="AY525" s="58"/>
      <c r="AZ525" s="59"/>
      <c r="BA525" s="59"/>
      <c r="BB525" s="59">
        <v>0</v>
      </c>
      <c r="BC525" s="59">
        <v>0</v>
      </c>
      <c r="BD525" s="59">
        <v>0</v>
      </c>
      <c r="BE525" s="59">
        <v>0</v>
      </c>
      <c r="BF525" s="59">
        <v>0</v>
      </c>
      <c r="BG525" s="60">
        <v>0</v>
      </c>
      <c r="BH525" s="80">
        <v>0</v>
      </c>
      <c r="BI525" s="80">
        <v>0</v>
      </c>
      <c r="BJ525" s="80">
        <v>0</v>
      </c>
      <c r="BK525" s="80">
        <v>0</v>
      </c>
      <c r="BL525" s="80">
        <v>0</v>
      </c>
      <c r="BM525" s="80">
        <v>0</v>
      </c>
      <c r="BN525" s="80">
        <v>0</v>
      </c>
      <c r="BO525" s="169" t="str">
        <f>VLOOKUP(B525,[1]DS!$B$5:$W$2997,15,0)</f>
        <v>1102</v>
      </c>
      <c r="BP525" s="80" t="str">
        <f t="shared" si="61"/>
        <v/>
      </c>
    </row>
    <row r="526" spans="1:68" ht="27.6" customHeight="1">
      <c r="A526" s="56">
        <f>SUBTOTAL(3,$B$9:B526)</f>
        <v>518</v>
      </c>
      <c r="B526" s="123" t="s">
        <v>439</v>
      </c>
      <c r="C526" s="124" t="s">
        <v>1390</v>
      </c>
      <c r="D526" s="125" t="s">
        <v>913</v>
      </c>
      <c r="E526" s="56">
        <v>11</v>
      </c>
      <c r="F526" s="57" t="s">
        <v>728</v>
      </c>
      <c r="G526" s="78">
        <v>0</v>
      </c>
      <c r="H526" s="58">
        <v>0</v>
      </c>
      <c r="I526" s="58">
        <v>0</v>
      </c>
      <c r="J526" s="58">
        <v>0</v>
      </c>
      <c r="K526" s="78"/>
      <c r="L526" s="58"/>
      <c r="M526" s="58"/>
      <c r="N526" s="58">
        <v>0</v>
      </c>
      <c r="O526" s="78">
        <v>30.599999999999998</v>
      </c>
      <c r="P526" s="58">
        <v>3136500</v>
      </c>
      <c r="Q526" s="58">
        <v>0</v>
      </c>
      <c r="R526" s="58">
        <v>3136500</v>
      </c>
      <c r="S526" s="78"/>
      <c r="T526" s="58"/>
      <c r="U526" s="58"/>
      <c r="V526" s="58">
        <v>0</v>
      </c>
      <c r="W526" s="58"/>
      <c r="X526" s="58"/>
      <c r="Y526" s="58"/>
      <c r="Z526" s="58"/>
      <c r="AA526" s="58"/>
      <c r="AB526" s="58">
        <v>0</v>
      </c>
      <c r="AC526" s="60">
        <v>9</v>
      </c>
      <c r="AD526" s="60">
        <v>160</v>
      </c>
      <c r="AE526" s="60">
        <v>0</v>
      </c>
      <c r="AF526" s="60">
        <v>0</v>
      </c>
      <c r="AG526" s="60">
        <v>9</v>
      </c>
      <c r="AH526" s="60">
        <v>160</v>
      </c>
      <c r="AI526" s="58">
        <v>8350000</v>
      </c>
      <c r="AJ526" s="58">
        <v>0</v>
      </c>
      <c r="AK526" s="59">
        <v>0</v>
      </c>
      <c r="AL526" s="58">
        <v>8350000</v>
      </c>
      <c r="AM526" s="58">
        <v>0</v>
      </c>
      <c r="AN526" s="78">
        <v>300</v>
      </c>
      <c r="AO526" s="78">
        <v>459.6</v>
      </c>
      <c r="AP526" s="78">
        <v>49.8</v>
      </c>
      <c r="AQ526" s="93">
        <v>35702700</v>
      </c>
      <c r="AR526" s="93">
        <v>0</v>
      </c>
      <c r="AS526" s="93">
        <v>0</v>
      </c>
      <c r="AT526" s="93">
        <v>0</v>
      </c>
      <c r="AU526" s="93">
        <v>0</v>
      </c>
      <c r="AV526" s="93">
        <v>35702700</v>
      </c>
      <c r="AW526" s="93">
        <v>0</v>
      </c>
      <c r="AX526" s="93">
        <v>0</v>
      </c>
      <c r="AY526" s="58"/>
      <c r="AZ526" s="59"/>
      <c r="BA526" s="59"/>
      <c r="BB526" s="59">
        <v>47189200</v>
      </c>
      <c r="BC526" s="59">
        <v>0</v>
      </c>
      <c r="BD526" s="59">
        <v>0</v>
      </c>
      <c r="BE526" s="59">
        <v>47189200</v>
      </c>
      <c r="BF526" s="59">
        <v>0</v>
      </c>
      <c r="BG526" s="136">
        <v>0</v>
      </c>
      <c r="BH526" s="80">
        <v>300</v>
      </c>
      <c r="BI526" s="80">
        <v>700</v>
      </c>
      <c r="BJ526" s="80">
        <v>400</v>
      </c>
      <c r="BK526" s="80">
        <v>133.33333333333331</v>
      </c>
      <c r="BL526" s="80">
        <v>540</v>
      </c>
      <c r="BM526" s="80">
        <v>240</v>
      </c>
      <c r="BN526" s="80">
        <v>80</v>
      </c>
      <c r="BO526" s="169" t="str">
        <f>VLOOKUP(B526,[1]DS!$B$5:$W$2997,15,0)</f>
        <v>1103</v>
      </c>
      <c r="BP526" s="80" t="str">
        <f t="shared" si="61"/>
        <v/>
      </c>
    </row>
    <row r="527" spans="1:68" ht="27.6" customHeight="1">
      <c r="A527" s="56">
        <f>SUBTOTAL(3,$B$9:B527)</f>
        <v>519</v>
      </c>
      <c r="B527" s="123" t="s">
        <v>440</v>
      </c>
      <c r="C527" s="124" t="s">
        <v>1391</v>
      </c>
      <c r="D527" s="125" t="s">
        <v>978</v>
      </c>
      <c r="E527" s="56">
        <v>11</v>
      </c>
      <c r="F527" s="57" t="s">
        <v>728</v>
      </c>
      <c r="G527" s="78">
        <v>0</v>
      </c>
      <c r="H527" s="58">
        <v>0</v>
      </c>
      <c r="I527" s="58">
        <v>0</v>
      </c>
      <c r="J527" s="58">
        <v>0</v>
      </c>
      <c r="K527" s="78"/>
      <c r="L527" s="58"/>
      <c r="M527" s="58"/>
      <c r="N527" s="58">
        <v>0</v>
      </c>
      <c r="O527" s="78">
        <v>60.7</v>
      </c>
      <c r="P527" s="58">
        <v>6221750</v>
      </c>
      <c r="Q527" s="58">
        <v>0</v>
      </c>
      <c r="R527" s="58">
        <v>6221750</v>
      </c>
      <c r="S527" s="78"/>
      <c r="T527" s="58"/>
      <c r="U527" s="58"/>
      <c r="V527" s="58">
        <v>0</v>
      </c>
      <c r="W527" s="58"/>
      <c r="X527" s="58"/>
      <c r="Y527" s="58"/>
      <c r="Z527" s="58"/>
      <c r="AA527" s="58"/>
      <c r="AB527" s="58">
        <v>0</v>
      </c>
      <c r="AC527" s="60">
        <v>7</v>
      </c>
      <c r="AD527" s="60">
        <v>140</v>
      </c>
      <c r="AE527" s="60">
        <v>0</v>
      </c>
      <c r="AF527" s="60">
        <v>0</v>
      </c>
      <c r="AG527" s="60">
        <v>7</v>
      </c>
      <c r="AH527" s="60">
        <v>140</v>
      </c>
      <c r="AI527" s="58">
        <v>7350000</v>
      </c>
      <c r="AJ527" s="58">
        <v>0</v>
      </c>
      <c r="AK527" s="59">
        <v>0</v>
      </c>
      <c r="AL527" s="58">
        <v>7350000</v>
      </c>
      <c r="AM527" s="58">
        <v>0</v>
      </c>
      <c r="AN527" s="78">
        <v>300</v>
      </c>
      <c r="AO527" s="78">
        <v>564.4</v>
      </c>
      <c r="AP527" s="78">
        <v>0</v>
      </c>
      <c r="AQ527" s="93">
        <v>38338000</v>
      </c>
      <c r="AR527" s="93">
        <v>0</v>
      </c>
      <c r="AS527" s="93">
        <v>0</v>
      </c>
      <c r="AT527" s="93">
        <v>0</v>
      </c>
      <c r="AU527" s="93">
        <v>0</v>
      </c>
      <c r="AV527" s="93">
        <v>38338000</v>
      </c>
      <c r="AW527" s="93">
        <v>0</v>
      </c>
      <c r="AX527" s="93">
        <v>0</v>
      </c>
      <c r="AY527" s="58"/>
      <c r="AZ527" s="59"/>
      <c r="BA527" s="59"/>
      <c r="BB527" s="59">
        <v>51909750</v>
      </c>
      <c r="BC527" s="59">
        <v>0</v>
      </c>
      <c r="BD527" s="59">
        <v>0</v>
      </c>
      <c r="BE527" s="59">
        <v>51909750</v>
      </c>
      <c r="BF527" s="59">
        <v>0</v>
      </c>
      <c r="BG527" s="136">
        <v>0</v>
      </c>
      <c r="BH527" s="80">
        <v>300</v>
      </c>
      <c r="BI527" s="80">
        <v>765.09999999999991</v>
      </c>
      <c r="BJ527" s="80">
        <v>465.09999999999991</v>
      </c>
      <c r="BK527" s="80">
        <v>155.0333333333333</v>
      </c>
      <c r="BL527" s="80">
        <v>625.1</v>
      </c>
      <c r="BM527" s="80">
        <v>325.10000000000002</v>
      </c>
      <c r="BN527" s="80">
        <v>108.36666666666667</v>
      </c>
      <c r="BO527" s="169" t="str">
        <f>VLOOKUP(B527,[1]DS!$B$5:$W$2997,15,0)</f>
        <v>1103</v>
      </c>
      <c r="BP527" s="80" t="str">
        <f t="shared" si="61"/>
        <v/>
      </c>
    </row>
    <row r="528" spans="1:68" ht="27.6" customHeight="1">
      <c r="A528" s="56">
        <f>SUBTOTAL(3,$B$9:B528)</f>
        <v>520</v>
      </c>
      <c r="B528" s="123" t="s">
        <v>441</v>
      </c>
      <c r="C528" s="124" t="s">
        <v>947</v>
      </c>
      <c r="D528" s="125" t="s">
        <v>1027</v>
      </c>
      <c r="E528" s="56">
        <v>11</v>
      </c>
      <c r="F528" s="57" t="s">
        <v>728</v>
      </c>
      <c r="G528" s="78">
        <v>0</v>
      </c>
      <c r="H528" s="58">
        <v>0</v>
      </c>
      <c r="I528" s="58">
        <v>0</v>
      </c>
      <c r="J528" s="58">
        <v>0</v>
      </c>
      <c r="K528" s="78"/>
      <c r="L528" s="58"/>
      <c r="M528" s="58"/>
      <c r="N528" s="58">
        <v>0</v>
      </c>
      <c r="O528" s="78">
        <v>90.9</v>
      </c>
      <c r="P528" s="58">
        <v>9317250</v>
      </c>
      <c r="Q528" s="58">
        <v>0</v>
      </c>
      <c r="R528" s="58">
        <v>9317250</v>
      </c>
      <c r="S528" s="78"/>
      <c r="T528" s="58"/>
      <c r="U528" s="58"/>
      <c r="V528" s="58">
        <v>0</v>
      </c>
      <c r="W528" s="58"/>
      <c r="X528" s="58"/>
      <c r="Y528" s="58"/>
      <c r="Z528" s="58"/>
      <c r="AA528" s="58"/>
      <c r="AB528" s="58">
        <v>0</v>
      </c>
      <c r="AC528" s="60">
        <v>8</v>
      </c>
      <c r="AD528" s="60">
        <v>160</v>
      </c>
      <c r="AE528" s="60">
        <v>0</v>
      </c>
      <c r="AF528" s="60">
        <v>0</v>
      </c>
      <c r="AG528" s="60">
        <v>8</v>
      </c>
      <c r="AH528" s="60">
        <v>160</v>
      </c>
      <c r="AI528" s="58">
        <v>8400000</v>
      </c>
      <c r="AJ528" s="58">
        <v>0</v>
      </c>
      <c r="AK528" s="59">
        <v>0</v>
      </c>
      <c r="AL528" s="58">
        <v>8400000</v>
      </c>
      <c r="AM528" s="58">
        <v>0</v>
      </c>
      <c r="AN528" s="78">
        <v>240</v>
      </c>
      <c r="AO528" s="78">
        <v>407.9</v>
      </c>
      <c r="AP528" s="78">
        <v>148.39999999999998</v>
      </c>
      <c r="AQ528" s="93">
        <v>45447850</v>
      </c>
      <c r="AR528" s="93">
        <v>0</v>
      </c>
      <c r="AS528" s="93">
        <v>0</v>
      </c>
      <c r="AT528" s="93">
        <v>0</v>
      </c>
      <c r="AU528" s="93">
        <v>0</v>
      </c>
      <c r="AV528" s="93">
        <v>45447850</v>
      </c>
      <c r="AW528" s="93">
        <v>0</v>
      </c>
      <c r="AX528" s="93">
        <v>0</v>
      </c>
      <c r="AY528" s="58"/>
      <c r="AZ528" s="59"/>
      <c r="BA528" s="59"/>
      <c r="BB528" s="59">
        <v>63165100</v>
      </c>
      <c r="BC528" s="59">
        <v>0</v>
      </c>
      <c r="BD528" s="59">
        <v>0</v>
      </c>
      <c r="BE528" s="59">
        <v>63165100</v>
      </c>
      <c r="BF528" s="59">
        <v>0</v>
      </c>
      <c r="BG528" s="136">
        <v>0</v>
      </c>
      <c r="BH528" s="80">
        <v>240</v>
      </c>
      <c r="BI528" s="80">
        <v>807.19999999999993</v>
      </c>
      <c r="BJ528" s="80">
        <v>567.19999999999993</v>
      </c>
      <c r="BK528" s="80">
        <v>236.33333333333329</v>
      </c>
      <c r="BL528" s="80">
        <v>647.19999999999993</v>
      </c>
      <c r="BM528" s="80">
        <v>407.19999999999993</v>
      </c>
      <c r="BN528" s="80">
        <v>169.66666666666663</v>
      </c>
      <c r="BO528" s="169" t="str">
        <f>VLOOKUP(B528,[1]DS!$B$5:$W$2997,15,0)</f>
        <v>1103</v>
      </c>
      <c r="BP528" s="80" t="str">
        <f t="shared" si="61"/>
        <v>Vượt trên 300 giờ</v>
      </c>
    </row>
    <row r="529" spans="1:68" ht="27.6" customHeight="1">
      <c r="A529" s="56">
        <f>SUBTOTAL(3,$B$9:B529)</f>
        <v>521</v>
      </c>
      <c r="B529" s="123" t="s">
        <v>442</v>
      </c>
      <c r="C529" s="124" t="s">
        <v>1392</v>
      </c>
      <c r="D529" s="125" t="s">
        <v>1393</v>
      </c>
      <c r="E529" s="56">
        <v>11</v>
      </c>
      <c r="F529" s="57" t="s">
        <v>728</v>
      </c>
      <c r="G529" s="78">
        <v>0</v>
      </c>
      <c r="H529" s="58">
        <v>0</v>
      </c>
      <c r="I529" s="58">
        <v>0</v>
      </c>
      <c r="J529" s="58">
        <v>0</v>
      </c>
      <c r="K529" s="78"/>
      <c r="L529" s="58"/>
      <c r="M529" s="58"/>
      <c r="N529" s="58">
        <v>0</v>
      </c>
      <c r="O529" s="78">
        <v>0</v>
      </c>
      <c r="P529" s="58">
        <v>0</v>
      </c>
      <c r="Q529" s="58">
        <v>0</v>
      </c>
      <c r="R529" s="58">
        <v>0</v>
      </c>
      <c r="S529" s="78"/>
      <c r="T529" s="58"/>
      <c r="U529" s="58"/>
      <c r="V529" s="58">
        <v>0</v>
      </c>
      <c r="W529" s="58"/>
      <c r="X529" s="58"/>
      <c r="Y529" s="58"/>
      <c r="Z529" s="58"/>
      <c r="AA529" s="58"/>
      <c r="AB529" s="58">
        <v>0</v>
      </c>
      <c r="AC529" s="60">
        <v>8</v>
      </c>
      <c r="AD529" s="60">
        <v>160</v>
      </c>
      <c r="AE529" s="60">
        <v>0</v>
      </c>
      <c r="AF529" s="60">
        <v>0</v>
      </c>
      <c r="AG529" s="60">
        <v>8</v>
      </c>
      <c r="AH529" s="60">
        <v>160</v>
      </c>
      <c r="AI529" s="58">
        <v>8400000</v>
      </c>
      <c r="AJ529" s="58">
        <v>0</v>
      </c>
      <c r="AK529" s="59">
        <v>0</v>
      </c>
      <c r="AL529" s="58">
        <v>8400000</v>
      </c>
      <c r="AM529" s="58">
        <v>0</v>
      </c>
      <c r="AN529" s="78">
        <v>255</v>
      </c>
      <c r="AO529" s="78">
        <v>877.30000000000007</v>
      </c>
      <c r="AP529" s="78">
        <v>0</v>
      </c>
      <c r="AQ529" s="93">
        <v>82014850</v>
      </c>
      <c r="AR529" s="93">
        <v>0</v>
      </c>
      <c r="AS529" s="93">
        <v>0</v>
      </c>
      <c r="AT529" s="93">
        <v>0</v>
      </c>
      <c r="AU529" s="93">
        <v>0</v>
      </c>
      <c r="AV529" s="93">
        <v>82014850</v>
      </c>
      <c r="AW529" s="93">
        <v>0</v>
      </c>
      <c r="AX529" s="93">
        <v>0</v>
      </c>
      <c r="AY529" s="58"/>
      <c r="AZ529" s="59"/>
      <c r="BA529" s="59"/>
      <c r="BB529" s="59">
        <v>90414850</v>
      </c>
      <c r="BC529" s="59">
        <v>0</v>
      </c>
      <c r="BD529" s="59">
        <v>0</v>
      </c>
      <c r="BE529" s="59">
        <v>90414850</v>
      </c>
      <c r="BF529" s="59">
        <v>0</v>
      </c>
      <c r="BG529" s="136">
        <v>0</v>
      </c>
      <c r="BH529" s="80">
        <v>255</v>
      </c>
      <c r="BI529" s="80">
        <v>1037.3000000000002</v>
      </c>
      <c r="BJ529" s="80">
        <v>782.30000000000018</v>
      </c>
      <c r="BK529" s="80">
        <v>306.78431372549028</v>
      </c>
      <c r="BL529" s="80">
        <v>877.30000000000007</v>
      </c>
      <c r="BM529" s="80">
        <v>622.30000000000007</v>
      </c>
      <c r="BN529" s="80">
        <v>244.03921568627456</v>
      </c>
      <c r="BO529" s="169" t="str">
        <f>VLOOKUP(B529,[1]DS!$B$5:$W$2997,15,0)</f>
        <v>1103</v>
      </c>
      <c r="BP529" s="80" t="str">
        <f t="shared" si="61"/>
        <v>Vượt trên 300 giờ</v>
      </c>
    </row>
    <row r="530" spans="1:68" ht="27.6" customHeight="1">
      <c r="A530" s="56">
        <f>SUBTOTAL(3,$B$9:B530)</f>
        <v>522</v>
      </c>
      <c r="B530" s="123" t="s">
        <v>443</v>
      </c>
      <c r="C530" s="124" t="s">
        <v>1163</v>
      </c>
      <c r="D530" s="125" t="s">
        <v>1394</v>
      </c>
      <c r="E530" s="56">
        <v>11</v>
      </c>
      <c r="F530" s="57" t="s">
        <v>728</v>
      </c>
      <c r="G530" s="78">
        <v>0</v>
      </c>
      <c r="H530" s="58">
        <v>0</v>
      </c>
      <c r="I530" s="58">
        <v>0</v>
      </c>
      <c r="J530" s="58">
        <v>0</v>
      </c>
      <c r="K530" s="78"/>
      <c r="L530" s="58"/>
      <c r="M530" s="58"/>
      <c r="N530" s="58">
        <v>0</v>
      </c>
      <c r="O530" s="78">
        <v>91.1</v>
      </c>
      <c r="P530" s="58">
        <v>9337750</v>
      </c>
      <c r="Q530" s="58">
        <v>0</v>
      </c>
      <c r="R530" s="58">
        <v>9337750</v>
      </c>
      <c r="S530" s="78"/>
      <c r="T530" s="58"/>
      <c r="U530" s="58"/>
      <c r="V530" s="58">
        <v>0</v>
      </c>
      <c r="W530" s="58"/>
      <c r="X530" s="58"/>
      <c r="Y530" s="58"/>
      <c r="Z530" s="58"/>
      <c r="AA530" s="58"/>
      <c r="AB530" s="58">
        <v>0</v>
      </c>
      <c r="AC530" s="60">
        <v>3</v>
      </c>
      <c r="AD530" s="60">
        <v>60</v>
      </c>
      <c r="AE530" s="60">
        <v>0</v>
      </c>
      <c r="AF530" s="60">
        <v>0</v>
      </c>
      <c r="AG530" s="60">
        <v>3</v>
      </c>
      <c r="AH530" s="60">
        <v>60</v>
      </c>
      <c r="AI530" s="58">
        <v>3150000</v>
      </c>
      <c r="AJ530" s="58">
        <v>0</v>
      </c>
      <c r="AK530" s="59">
        <v>0</v>
      </c>
      <c r="AL530" s="58">
        <v>3150000</v>
      </c>
      <c r="AM530" s="58">
        <v>0</v>
      </c>
      <c r="AN530" s="78">
        <v>90</v>
      </c>
      <c r="AO530" s="78">
        <v>225.10000000000002</v>
      </c>
      <c r="AP530" s="78">
        <v>0</v>
      </c>
      <c r="AQ530" s="93">
        <v>18441150</v>
      </c>
      <c r="AR530" s="93">
        <v>0</v>
      </c>
      <c r="AS530" s="93">
        <v>0</v>
      </c>
      <c r="AT530" s="93">
        <v>0</v>
      </c>
      <c r="AU530" s="93">
        <v>0</v>
      </c>
      <c r="AV530" s="93">
        <v>18441150</v>
      </c>
      <c r="AW530" s="93">
        <v>0</v>
      </c>
      <c r="AX530" s="93">
        <v>0</v>
      </c>
      <c r="AY530" s="58"/>
      <c r="AZ530" s="59"/>
      <c r="BA530" s="59"/>
      <c r="BB530" s="59">
        <v>30928900</v>
      </c>
      <c r="BC530" s="59">
        <v>0</v>
      </c>
      <c r="BD530" s="59">
        <v>0</v>
      </c>
      <c r="BE530" s="59">
        <v>30928900</v>
      </c>
      <c r="BF530" s="59">
        <v>0</v>
      </c>
      <c r="BG530" s="136">
        <v>0</v>
      </c>
      <c r="BH530" s="80">
        <v>90</v>
      </c>
      <c r="BI530" s="80">
        <v>376.20000000000005</v>
      </c>
      <c r="BJ530" s="80">
        <v>286.20000000000005</v>
      </c>
      <c r="BK530" s="80">
        <v>318.00000000000006</v>
      </c>
      <c r="BL530" s="80">
        <v>316.20000000000005</v>
      </c>
      <c r="BM530" s="80">
        <v>226.20000000000005</v>
      </c>
      <c r="BN530" s="80">
        <v>251.33333333333337</v>
      </c>
      <c r="BO530" s="169" t="str">
        <f>VLOOKUP(B530,[1]DS!$B$5:$W$2997,15,0)</f>
        <v>1103</v>
      </c>
      <c r="BP530" s="80" t="str">
        <f t="shared" si="61"/>
        <v/>
      </c>
    </row>
    <row r="531" spans="1:68" ht="27.6" customHeight="1">
      <c r="A531" s="56">
        <f>SUBTOTAL(3,$B$9:B531)</f>
        <v>523</v>
      </c>
      <c r="B531" s="123" t="s">
        <v>444</v>
      </c>
      <c r="C531" s="124" t="s">
        <v>1395</v>
      </c>
      <c r="D531" s="125" t="s">
        <v>1098</v>
      </c>
      <c r="E531" s="56">
        <v>11</v>
      </c>
      <c r="F531" s="57" t="s">
        <v>728</v>
      </c>
      <c r="G531" s="78">
        <v>0</v>
      </c>
      <c r="H531" s="58">
        <v>0</v>
      </c>
      <c r="I531" s="58">
        <v>0</v>
      </c>
      <c r="J531" s="58">
        <v>0</v>
      </c>
      <c r="K531" s="78"/>
      <c r="L531" s="58"/>
      <c r="M531" s="58"/>
      <c r="N531" s="58">
        <v>0</v>
      </c>
      <c r="O531" s="78">
        <v>30.3</v>
      </c>
      <c r="P531" s="58">
        <v>3105750</v>
      </c>
      <c r="Q531" s="58">
        <v>0</v>
      </c>
      <c r="R531" s="58">
        <v>3105750</v>
      </c>
      <c r="S531" s="78"/>
      <c r="T531" s="58"/>
      <c r="U531" s="58"/>
      <c r="V531" s="58">
        <v>0</v>
      </c>
      <c r="W531" s="58"/>
      <c r="X531" s="58"/>
      <c r="Y531" s="58"/>
      <c r="Z531" s="58"/>
      <c r="AA531" s="58"/>
      <c r="AB531" s="58">
        <v>0</v>
      </c>
      <c r="AC531" s="60">
        <v>9</v>
      </c>
      <c r="AD531" s="60">
        <v>180</v>
      </c>
      <c r="AE531" s="60">
        <v>0</v>
      </c>
      <c r="AF531" s="60">
        <v>0</v>
      </c>
      <c r="AG531" s="60">
        <v>9</v>
      </c>
      <c r="AH531" s="60">
        <v>180</v>
      </c>
      <c r="AI531" s="58">
        <v>9450000</v>
      </c>
      <c r="AJ531" s="58">
        <v>0</v>
      </c>
      <c r="AK531" s="59">
        <v>0</v>
      </c>
      <c r="AL531" s="58">
        <v>9450000</v>
      </c>
      <c r="AM531" s="58">
        <v>0</v>
      </c>
      <c r="AN531" s="78">
        <v>300</v>
      </c>
      <c r="AO531" s="78">
        <v>749.3</v>
      </c>
      <c r="AP531" s="78">
        <v>0</v>
      </c>
      <c r="AQ531" s="93">
        <v>58791350</v>
      </c>
      <c r="AR531" s="93">
        <v>0</v>
      </c>
      <c r="AS531" s="93">
        <v>0</v>
      </c>
      <c r="AT531" s="93">
        <v>0</v>
      </c>
      <c r="AU531" s="93">
        <v>0</v>
      </c>
      <c r="AV531" s="93">
        <v>58791350</v>
      </c>
      <c r="AW531" s="93">
        <v>0</v>
      </c>
      <c r="AX531" s="93">
        <v>0</v>
      </c>
      <c r="AY531" s="58"/>
      <c r="AZ531" s="59"/>
      <c r="BA531" s="59"/>
      <c r="BB531" s="59">
        <v>71347100</v>
      </c>
      <c r="BC531" s="59">
        <v>0</v>
      </c>
      <c r="BD531" s="59">
        <v>0</v>
      </c>
      <c r="BE531" s="59">
        <v>71347100</v>
      </c>
      <c r="BF531" s="59">
        <v>0</v>
      </c>
      <c r="BG531" s="136">
        <v>0</v>
      </c>
      <c r="BH531" s="80">
        <v>300</v>
      </c>
      <c r="BI531" s="80">
        <v>959.59999999999991</v>
      </c>
      <c r="BJ531" s="80">
        <v>659.59999999999991</v>
      </c>
      <c r="BK531" s="80">
        <v>219.86666666666665</v>
      </c>
      <c r="BL531" s="80">
        <v>779.59999999999991</v>
      </c>
      <c r="BM531" s="80">
        <v>479.59999999999991</v>
      </c>
      <c r="BN531" s="80">
        <v>159.86666666666665</v>
      </c>
      <c r="BO531" s="169" t="str">
        <f>VLOOKUP(B531,[1]DS!$B$5:$W$2997,15,0)</f>
        <v>1103</v>
      </c>
      <c r="BP531" s="80" t="str">
        <f t="shared" si="61"/>
        <v>Vượt trên 300 giờ</v>
      </c>
    </row>
    <row r="532" spans="1:68" ht="27.6" customHeight="1">
      <c r="A532" s="56">
        <f>SUBTOTAL(3,$B$9:B532)</f>
        <v>524</v>
      </c>
      <c r="B532" s="123" t="s">
        <v>449</v>
      </c>
      <c r="C532" s="124" t="s">
        <v>979</v>
      </c>
      <c r="D532" s="125" t="s">
        <v>1396</v>
      </c>
      <c r="E532" s="56">
        <v>11</v>
      </c>
      <c r="F532" s="57" t="s">
        <v>728</v>
      </c>
      <c r="G532" s="78">
        <v>0</v>
      </c>
      <c r="H532" s="58">
        <v>0</v>
      </c>
      <c r="I532" s="58">
        <v>0</v>
      </c>
      <c r="J532" s="58">
        <v>0</v>
      </c>
      <c r="K532" s="78"/>
      <c r="L532" s="58"/>
      <c r="M532" s="58"/>
      <c r="N532" s="58">
        <v>0</v>
      </c>
      <c r="O532" s="78">
        <v>75.7</v>
      </c>
      <c r="P532" s="58">
        <v>7759250</v>
      </c>
      <c r="Q532" s="58">
        <v>0</v>
      </c>
      <c r="R532" s="58">
        <v>7759250</v>
      </c>
      <c r="S532" s="78"/>
      <c r="T532" s="58"/>
      <c r="U532" s="58"/>
      <c r="V532" s="58">
        <v>0</v>
      </c>
      <c r="W532" s="58"/>
      <c r="X532" s="58"/>
      <c r="Y532" s="58"/>
      <c r="Z532" s="58"/>
      <c r="AA532" s="58"/>
      <c r="AB532" s="58">
        <v>0</v>
      </c>
      <c r="AC532" s="60">
        <v>10</v>
      </c>
      <c r="AD532" s="60">
        <v>200</v>
      </c>
      <c r="AE532" s="60">
        <v>0</v>
      </c>
      <c r="AF532" s="60">
        <v>0</v>
      </c>
      <c r="AG532" s="60">
        <v>10</v>
      </c>
      <c r="AH532" s="60">
        <v>200</v>
      </c>
      <c r="AI532" s="58">
        <v>10400000</v>
      </c>
      <c r="AJ532" s="58">
        <v>0</v>
      </c>
      <c r="AK532" s="59">
        <v>0</v>
      </c>
      <c r="AL532" s="58">
        <v>10400000</v>
      </c>
      <c r="AM532" s="58">
        <v>0</v>
      </c>
      <c r="AN532" s="78">
        <v>210</v>
      </c>
      <c r="AO532" s="78">
        <v>599.70000000000005</v>
      </c>
      <c r="AP532" s="78">
        <v>49.8</v>
      </c>
      <c r="AQ532" s="93">
        <v>65091750</v>
      </c>
      <c r="AR532" s="93">
        <v>0</v>
      </c>
      <c r="AS532" s="93">
        <v>0</v>
      </c>
      <c r="AT532" s="93">
        <v>0</v>
      </c>
      <c r="AU532" s="93">
        <v>0</v>
      </c>
      <c r="AV532" s="93">
        <v>65091750</v>
      </c>
      <c r="AW532" s="93">
        <v>0</v>
      </c>
      <c r="AX532" s="93">
        <v>0</v>
      </c>
      <c r="AY532" s="58"/>
      <c r="AZ532" s="59"/>
      <c r="BA532" s="59"/>
      <c r="BB532" s="59">
        <v>83251000</v>
      </c>
      <c r="BC532" s="59">
        <v>0</v>
      </c>
      <c r="BD532" s="59">
        <v>0</v>
      </c>
      <c r="BE532" s="59">
        <v>83251000</v>
      </c>
      <c r="BF532" s="59">
        <v>0</v>
      </c>
      <c r="BG532" s="136">
        <v>0</v>
      </c>
      <c r="BH532" s="80">
        <v>210</v>
      </c>
      <c r="BI532" s="80">
        <v>925.2</v>
      </c>
      <c r="BJ532" s="80">
        <v>715.2</v>
      </c>
      <c r="BK532" s="80">
        <v>340.57142857142861</v>
      </c>
      <c r="BL532" s="80">
        <v>725.2</v>
      </c>
      <c r="BM532" s="80">
        <v>515.20000000000005</v>
      </c>
      <c r="BN532" s="80">
        <v>245.33333333333337</v>
      </c>
      <c r="BO532" s="169" t="str">
        <f>VLOOKUP(B532,[1]DS!$B$5:$W$2997,15,0)</f>
        <v>1103</v>
      </c>
      <c r="BP532" s="80" t="str">
        <f t="shared" si="61"/>
        <v>Vượt trên 300 giờ</v>
      </c>
    </row>
    <row r="533" spans="1:68" ht="27.6" customHeight="1">
      <c r="A533" s="56">
        <f>SUBTOTAL(3,$B$9:B533)</f>
        <v>525</v>
      </c>
      <c r="B533" s="123" t="s">
        <v>450</v>
      </c>
      <c r="C533" s="124" t="s">
        <v>926</v>
      </c>
      <c r="D533" s="125" t="s">
        <v>1219</v>
      </c>
      <c r="E533" s="56">
        <v>11</v>
      </c>
      <c r="F533" s="57" t="s">
        <v>728</v>
      </c>
      <c r="G533" s="78">
        <v>32.200000000000003</v>
      </c>
      <c r="H533" s="58">
        <v>3300500</v>
      </c>
      <c r="I533" s="58">
        <v>0</v>
      </c>
      <c r="J533" s="58">
        <v>3300500</v>
      </c>
      <c r="K533" s="78"/>
      <c r="L533" s="58"/>
      <c r="M533" s="58"/>
      <c r="N533" s="58">
        <v>0</v>
      </c>
      <c r="O533" s="78">
        <v>30.599999999999998</v>
      </c>
      <c r="P533" s="58">
        <v>3136500</v>
      </c>
      <c r="Q533" s="58">
        <v>0</v>
      </c>
      <c r="R533" s="58">
        <v>3136500</v>
      </c>
      <c r="S533" s="78"/>
      <c r="T533" s="58"/>
      <c r="U533" s="58"/>
      <c r="V533" s="58">
        <v>0</v>
      </c>
      <c r="W533" s="58"/>
      <c r="X533" s="58"/>
      <c r="Y533" s="58"/>
      <c r="Z533" s="58"/>
      <c r="AA533" s="58"/>
      <c r="AB533" s="58">
        <v>0</v>
      </c>
      <c r="AC533" s="60">
        <v>9</v>
      </c>
      <c r="AD533" s="60">
        <v>200</v>
      </c>
      <c r="AE533" s="60">
        <v>0</v>
      </c>
      <c r="AF533" s="60">
        <v>0</v>
      </c>
      <c r="AG533" s="60">
        <v>9</v>
      </c>
      <c r="AH533" s="60">
        <v>200</v>
      </c>
      <c r="AI533" s="58">
        <v>10400000</v>
      </c>
      <c r="AJ533" s="58">
        <v>0</v>
      </c>
      <c r="AK533" s="59">
        <v>0</v>
      </c>
      <c r="AL533" s="58">
        <v>10400000</v>
      </c>
      <c r="AM533" s="58">
        <v>0</v>
      </c>
      <c r="AN533" s="78">
        <v>300</v>
      </c>
      <c r="AO533" s="78">
        <v>490</v>
      </c>
      <c r="AP533" s="78">
        <v>0</v>
      </c>
      <c r="AQ533" s="93">
        <v>25935000</v>
      </c>
      <c r="AR533" s="93">
        <v>0</v>
      </c>
      <c r="AS533" s="93">
        <v>0</v>
      </c>
      <c r="AT533" s="93">
        <v>0</v>
      </c>
      <c r="AU533" s="93">
        <v>0</v>
      </c>
      <c r="AV533" s="93">
        <v>25935000</v>
      </c>
      <c r="AW533" s="93">
        <v>0</v>
      </c>
      <c r="AX533" s="93">
        <v>0</v>
      </c>
      <c r="AY533" s="58"/>
      <c r="AZ533" s="59"/>
      <c r="BA533" s="59"/>
      <c r="BB533" s="59">
        <v>42772000</v>
      </c>
      <c r="BC533" s="59">
        <v>0</v>
      </c>
      <c r="BD533" s="59">
        <v>0</v>
      </c>
      <c r="BE533" s="59">
        <v>42772000</v>
      </c>
      <c r="BF533" s="59">
        <v>0</v>
      </c>
      <c r="BG533" s="136">
        <v>0</v>
      </c>
      <c r="BH533" s="80">
        <v>300</v>
      </c>
      <c r="BI533" s="80">
        <v>752.8</v>
      </c>
      <c r="BJ533" s="80">
        <v>452.79999999999995</v>
      </c>
      <c r="BK533" s="80">
        <v>150.93333333333331</v>
      </c>
      <c r="BL533" s="80">
        <v>552.79999999999995</v>
      </c>
      <c r="BM533" s="80">
        <v>252.79999999999995</v>
      </c>
      <c r="BN533" s="80">
        <v>84.266666666666652</v>
      </c>
      <c r="BO533" s="169" t="str">
        <f>VLOOKUP(B533,[1]DS!$B$5:$W$2997,15,0)</f>
        <v>1103</v>
      </c>
      <c r="BP533" s="80" t="str">
        <f t="shared" si="61"/>
        <v/>
      </c>
    </row>
    <row r="534" spans="1:68" ht="27.6" customHeight="1">
      <c r="A534" s="56">
        <f>SUBTOTAL(3,$B$9:B534)</f>
        <v>526</v>
      </c>
      <c r="B534" s="123" t="s">
        <v>451</v>
      </c>
      <c r="C534" s="124" t="s">
        <v>1146</v>
      </c>
      <c r="D534" s="125" t="s">
        <v>942</v>
      </c>
      <c r="E534" s="56">
        <v>11</v>
      </c>
      <c r="F534" s="57" t="s">
        <v>728</v>
      </c>
      <c r="G534" s="78">
        <v>0</v>
      </c>
      <c r="H534" s="58">
        <v>0</v>
      </c>
      <c r="I534" s="58">
        <v>0</v>
      </c>
      <c r="J534" s="58">
        <v>0</v>
      </c>
      <c r="K534" s="78"/>
      <c r="L534" s="58"/>
      <c r="M534" s="58"/>
      <c r="N534" s="58">
        <v>0</v>
      </c>
      <c r="O534" s="78">
        <v>30.3</v>
      </c>
      <c r="P534" s="58">
        <v>3105750</v>
      </c>
      <c r="Q534" s="58">
        <v>0</v>
      </c>
      <c r="R534" s="58">
        <v>3105750</v>
      </c>
      <c r="S534" s="78"/>
      <c r="T534" s="58"/>
      <c r="U534" s="58"/>
      <c r="V534" s="58">
        <v>0</v>
      </c>
      <c r="W534" s="58"/>
      <c r="X534" s="58"/>
      <c r="Y534" s="58"/>
      <c r="Z534" s="58"/>
      <c r="AA534" s="58"/>
      <c r="AB534" s="58">
        <v>0</v>
      </c>
      <c r="AC534" s="60">
        <v>5</v>
      </c>
      <c r="AD534" s="60">
        <v>100</v>
      </c>
      <c r="AE534" s="60">
        <v>0</v>
      </c>
      <c r="AF534" s="60">
        <v>0</v>
      </c>
      <c r="AG534" s="60">
        <v>5</v>
      </c>
      <c r="AH534" s="60">
        <v>100</v>
      </c>
      <c r="AI534" s="58">
        <v>5250000</v>
      </c>
      <c r="AJ534" s="58">
        <v>0</v>
      </c>
      <c r="AK534" s="59">
        <v>0</v>
      </c>
      <c r="AL534" s="58">
        <v>5250000</v>
      </c>
      <c r="AM534" s="58">
        <v>0</v>
      </c>
      <c r="AN534" s="78">
        <v>240</v>
      </c>
      <c r="AO534" s="78">
        <v>693</v>
      </c>
      <c r="AP534" s="78">
        <v>0</v>
      </c>
      <c r="AQ534" s="93">
        <v>58162500</v>
      </c>
      <c r="AR534" s="93">
        <v>0</v>
      </c>
      <c r="AS534" s="93">
        <v>0</v>
      </c>
      <c r="AT534" s="93">
        <v>0</v>
      </c>
      <c r="AU534" s="93">
        <v>0</v>
      </c>
      <c r="AV534" s="93">
        <v>58162500</v>
      </c>
      <c r="AW534" s="93">
        <v>0</v>
      </c>
      <c r="AX534" s="93">
        <v>0</v>
      </c>
      <c r="AY534" s="58"/>
      <c r="AZ534" s="59"/>
      <c r="BA534" s="59"/>
      <c r="BB534" s="59">
        <v>66518250</v>
      </c>
      <c r="BC534" s="59">
        <v>0</v>
      </c>
      <c r="BD534" s="59">
        <v>0</v>
      </c>
      <c r="BE534" s="59">
        <v>66518250</v>
      </c>
      <c r="BF534" s="59">
        <v>0</v>
      </c>
      <c r="BG534" s="136">
        <v>0</v>
      </c>
      <c r="BH534" s="80">
        <v>240</v>
      </c>
      <c r="BI534" s="80">
        <v>823.3</v>
      </c>
      <c r="BJ534" s="80">
        <v>583.29999999999995</v>
      </c>
      <c r="BK534" s="80">
        <v>243.04166666666666</v>
      </c>
      <c r="BL534" s="80">
        <v>723.3</v>
      </c>
      <c r="BM534" s="80">
        <v>483.29999999999995</v>
      </c>
      <c r="BN534" s="80">
        <v>201.375</v>
      </c>
      <c r="BO534" s="169" t="str">
        <f>VLOOKUP(B534,[1]DS!$B$5:$W$2997,15,0)</f>
        <v>1103</v>
      </c>
      <c r="BP534" s="80" t="str">
        <f t="shared" si="61"/>
        <v>Vượt trên 300 giờ</v>
      </c>
    </row>
    <row r="535" spans="1:68" ht="27.6" customHeight="1">
      <c r="A535" s="56">
        <f>SUBTOTAL(3,$B$9:B535)</f>
        <v>527</v>
      </c>
      <c r="B535" s="123" t="s">
        <v>445</v>
      </c>
      <c r="C535" s="124" t="s">
        <v>1397</v>
      </c>
      <c r="D535" s="125" t="s">
        <v>933</v>
      </c>
      <c r="E535" s="56">
        <v>11</v>
      </c>
      <c r="F535" s="57" t="s">
        <v>728</v>
      </c>
      <c r="G535" s="78">
        <v>0</v>
      </c>
      <c r="H535" s="58">
        <v>0</v>
      </c>
      <c r="I535" s="58">
        <v>0</v>
      </c>
      <c r="J535" s="58">
        <v>0</v>
      </c>
      <c r="K535" s="78"/>
      <c r="L535" s="58"/>
      <c r="M535" s="58"/>
      <c r="N535" s="58">
        <v>0</v>
      </c>
      <c r="O535" s="78">
        <v>76.400000000000006</v>
      </c>
      <c r="P535" s="58">
        <v>7831000.0000000009</v>
      </c>
      <c r="Q535" s="58">
        <v>0</v>
      </c>
      <c r="R535" s="58">
        <v>7831000</v>
      </c>
      <c r="S535" s="78"/>
      <c r="T535" s="58"/>
      <c r="U535" s="58"/>
      <c r="V535" s="58">
        <v>0</v>
      </c>
      <c r="W535" s="58"/>
      <c r="X535" s="58"/>
      <c r="Y535" s="58"/>
      <c r="Z535" s="58"/>
      <c r="AA535" s="58"/>
      <c r="AB535" s="58">
        <v>0</v>
      </c>
      <c r="AC535" s="60">
        <v>9</v>
      </c>
      <c r="AD535" s="60">
        <v>180</v>
      </c>
      <c r="AE535" s="60">
        <v>0</v>
      </c>
      <c r="AF535" s="60">
        <v>0</v>
      </c>
      <c r="AG535" s="60">
        <v>9</v>
      </c>
      <c r="AH535" s="60">
        <v>180</v>
      </c>
      <c r="AI535" s="58">
        <v>9450000</v>
      </c>
      <c r="AJ535" s="58">
        <v>0</v>
      </c>
      <c r="AK535" s="59">
        <v>0</v>
      </c>
      <c r="AL535" s="58">
        <v>9450000</v>
      </c>
      <c r="AM535" s="58">
        <v>0</v>
      </c>
      <c r="AN535" s="78">
        <v>240</v>
      </c>
      <c r="AO535" s="78">
        <v>421.5</v>
      </c>
      <c r="AP535" s="78">
        <v>49.8</v>
      </c>
      <c r="AQ535" s="93">
        <v>31572450</v>
      </c>
      <c r="AR535" s="93">
        <v>0</v>
      </c>
      <c r="AS535" s="93">
        <v>0</v>
      </c>
      <c r="AT535" s="93">
        <v>0</v>
      </c>
      <c r="AU535" s="93">
        <v>0</v>
      </c>
      <c r="AV535" s="93">
        <v>31572450</v>
      </c>
      <c r="AW535" s="93">
        <v>0</v>
      </c>
      <c r="AX535" s="93">
        <v>0</v>
      </c>
      <c r="AY535" s="58"/>
      <c r="AZ535" s="59"/>
      <c r="BA535" s="59"/>
      <c r="BB535" s="59">
        <v>48853450</v>
      </c>
      <c r="BC535" s="59">
        <v>0</v>
      </c>
      <c r="BD535" s="59">
        <v>0</v>
      </c>
      <c r="BE535" s="59">
        <v>48853450</v>
      </c>
      <c r="BF535" s="59">
        <v>0</v>
      </c>
      <c r="BG535" s="136">
        <v>0</v>
      </c>
      <c r="BH535" s="80">
        <v>240</v>
      </c>
      <c r="BI535" s="80">
        <v>727.69999999999993</v>
      </c>
      <c r="BJ535" s="80">
        <v>487.69999999999993</v>
      </c>
      <c r="BK535" s="80">
        <v>203.20833333333331</v>
      </c>
      <c r="BL535" s="80">
        <v>547.69999999999993</v>
      </c>
      <c r="BM535" s="80">
        <v>307.69999999999993</v>
      </c>
      <c r="BN535" s="80">
        <v>128.20833333333331</v>
      </c>
      <c r="BO535" s="169" t="str">
        <f>VLOOKUP(B535,[1]DS!$B$5:$W$2997,15,0)</f>
        <v>1103</v>
      </c>
      <c r="BP535" s="80" t="str">
        <f t="shared" si="61"/>
        <v/>
      </c>
    </row>
    <row r="536" spans="1:68" ht="27.6" customHeight="1">
      <c r="A536" s="56">
        <f>SUBTOTAL(3,$B$9:B536)</f>
        <v>528</v>
      </c>
      <c r="B536" s="123" t="s">
        <v>446</v>
      </c>
      <c r="C536" s="124" t="s">
        <v>1398</v>
      </c>
      <c r="D536" s="125" t="s">
        <v>923</v>
      </c>
      <c r="E536" s="56">
        <v>11</v>
      </c>
      <c r="F536" s="57" t="s">
        <v>728</v>
      </c>
      <c r="G536" s="78">
        <v>0</v>
      </c>
      <c r="H536" s="58">
        <v>0</v>
      </c>
      <c r="I536" s="58">
        <v>0</v>
      </c>
      <c r="J536" s="58">
        <v>0</v>
      </c>
      <c r="K536" s="78"/>
      <c r="L536" s="58"/>
      <c r="M536" s="58"/>
      <c r="N536" s="58">
        <v>0</v>
      </c>
      <c r="O536" s="78">
        <v>45.6</v>
      </c>
      <c r="P536" s="58">
        <v>4674000</v>
      </c>
      <c r="Q536" s="58">
        <v>0</v>
      </c>
      <c r="R536" s="58">
        <v>4674000</v>
      </c>
      <c r="S536" s="78"/>
      <c r="T536" s="58"/>
      <c r="U536" s="58"/>
      <c r="V536" s="58">
        <v>0</v>
      </c>
      <c r="W536" s="58"/>
      <c r="X536" s="58"/>
      <c r="Y536" s="58"/>
      <c r="Z536" s="58"/>
      <c r="AA536" s="58"/>
      <c r="AB536" s="58">
        <v>0</v>
      </c>
      <c r="AC536" s="60">
        <v>9</v>
      </c>
      <c r="AD536" s="60">
        <v>180</v>
      </c>
      <c r="AE536" s="60">
        <v>0</v>
      </c>
      <c r="AF536" s="60">
        <v>0</v>
      </c>
      <c r="AG536" s="60">
        <v>9</v>
      </c>
      <c r="AH536" s="60">
        <v>180</v>
      </c>
      <c r="AI536" s="58">
        <v>9450000</v>
      </c>
      <c r="AJ536" s="58">
        <v>0</v>
      </c>
      <c r="AK536" s="59">
        <v>0</v>
      </c>
      <c r="AL536" s="58">
        <v>9450000</v>
      </c>
      <c r="AM536" s="58">
        <v>0</v>
      </c>
      <c r="AN536" s="78">
        <v>240</v>
      </c>
      <c r="AO536" s="78">
        <v>1310.3000000000002</v>
      </c>
      <c r="AP536" s="78">
        <v>0</v>
      </c>
      <c r="AQ536" s="93">
        <v>127608750</v>
      </c>
      <c r="AR536" s="93">
        <v>0</v>
      </c>
      <c r="AS536" s="93">
        <v>0</v>
      </c>
      <c r="AT536" s="93">
        <v>0</v>
      </c>
      <c r="AU536" s="93">
        <v>0</v>
      </c>
      <c r="AV536" s="93">
        <v>127608750</v>
      </c>
      <c r="AW536" s="93">
        <v>0</v>
      </c>
      <c r="AX536" s="93">
        <v>0</v>
      </c>
      <c r="AY536" s="58"/>
      <c r="AZ536" s="59"/>
      <c r="BA536" s="59"/>
      <c r="BB536" s="59">
        <v>141732750</v>
      </c>
      <c r="BC536" s="59">
        <v>0</v>
      </c>
      <c r="BD536" s="59">
        <v>0</v>
      </c>
      <c r="BE536" s="59">
        <v>141732750</v>
      </c>
      <c r="BF536" s="59">
        <v>0</v>
      </c>
      <c r="BG536" s="136">
        <v>0</v>
      </c>
      <c r="BH536" s="80">
        <v>240</v>
      </c>
      <c r="BI536" s="80">
        <v>1535.9</v>
      </c>
      <c r="BJ536" s="80">
        <v>1295.9000000000001</v>
      </c>
      <c r="BK536" s="80">
        <v>539.95833333333337</v>
      </c>
      <c r="BL536" s="80">
        <v>1355.9</v>
      </c>
      <c r="BM536" s="80">
        <v>1115.9000000000001</v>
      </c>
      <c r="BN536" s="80">
        <v>464.95833333333343</v>
      </c>
      <c r="BO536" s="169" t="str">
        <f>VLOOKUP(B536,[1]DS!$B$5:$W$2997,15,0)</f>
        <v>1103</v>
      </c>
      <c r="BP536" s="80" t="str">
        <f t="shared" si="61"/>
        <v>Vượt trên 300 giờ</v>
      </c>
    </row>
    <row r="537" spans="1:68" ht="27.6" customHeight="1">
      <c r="A537" s="56">
        <f>SUBTOTAL(3,$B$9:B537)</f>
        <v>529</v>
      </c>
      <c r="B537" s="123" t="s">
        <v>729</v>
      </c>
      <c r="C537" s="124" t="s">
        <v>1399</v>
      </c>
      <c r="D537" s="125" t="s">
        <v>948</v>
      </c>
      <c r="E537" s="56">
        <v>11</v>
      </c>
      <c r="F537" s="57" t="s">
        <v>728</v>
      </c>
      <c r="G537" s="78">
        <v>0</v>
      </c>
      <c r="H537" s="58">
        <v>0</v>
      </c>
      <c r="I537" s="58">
        <v>0</v>
      </c>
      <c r="J537" s="58">
        <v>0</v>
      </c>
      <c r="K537" s="78"/>
      <c r="L537" s="58"/>
      <c r="M537" s="58"/>
      <c r="N537" s="58">
        <v>0</v>
      </c>
      <c r="O537" s="78">
        <v>0</v>
      </c>
      <c r="P537" s="58">
        <v>0</v>
      </c>
      <c r="Q537" s="58">
        <v>0</v>
      </c>
      <c r="R537" s="58">
        <v>0</v>
      </c>
      <c r="S537" s="78"/>
      <c r="T537" s="58"/>
      <c r="U537" s="58"/>
      <c r="V537" s="58">
        <v>0</v>
      </c>
      <c r="W537" s="58"/>
      <c r="X537" s="58"/>
      <c r="Y537" s="58"/>
      <c r="Z537" s="58"/>
      <c r="AA537" s="58"/>
      <c r="AB537" s="58">
        <v>0</v>
      </c>
      <c r="AC537" s="60">
        <v>0</v>
      </c>
      <c r="AD537" s="60">
        <v>0</v>
      </c>
      <c r="AE537" s="60">
        <v>0</v>
      </c>
      <c r="AF537" s="60">
        <v>0</v>
      </c>
      <c r="AG537" s="60">
        <v>0</v>
      </c>
      <c r="AH537" s="60">
        <v>0</v>
      </c>
      <c r="AI537" s="58">
        <v>0</v>
      </c>
      <c r="AJ537" s="58">
        <v>0</v>
      </c>
      <c r="AK537" s="59">
        <v>0</v>
      </c>
      <c r="AL537" s="58">
        <v>0</v>
      </c>
      <c r="AM537" s="58">
        <v>0</v>
      </c>
      <c r="AN537" s="78">
        <v>120</v>
      </c>
      <c r="AO537" s="78">
        <v>159.6</v>
      </c>
      <c r="AP537" s="78">
        <v>0</v>
      </c>
      <c r="AQ537" s="93">
        <v>4059000</v>
      </c>
      <c r="AR537" s="93">
        <v>0</v>
      </c>
      <c r="AS537" s="93">
        <v>0</v>
      </c>
      <c r="AT537" s="93">
        <v>0</v>
      </c>
      <c r="AU537" s="93">
        <v>0</v>
      </c>
      <c r="AV537" s="93">
        <v>4059000</v>
      </c>
      <c r="AW537" s="93">
        <v>0</v>
      </c>
      <c r="AX537" s="93">
        <v>0</v>
      </c>
      <c r="AY537" s="58"/>
      <c r="AZ537" s="59"/>
      <c r="BA537" s="59"/>
      <c r="BB537" s="59">
        <v>4059000</v>
      </c>
      <c r="BC537" s="59">
        <v>0</v>
      </c>
      <c r="BD537" s="59">
        <v>0</v>
      </c>
      <c r="BE537" s="59">
        <v>4059000</v>
      </c>
      <c r="BF537" s="59">
        <v>0</v>
      </c>
      <c r="BG537" s="136">
        <v>0</v>
      </c>
      <c r="BH537" s="80">
        <v>120</v>
      </c>
      <c r="BI537" s="80">
        <v>159.6</v>
      </c>
      <c r="BJ537" s="80">
        <v>39.599999999999994</v>
      </c>
      <c r="BK537" s="80">
        <v>32.999999999999993</v>
      </c>
      <c r="BL537" s="80">
        <v>159.6</v>
      </c>
      <c r="BM537" s="80">
        <v>39.599999999999994</v>
      </c>
      <c r="BN537" s="80">
        <v>32.999999999999993</v>
      </c>
      <c r="BO537" s="169" t="str">
        <f>VLOOKUP(B537,[1]DS!$B$5:$W$2997,15,0)</f>
        <v>1103</v>
      </c>
      <c r="BP537" s="80" t="str">
        <f t="shared" si="61"/>
        <v/>
      </c>
    </row>
    <row r="538" spans="1:68" ht="27.6" customHeight="1">
      <c r="A538" s="56">
        <f>SUBTOTAL(3,$B$9:B538)</f>
        <v>530</v>
      </c>
      <c r="B538" s="123" t="s">
        <v>452</v>
      </c>
      <c r="C538" s="124" t="s">
        <v>1400</v>
      </c>
      <c r="D538" s="125" t="s">
        <v>1401</v>
      </c>
      <c r="E538" s="56">
        <v>11</v>
      </c>
      <c r="F538" s="57" t="s">
        <v>730</v>
      </c>
      <c r="G538" s="78">
        <v>32.799999999999997</v>
      </c>
      <c r="H538" s="58">
        <v>3362000</v>
      </c>
      <c r="I538" s="58">
        <v>0</v>
      </c>
      <c r="J538" s="58">
        <v>3362000</v>
      </c>
      <c r="K538" s="78"/>
      <c r="L538" s="58"/>
      <c r="M538" s="58"/>
      <c r="N538" s="58">
        <v>0</v>
      </c>
      <c r="O538" s="78">
        <v>228.80000000000004</v>
      </c>
      <c r="P538" s="58">
        <v>23452000.000000004</v>
      </c>
      <c r="Q538" s="58">
        <v>0</v>
      </c>
      <c r="R538" s="58">
        <v>23452000</v>
      </c>
      <c r="S538" s="78"/>
      <c r="T538" s="58"/>
      <c r="U538" s="58"/>
      <c r="V538" s="58">
        <v>0</v>
      </c>
      <c r="W538" s="58"/>
      <c r="X538" s="58"/>
      <c r="Y538" s="58"/>
      <c r="Z538" s="58"/>
      <c r="AA538" s="58"/>
      <c r="AB538" s="58">
        <v>0</v>
      </c>
      <c r="AC538" s="60">
        <v>6</v>
      </c>
      <c r="AD538" s="60">
        <v>120</v>
      </c>
      <c r="AE538" s="60">
        <v>0</v>
      </c>
      <c r="AF538" s="60">
        <v>0</v>
      </c>
      <c r="AG538" s="60">
        <v>6</v>
      </c>
      <c r="AH538" s="60">
        <v>120</v>
      </c>
      <c r="AI538" s="58">
        <v>6300000</v>
      </c>
      <c r="AJ538" s="58">
        <v>0</v>
      </c>
      <c r="AK538" s="59">
        <v>0</v>
      </c>
      <c r="AL538" s="58">
        <v>6300000</v>
      </c>
      <c r="AM538" s="58">
        <v>0</v>
      </c>
      <c r="AN538" s="78">
        <v>300</v>
      </c>
      <c r="AO538" s="78">
        <v>519</v>
      </c>
      <c r="AP538" s="78">
        <v>147.20000000000002</v>
      </c>
      <c r="AQ538" s="93">
        <v>56510900</v>
      </c>
      <c r="AR538" s="93">
        <v>0</v>
      </c>
      <c r="AS538" s="93">
        <v>0</v>
      </c>
      <c r="AT538" s="93">
        <v>0</v>
      </c>
      <c r="AU538" s="93">
        <v>0</v>
      </c>
      <c r="AV538" s="93">
        <v>56510900</v>
      </c>
      <c r="AW538" s="93">
        <v>0</v>
      </c>
      <c r="AX538" s="93">
        <v>0</v>
      </c>
      <c r="AY538" s="58"/>
      <c r="AZ538" s="59"/>
      <c r="BA538" s="59"/>
      <c r="BB538" s="59">
        <v>89624900</v>
      </c>
      <c r="BC538" s="59">
        <v>0</v>
      </c>
      <c r="BD538" s="59">
        <v>0</v>
      </c>
      <c r="BE538" s="59">
        <v>89624900</v>
      </c>
      <c r="BF538" s="59">
        <v>0</v>
      </c>
      <c r="BG538" s="60">
        <v>0</v>
      </c>
      <c r="BH538" s="80">
        <v>300</v>
      </c>
      <c r="BI538" s="80">
        <v>1047.8</v>
      </c>
      <c r="BJ538" s="80">
        <v>747.8</v>
      </c>
      <c r="BK538" s="80">
        <v>249.26666666666665</v>
      </c>
      <c r="BL538" s="80">
        <v>927.80000000000007</v>
      </c>
      <c r="BM538" s="80">
        <v>627.80000000000007</v>
      </c>
      <c r="BN538" s="80">
        <v>209.26666666666668</v>
      </c>
      <c r="BO538" s="169" t="str">
        <f>VLOOKUP(B538,[1]DS!$B$5:$W$2997,15,0)</f>
        <v>1104</v>
      </c>
      <c r="BP538" s="80" t="str">
        <f t="shared" si="61"/>
        <v>Vượt trên 300 giờ</v>
      </c>
    </row>
    <row r="539" spans="1:68" ht="27.6" customHeight="1">
      <c r="A539" s="56">
        <f>SUBTOTAL(3,$B$9:B539)</f>
        <v>531</v>
      </c>
      <c r="B539" s="123" t="s">
        <v>454</v>
      </c>
      <c r="C539" s="124" t="s">
        <v>1231</v>
      </c>
      <c r="D539" s="125" t="s">
        <v>1248</v>
      </c>
      <c r="E539" s="56">
        <v>11</v>
      </c>
      <c r="F539" s="57" t="s">
        <v>730</v>
      </c>
      <c r="G539" s="78">
        <v>0</v>
      </c>
      <c r="H539" s="58">
        <v>0</v>
      </c>
      <c r="I539" s="58">
        <v>0</v>
      </c>
      <c r="J539" s="58">
        <v>0</v>
      </c>
      <c r="K539" s="78"/>
      <c r="L539" s="58"/>
      <c r="M539" s="58"/>
      <c r="N539" s="58">
        <v>0</v>
      </c>
      <c r="O539" s="78">
        <v>45.6</v>
      </c>
      <c r="P539" s="58">
        <v>4674000</v>
      </c>
      <c r="Q539" s="58">
        <v>0</v>
      </c>
      <c r="R539" s="58">
        <v>4674000</v>
      </c>
      <c r="S539" s="78"/>
      <c r="T539" s="58"/>
      <c r="U539" s="58"/>
      <c r="V539" s="58">
        <v>0</v>
      </c>
      <c r="W539" s="58"/>
      <c r="X539" s="58"/>
      <c r="Y539" s="58"/>
      <c r="Z539" s="58"/>
      <c r="AA539" s="58"/>
      <c r="AB539" s="58">
        <v>0</v>
      </c>
      <c r="AC539" s="60">
        <v>7</v>
      </c>
      <c r="AD539" s="60">
        <v>148</v>
      </c>
      <c r="AE539" s="60">
        <v>0</v>
      </c>
      <c r="AF539" s="60">
        <v>0</v>
      </c>
      <c r="AG539" s="60">
        <v>7</v>
      </c>
      <c r="AH539" s="60">
        <v>148</v>
      </c>
      <c r="AI539" s="58">
        <v>7700000</v>
      </c>
      <c r="AJ539" s="58">
        <v>0</v>
      </c>
      <c r="AK539" s="59">
        <v>0</v>
      </c>
      <c r="AL539" s="58">
        <v>7700000</v>
      </c>
      <c r="AM539" s="58">
        <v>0</v>
      </c>
      <c r="AN539" s="78">
        <v>300</v>
      </c>
      <c r="AO539" s="78">
        <v>1231.8</v>
      </c>
      <c r="AP539" s="78">
        <v>0</v>
      </c>
      <c r="AQ539" s="93">
        <v>119000100</v>
      </c>
      <c r="AR539" s="93">
        <v>0</v>
      </c>
      <c r="AS539" s="93">
        <v>0</v>
      </c>
      <c r="AT539" s="93">
        <v>0</v>
      </c>
      <c r="AU539" s="93">
        <v>0</v>
      </c>
      <c r="AV539" s="93">
        <v>119000100</v>
      </c>
      <c r="AW539" s="93">
        <v>0</v>
      </c>
      <c r="AX539" s="93">
        <v>0</v>
      </c>
      <c r="AY539" s="58"/>
      <c r="AZ539" s="59"/>
      <c r="BA539" s="59"/>
      <c r="BB539" s="59">
        <v>131374100</v>
      </c>
      <c r="BC539" s="59">
        <v>0</v>
      </c>
      <c r="BD539" s="59">
        <v>0</v>
      </c>
      <c r="BE539" s="59">
        <v>131374100</v>
      </c>
      <c r="BF539" s="59">
        <v>0</v>
      </c>
      <c r="BG539" s="136">
        <v>0</v>
      </c>
      <c r="BH539" s="80">
        <v>300</v>
      </c>
      <c r="BI539" s="80">
        <v>1425.3999999999999</v>
      </c>
      <c r="BJ539" s="80">
        <v>1125.3999999999999</v>
      </c>
      <c r="BK539" s="80">
        <v>375.13333333333327</v>
      </c>
      <c r="BL539" s="80">
        <v>1277.3999999999999</v>
      </c>
      <c r="BM539" s="80">
        <v>977.39999999999986</v>
      </c>
      <c r="BN539" s="80">
        <v>325.79999999999995</v>
      </c>
      <c r="BO539" s="169" t="str">
        <f>VLOOKUP(B539,[1]DS!$B$5:$W$2997,15,0)</f>
        <v>1104</v>
      </c>
      <c r="BP539" s="80" t="str">
        <f t="shared" si="61"/>
        <v>Vượt trên 300 giờ</v>
      </c>
    </row>
    <row r="540" spans="1:68" ht="27.6" customHeight="1">
      <c r="A540" s="56">
        <f>SUBTOTAL(3,$B$9:B540)</f>
        <v>532</v>
      </c>
      <c r="B540" s="123" t="s">
        <v>455</v>
      </c>
      <c r="C540" s="124" t="s">
        <v>1402</v>
      </c>
      <c r="D540" s="125" t="s">
        <v>1403</v>
      </c>
      <c r="E540" s="56">
        <v>11</v>
      </c>
      <c r="F540" s="57" t="s">
        <v>730</v>
      </c>
      <c r="G540" s="78">
        <v>0</v>
      </c>
      <c r="H540" s="58">
        <v>0</v>
      </c>
      <c r="I540" s="58">
        <v>0</v>
      </c>
      <c r="J540" s="58">
        <v>0</v>
      </c>
      <c r="K540" s="78"/>
      <c r="L540" s="58"/>
      <c r="M540" s="58"/>
      <c r="N540" s="58">
        <v>0</v>
      </c>
      <c r="O540" s="78">
        <v>135.99999999999997</v>
      </c>
      <c r="P540" s="58">
        <v>13939999.999999996</v>
      </c>
      <c r="Q540" s="58">
        <v>0</v>
      </c>
      <c r="R540" s="58">
        <v>13940000</v>
      </c>
      <c r="S540" s="78"/>
      <c r="T540" s="58"/>
      <c r="U540" s="58"/>
      <c r="V540" s="58">
        <v>0</v>
      </c>
      <c r="W540" s="58"/>
      <c r="X540" s="58"/>
      <c r="Y540" s="58"/>
      <c r="Z540" s="58"/>
      <c r="AA540" s="58"/>
      <c r="AB540" s="58">
        <v>0</v>
      </c>
      <c r="AC540" s="60">
        <v>6</v>
      </c>
      <c r="AD540" s="60">
        <v>120</v>
      </c>
      <c r="AE540" s="60">
        <v>0</v>
      </c>
      <c r="AF540" s="60">
        <v>0</v>
      </c>
      <c r="AG540" s="60">
        <v>6</v>
      </c>
      <c r="AH540" s="60">
        <v>120</v>
      </c>
      <c r="AI540" s="58">
        <v>6300000</v>
      </c>
      <c r="AJ540" s="58">
        <v>0</v>
      </c>
      <c r="AK540" s="59">
        <v>0</v>
      </c>
      <c r="AL540" s="58">
        <v>6300000</v>
      </c>
      <c r="AM540" s="58">
        <v>0</v>
      </c>
      <c r="AN540" s="78">
        <v>300</v>
      </c>
      <c r="AO540" s="78">
        <v>903.7</v>
      </c>
      <c r="AP540" s="78">
        <v>48.800000000000004</v>
      </c>
      <c r="AQ540" s="93">
        <v>85623750</v>
      </c>
      <c r="AR540" s="93">
        <v>0</v>
      </c>
      <c r="AS540" s="93">
        <v>0</v>
      </c>
      <c r="AT540" s="93">
        <v>0</v>
      </c>
      <c r="AU540" s="93">
        <v>0</v>
      </c>
      <c r="AV540" s="93">
        <v>85623750</v>
      </c>
      <c r="AW540" s="93">
        <v>0</v>
      </c>
      <c r="AX540" s="93">
        <v>0</v>
      </c>
      <c r="AY540" s="58"/>
      <c r="AZ540" s="59"/>
      <c r="BA540" s="59"/>
      <c r="BB540" s="59">
        <v>105863750</v>
      </c>
      <c r="BC540" s="59">
        <v>0</v>
      </c>
      <c r="BD540" s="59">
        <v>0</v>
      </c>
      <c r="BE540" s="59">
        <v>105863750</v>
      </c>
      <c r="BF540" s="59">
        <v>0</v>
      </c>
      <c r="BG540" s="136">
        <v>0</v>
      </c>
      <c r="BH540" s="80">
        <v>300</v>
      </c>
      <c r="BI540" s="80">
        <v>1208.5</v>
      </c>
      <c r="BJ540" s="80">
        <v>908.5</v>
      </c>
      <c r="BK540" s="80">
        <v>302.83333333333331</v>
      </c>
      <c r="BL540" s="80">
        <v>1088.5</v>
      </c>
      <c r="BM540" s="80">
        <v>788.5</v>
      </c>
      <c r="BN540" s="80">
        <v>262.83333333333331</v>
      </c>
      <c r="BO540" s="169" t="str">
        <f>VLOOKUP(B540,[1]DS!$B$5:$W$2997,15,0)</f>
        <v>1104</v>
      </c>
      <c r="BP540" s="80" t="str">
        <f t="shared" si="61"/>
        <v>Vượt trên 300 giờ</v>
      </c>
    </row>
    <row r="541" spans="1:68" ht="27.6" customHeight="1">
      <c r="A541" s="56">
        <f>SUBTOTAL(3,$B$9:B541)</f>
        <v>533</v>
      </c>
      <c r="B541" s="123" t="s">
        <v>457</v>
      </c>
      <c r="C541" s="124" t="s">
        <v>1404</v>
      </c>
      <c r="D541" s="125" t="s">
        <v>1087</v>
      </c>
      <c r="E541" s="56">
        <v>11</v>
      </c>
      <c r="F541" s="57" t="s">
        <v>730</v>
      </c>
      <c r="G541" s="78">
        <v>0</v>
      </c>
      <c r="H541" s="58">
        <v>0</v>
      </c>
      <c r="I541" s="58">
        <v>0</v>
      </c>
      <c r="J541" s="58">
        <v>0</v>
      </c>
      <c r="K541" s="78"/>
      <c r="L541" s="58"/>
      <c r="M541" s="58"/>
      <c r="N541" s="58">
        <v>0</v>
      </c>
      <c r="O541" s="78">
        <v>45.6</v>
      </c>
      <c r="P541" s="58">
        <v>4674000</v>
      </c>
      <c r="Q541" s="58">
        <v>0</v>
      </c>
      <c r="R541" s="58">
        <v>4674000</v>
      </c>
      <c r="S541" s="78"/>
      <c r="T541" s="58"/>
      <c r="U541" s="58"/>
      <c r="V541" s="58">
        <v>0</v>
      </c>
      <c r="W541" s="58"/>
      <c r="X541" s="58"/>
      <c r="Y541" s="58"/>
      <c r="Z541" s="58"/>
      <c r="AA541" s="58"/>
      <c r="AB541" s="58">
        <v>0</v>
      </c>
      <c r="AC541" s="60">
        <v>7</v>
      </c>
      <c r="AD541" s="60">
        <v>140</v>
      </c>
      <c r="AE541" s="60">
        <v>0</v>
      </c>
      <c r="AF541" s="60">
        <v>0</v>
      </c>
      <c r="AG541" s="60">
        <v>7</v>
      </c>
      <c r="AH541" s="60">
        <v>140</v>
      </c>
      <c r="AI541" s="58">
        <v>7350000</v>
      </c>
      <c r="AJ541" s="58">
        <v>0</v>
      </c>
      <c r="AK541" s="59">
        <v>0</v>
      </c>
      <c r="AL541" s="58">
        <v>7350000</v>
      </c>
      <c r="AM541" s="58">
        <v>0</v>
      </c>
      <c r="AN541" s="78">
        <v>105</v>
      </c>
      <c r="AO541" s="78">
        <v>804.40000000000009</v>
      </c>
      <c r="AP541" s="78">
        <v>0</v>
      </c>
      <c r="AQ541" s="93">
        <v>88678300</v>
      </c>
      <c r="AR541" s="93">
        <v>0</v>
      </c>
      <c r="AS541" s="93">
        <v>0</v>
      </c>
      <c r="AT541" s="93">
        <v>0</v>
      </c>
      <c r="AU541" s="93">
        <v>0</v>
      </c>
      <c r="AV541" s="93">
        <v>88678300</v>
      </c>
      <c r="AW541" s="93">
        <v>0</v>
      </c>
      <c r="AX541" s="93">
        <v>0</v>
      </c>
      <c r="AY541" s="58"/>
      <c r="AZ541" s="59"/>
      <c r="BA541" s="59"/>
      <c r="BB541" s="59">
        <v>100702300</v>
      </c>
      <c r="BC541" s="59">
        <v>0</v>
      </c>
      <c r="BD541" s="59">
        <v>0</v>
      </c>
      <c r="BE541" s="59">
        <v>100702300</v>
      </c>
      <c r="BF541" s="59">
        <v>0</v>
      </c>
      <c r="BG541" s="136">
        <v>0</v>
      </c>
      <c r="BH541" s="80">
        <v>105</v>
      </c>
      <c r="BI541" s="80">
        <v>990.00000000000011</v>
      </c>
      <c r="BJ541" s="80">
        <v>885.00000000000011</v>
      </c>
      <c r="BK541" s="80">
        <v>842.85714285714289</v>
      </c>
      <c r="BL541" s="80">
        <v>850.00000000000011</v>
      </c>
      <c r="BM541" s="80">
        <v>745.00000000000011</v>
      </c>
      <c r="BN541" s="80">
        <v>709.52380952380963</v>
      </c>
      <c r="BO541" s="169" t="str">
        <f>VLOOKUP(B541,[1]DS!$B$5:$W$2997,15,0)</f>
        <v>1104</v>
      </c>
      <c r="BP541" s="80" t="str">
        <f t="shared" si="61"/>
        <v>Vượt trên 300 giờ</v>
      </c>
    </row>
    <row r="542" spans="1:68" ht="27.6" customHeight="1">
      <c r="A542" s="56">
        <f>SUBTOTAL(3,$B$9:B542)</f>
        <v>534</v>
      </c>
      <c r="B542" s="123" t="s">
        <v>458</v>
      </c>
      <c r="C542" s="124" t="s">
        <v>1042</v>
      </c>
      <c r="D542" s="125" t="s">
        <v>897</v>
      </c>
      <c r="E542" s="56">
        <v>11</v>
      </c>
      <c r="F542" s="57" t="s">
        <v>730</v>
      </c>
      <c r="G542" s="78">
        <v>0</v>
      </c>
      <c r="H542" s="58">
        <v>0</v>
      </c>
      <c r="I542" s="58">
        <v>0</v>
      </c>
      <c r="J542" s="58">
        <v>0</v>
      </c>
      <c r="K542" s="78"/>
      <c r="L542" s="58"/>
      <c r="M542" s="58"/>
      <c r="N542" s="58">
        <v>0</v>
      </c>
      <c r="O542" s="78">
        <v>0</v>
      </c>
      <c r="P542" s="58">
        <v>0</v>
      </c>
      <c r="Q542" s="58">
        <v>0</v>
      </c>
      <c r="R542" s="58">
        <v>0</v>
      </c>
      <c r="S542" s="78"/>
      <c r="T542" s="58"/>
      <c r="U542" s="58"/>
      <c r="V542" s="58">
        <v>0</v>
      </c>
      <c r="W542" s="58"/>
      <c r="X542" s="58"/>
      <c r="Y542" s="58"/>
      <c r="Z542" s="58"/>
      <c r="AA542" s="58"/>
      <c r="AB542" s="58">
        <v>0</v>
      </c>
      <c r="AC542" s="60">
        <v>7</v>
      </c>
      <c r="AD542" s="60">
        <v>130</v>
      </c>
      <c r="AE542" s="60">
        <v>0</v>
      </c>
      <c r="AF542" s="60">
        <v>0</v>
      </c>
      <c r="AG542" s="60">
        <v>7</v>
      </c>
      <c r="AH542" s="60">
        <v>130</v>
      </c>
      <c r="AI542" s="58">
        <v>6600000</v>
      </c>
      <c r="AJ542" s="58">
        <v>0</v>
      </c>
      <c r="AK542" s="59">
        <v>0</v>
      </c>
      <c r="AL542" s="58">
        <v>6600000</v>
      </c>
      <c r="AM542" s="58">
        <v>0</v>
      </c>
      <c r="AN542" s="78">
        <v>60</v>
      </c>
      <c r="AO542" s="78">
        <v>63.1</v>
      </c>
      <c r="AP542" s="78">
        <v>49.8</v>
      </c>
      <c r="AQ542" s="93">
        <v>7670500</v>
      </c>
      <c r="AR542" s="93">
        <v>0</v>
      </c>
      <c r="AS542" s="93">
        <v>0</v>
      </c>
      <c r="AT542" s="93">
        <v>0</v>
      </c>
      <c r="AU542" s="93">
        <v>0</v>
      </c>
      <c r="AV542" s="93">
        <v>7670500</v>
      </c>
      <c r="AW542" s="93">
        <v>0</v>
      </c>
      <c r="AX542" s="93">
        <v>0</v>
      </c>
      <c r="AY542" s="58"/>
      <c r="AZ542" s="59"/>
      <c r="BA542" s="59"/>
      <c r="BB542" s="59">
        <v>14270500</v>
      </c>
      <c r="BC542" s="59">
        <v>0</v>
      </c>
      <c r="BD542" s="59">
        <v>0</v>
      </c>
      <c r="BE542" s="59">
        <v>14270500</v>
      </c>
      <c r="BF542" s="59">
        <v>0</v>
      </c>
      <c r="BG542" s="136">
        <v>0</v>
      </c>
      <c r="BH542" s="80">
        <v>60</v>
      </c>
      <c r="BI542" s="80">
        <v>242.89999999999998</v>
      </c>
      <c r="BJ542" s="80">
        <v>182.89999999999998</v>
      </c>
      <c r="BK542" s="80">
        <v>304.83333333333331</v>
      </c>
      <c r="BL542" s="80">
        <v>112.9</v>
      </c>
      <c r="BM542" s="80">
        <v>52.900000000000006</v>
      </c>
      <c r="BN542" s="80">
        <v>88.166666666666671</v>
      </c>
      <c r="BO542" s="169" t="str">
        <f>VLOOKUP(B542,[1]DS!$B$5:$W$2997,15,0)</f>
        <v>1104</v>
      </c>
      <c r="BP542" s="80" t="str">
        <f t="shared" si="61"/>
        <v/>
      </c>
    </row>
    <row r="543" spans="1:68" ht="27.6" customHeight="1">
      <c r="A543" s="56">
        <f>SUBTOTAL(3,$B$9:B543)</f>
        <v>535</v>
      </c>
      <c r="B543" s="123" t="s">
        <v>459</v>
      </c>
      <c r="C543" s="124" t="s">
        <v>1004</v>
      </c>
      <c r="D543" s="125" t="s">
        <v>923</v>
      </c>
      <c r="E543" s="56">
        <v>11</v>
      </c>
      <c r="F543" s="57" t="s">
        <v>730</v>
      </c>
      <c r="G543" s="78">
        <v>0</v>
      </c>
      <c r="H543" s="58">
        <v>0</v>
      </c>
      <c r="I543" s="58">
        <v>0</v>
      </c>
      <c r="J543" s="58">
        <v>0</v>
      </c>
      <c r="K543" s="78"/>
      <c r="L543" s="58"/>
      <c r="M543" s="58"/>
      <c r="N543" s="58">
        <v>0</v>
      </c>
      <c r="O543" s="78">
        <v>30.1</v>
      </c>
      <c r="P543" s="58">
        <v>3085250</v>
      </c>
      <c r="Q543" s="58">
        <v>0</v>
      </c>
      <c r="R543" s="58">
        <v>3085250</v>
      </c>
      <c r="S543" s="78"/>
      <c r="T543" s="58"/>
      <c r="U543" s="58"/>
      <c r="V543" s="58">
        <v>0</v>
      </c>
      <c r="W543" s="58"/>
      <c r="X543" s="58"/>
      <c r="Y543" s="58"/>
      <c r="Z543" s="58"/>
      <c r="AA543" s="58"/>
      <c r="AB543" s="58">
        <v>0</v>
      </c>
      <c r="AC543" s="60">
        <v>8</v>
      </c>
      <c r="AD543" s="60">
        <v>160</v>
      </c>
      <c r="AE543" s="60">
        <v>0</v>
      </c>
      <c r="AF543" s="60">
        <v>0</v>
      </c>
      <c r="AG543" s="60">
        <v>8</v>
      </c>
      <c r="AH543" s="60">
        <v>160</v>
      </c>
      <c r="AI543" s="58">
        <v>8400000</v>
      </c>
      <c r="AJ543" s="58">
        <v>0</v>
      </c>
      <c r="AK543" s="59">
        <v>0</v>
      </c>
      <c r="AL543" s="58">
        <v>8400000</v>
      </c>
      <c r="AM543" s="58">
        <v>0</v>
      </c>
      <c r="AN543" s="78">
        <v>300</v>
      </c>
      <c r="AO543" s="78">
        <v>1320.4</v>
      </c>
      <c r="AP543" s="78">
        <v>0</v>
      </c>
      <c r="AQ543" s="93">
        <v>127037800</v>
      </c>
      <c r="AR543" s="93">
        <v>0</v>
      </c>
      <c r="AS543" s="93">
        <v>0</v>
      </c>
      <c r="AT543" s="93">
        <v>0</v>
      </c>
      <c r="AU543" s="93">
        <v>0</v>
      </c>
      <c r="AV543" s="93">
        <v>127037800</v>
      </c>
      <c r="AW543" s="93">
        <v>0</v>
      </c>
      <c r="AX543" s="93">
        <v>0</v>
      </c>
      <c r="AY543" s="58"/>
      <c r="AZ543" s="59"/>
      <c r="BA543" s="59"/>
      <c r="BB543" s="59">
        <v>138523050</v>
      </c>
      <c r="BC543" s="59">
        <v>0</v>
      </c>
      <c r="BD543" s="59">
        <v>0</v>
      </c>
      <c r="BE543" s="59">
        <v>138523050</v>
      </c>
      <c r="BF543" s="59">
        <v>0</v>
      </c>
      <c r="BG543" s="60">
        <v>0</v>
      </c>
      <c r="BH543" s="80">
        <v>300</v>
      </c>
      <c r="BI543" s="80">
        <v>1510.5</v>
      </c>
      <c r="BJ543" s="80">
        <v>1210.5</v>
      </c>
      <c r="BK543" s="80">
        <v>403.5</v>
      </c>
      <c r="BL543" s="80">
        <v>1350.5</v>
      </c>
      <c r="BM543" s="80">
        <v>1050.5</v>
      </c>
      <c r="BN543" s="80">
        <v>350.16666666666663</v>
      </c>
      <c r="BO543" s="169" t="str">
        <f>VLOOKUP(B543,[1]DS!$B$5:$W$2997,15,0)</f>
        <v>1104</v>
      </c>
      <c r="BP543" s="80" t="str">
        <f t="shared" si="61"/>
        <v>Vượt trên 300 giờ</v>
      </c>
    </row>
    <row r="544" spans="1:68" ht="27.6" customHeight="1">
      <c r="A544" s="56">
        <f>SUBTOTAL(3,$B$9:B544)</f>
        <v>536</v>
      </c>
      <c r="B544" s="123" t="s">
        <v>460</v>
      </c>
      <c r="C544" s="124" t="s">
        <v>1259</v>
      </c>
      <c r="D544" s="125" t="s">
        <v>1010</v>
      </c>
      <c r="E544" s="56">
        <v>11</v>
      </c>
      <c r="F544" s="57" t="s">
        <v>730</v>
      </c>
      <c r="G544" s="78">
        <v>0</v>
      </c>
      <c r="H544" s="58">
        <v>0</v>
      </c>
      <c r="I544" s="58">
        <v>0</v>
      </c>
      <c r="J544" s="58">
        <v>0</v>
      </c>
      <c r="K544" s="78"/>
      <c r="L544" s="58"/>
      <c r="M544" s="58"/>
      <c r="N544" s="58">
        <v>0</v>
      </c>
      <c r="O544" s="78">
        <v>91.2</v>
      </c>
      <c r="P544" s="58">
        <v>9348000</v>
      </c>
      <c r="Q544" s="58">
        <v>0</v>
      </c>
      <c r="R544" s="58">
        <v>9348000</v>
      </c>
      <c r="S544" s="78"/>
      <c r="T544" s="58"/>
      <c r="U544" s="58"/>
      <c r="V544" s="58">
        <v>0</v>
      </c>
      <c r="W544" s="58"/>
      <c r="X544" s="58"/>
      <c r="Y544" s="58"/>
      <c r="Z544" s="58"/>
      <c r="AA544" s="58"/>
      <c r="AB544" s="58">
        <v>0</v>
      </c>
      <c r="AC544" s="60">
        <v>7</v>
      </c>
      <c r="AD544" s="60">
        <v>140</v>
      </c>
      <c r="AE544" s="60">
        <v>0</v>
      </c>
      <c r="AF544" s="60">
        <v>0</v>
      </c>
      <c r="AG544" s="60">
        <v>7</v>
      </c>
      <c r="AH544" s="60">
        <v>140</v>
      </c>
      <c r="AI544" s="58">
        <v>7350000</v>
      </c>
      <c r="AJ544" s="58">
        <v>0</v>
      </c>
      <c r="AK544" s="59">
        <v>0</v>
      </c>
      <c r="AL544" s="58">
        <v>7350000</v>
      </c>
      <c r="AM544" s="58">
        <v>0</v>
      </c>
      <c r="AN544" s="78">
        <v>287.5</v>
      </c>
      <c r="AO544" s="78">
        <v>1314.8000000000002</v>
      </c>
      <c r="AP544" s="78">
        <v>0</v>
      </c>
      <c r="AQ544" s="93">
        <v>127862350</v>
      </c>
      <c r="AR544" s="93">
        <v>0</v>
      </c>
      <c r="AS544" s="93">
        <v>0</v>
      </c>
      <c r="AT544" s="93">
        <v>0</v>
      </c>
      <c r="AU544" s="93">
        <v>0</v>
      </c>
      <c r="AV544" s="93">
        <v>127862350</v>
      </c>
      <c r="AW544" s="93">
        <v>0</v>
      </c>
      <c r="AX544" s="93">
        <v>0</v>
      </c>
      <c r="AY544" s="58"/>
      <c r="AZ544" s="59"/>
      <c r="BA544" s="59"/>
      <c r="BB544" s="59">
        <v>144560350</v>
      </c>
      <c r="BC544" s="59">
        <v>0</v>
      </c>
      <c r="BD544" s="59">
        <v>0</v>
      </c>
      <c r="BE544" s="59">
        <v>144560350</v>
      </c>
      <c r="BF544" s="59">
        <v>0</v>
      </c>
      <c r="BG544" s="136">
        <v>0</v>
      </c>
      <c r="BH544" s="80">
        <v>287.5</v>
      </c>
      <c r="BI544" s="80">
        <v>1546.0000000000002</v>
      </c>
      <c r="BJ544" s="80">
        <v>1258.5000000000002</v>
      </c>
      <c r="BK544" s="80">
        <v>437.73913043478274</v>
      </c>
      <c r="BL544" s="80">
        <v>1406.0000000000002</v>
      </c>
      <c r="BM544" s="80">
        <v>1118.5000000000002</v>
      </c>
      <c r="BN544" s="80">
        <v>389.04347826086962</v>
      </c>
      <c r="BO544" s="169" t="str">
        <f>VLOOKUP(B544,[1]DS!$B$5:$W$2997,15,0)</f>
        <v>1104</v>
      </c>
      <c r="BP544" s="80" t="str">
        <f t="shared" si="61"/>
        <v>Vượt trên 300 giờ</v>
      </c>
    </row>
    <row r="545" spans="1:68" ht="27.6" customHeight="1">
      <c r="A545" s="56">
        <f>SUBTOTAL(3,$B$9:B545)</f>
        <v>537</v>
      </c>
      <c r="B545" s="123" t="s">
        <v>461</v>
      </c>
      <c r="C545" s="124" t="s">
        <v>1070</v>
      </c>
      <c r="D545" s="125" t="s">
        <v>985</v>
      </c>
      <c r="E545" s="56">
        <v>11</v>
      </c>
      <c r="F545" s="57" t="s">
        <v>730</v>
      </c>
      <c r="G545" s="78">
        <v>0</v>
      </c>
      <c r="H545" s="58">
        <v>0</v>
      </c>
      <c r="I545" s="58">
        <v>0</v>
      </c>
      <c r="J545" s="58">
        <v>0</v>
      </c>
      <c r="K545" s="78"/>
      <c r="L545" s="58"/>
      <c r="M545" s="58"/>
      <c r="N545" s="58">
        <v>0</v>
      </c>
      <c r="O545" s="78">
        <v>106.30000000000001</v>
      </c>
      <c r="P545" s="58">
        <v>10895750.000000002</v>
      </c>
      <c r="Q545" s="58">
        <v>0</v>
      </c>
      <c r="R545" s="58">
        <v>10895750</v>
      </c>
      <c r="S545" s="78"/>
      <c r="T545" s="58"/>
      <c r="U545" s="58"/>
      <c r="V545" s="58">
        <v>0</v>
      </c>
      <c r="W545" s="58"/>
      <c r="X545" s="58"/>
      <c r="Y545" s="58"/>
      <c r="Z545" s="58"/>
      <c r="AA545" s="58"/>
      <c r="AB545" s="58">
        <v>0</v>
      </c>
      <c r="AC545" s="60">
        <v>7</v>
      </c>
      <c r="AD545" s="60">
        <v>140</v>
      </c>
      <c r="AE545" s="60">
        <v>0</v>
      </c>
      <c r="AF545" s="60">
        <v>0</v>
      </c>
      <c r="AG545" s="60">
        <v>7</v>
      </c>
      <c r="AH545" s="60">
        <v>140</v>
      </c>
      <c r="AI545" s="58">
        <v>7350000</v>
      </c>
      <c r="AJ545" s="58">
        <v>0</v>
      </c>
      <c r="AK545" s="59">
        <v>0</v>
      </c>
      <c r="AL545" s="58">
        <v>7350000</v>
      </c>
      <c r="AM545" s="58">
        <v>0</v>
      </c>
      <c r="AN545" s="78">
        <v>300</v>
      </c>
      <c r="AO545" s="78">
        <v>1230.8</v>
      </c>
      <c r="AP545" s="78">
        <v>0</v>
      </c>
      <c r="AQ545" s="93">
        <v>116330600</v>
      </c>
      <c r="AR545" s="93">
        <v>0</v>
      </c>
      <c r="AS545" s="93">
        <v>0</v>
      </c>
      <c r="AT545" s="93">
        <v>0</v>
      </c>
      <c r="AU545" s="93">
        <v>0</v>
      </c>
      <c r="AV545" s="93">
        <v>116330600</v>
      </c>
      <c r="AW545" s="93">
        <v>0</v>
      </c>
      <c r="AX545" s="93">
        <v>0</v>
      </c>
      <c r="AY545" s="58"/>
      <c r="AZ545" s="59"/>
      <c r="BA545" s="59"/>
      <c r="BB545" s="59">
        <v>134576350</v>
      </c>
      <c r="BC545" s="59">
        <v>0</v>
      </c>
      <c r="BD545" s="59">
        <v>0</v>
      </c>
      <c r="BE545" s="59">
        <v>134576350</v>
      </c>
      <c r="BF545" s="59">
        <v>0</v>
      </c>
      <c r="BG545" s="136">
        <v>0</v>
      </c>
      <c r="BH545" s="80">
        <v>300</v>
      </c>
      <c r="BI545" s="80">
        <v>1477.1</v>
      </c>
      <c r="BJ545" s="80">
        <v>1177.0999999999999</v>
      </c>
      <c r="BK545" s="80">
        <v>392.36666666666662</v>
      </c>
      <c r="BL545" s="80">
        <v>1337.1</v>
      </c>
      <c r="BM545" s="80">
        <v>1037.0999999999999</v>
      </c>
      <c r="BN545" s="80">
        <v>345.7</v>
      </c>
      <c r="BO545" s="169" t="str">
        <f>VLOOKUP(B545,[1]DS!$B$5:$W$2997,15,0)</f>
        <v>1104</v>
      </c>
      <c r="BP545" s="80" t="str">
        <f t="shared" si="61"/>
        <v>Vượt trên 300 giờ</v>
      </c>
    </row>
    <row r="546" spans="1:68" ht="27.6" customHeight="1">
      <c r="A546" s="56">
        <f>SUBTOTAL(3,$B$9:B546)</f>
        <v>538</v>
      </c>
      <c r="B546" s="123" t="s">
        <v>462</v>
      </c>
      <c r="C546" s="124" t="s">
        <v>1405</v>
      </c>
      <c r="D546" s="125" t="s">
        <v>1114</v>
      </c>
      <c r="E546" s="56">
        <v>11</v>
      </c>
      <c r="F546" s="57" t="s">
        <v>730</v>
      </c>
      <c r="G546" s="78">
        <v>0</v>
      </c>
      <c r="H546" s="58">
        <v>0</v>
      </c>
      <c r="I546" s="58">
        <v>0</v>
      </c>
      <c r="J546" s="58">
        <v>0</v>
      </c>
      <c r="K546" s="78"/>
      <c r="L546" s="58"/>
      <c r="M546" s="58"/>
      <c r="N546" s="58">
        <v>0</v>
      </c>
      <c r="O546" s="78">
        <v>60.2</v>
      </c>
      <c r="P546" s="58">
        <v>6170500</v>
      </c>
      <c r="Q546" s="58">
        <v>0</v>
      </c>
      <c r="R546" s="58">
        <v>6170500</v>
      </c>
      <c r="S546" s="78"/>
      <c r="T546" s="58"/>
      <c r="U546" s="58"/>
      <c r="V546" s="58">
        <v>0</v>
      </c>
      <c r="W546" s="58"/>
      <c r="X546" s="58"/>
      <c r="Y546" s="58"/>
      <c r="Z546" s="58"/>
      <c r="AA546" s="58"/>
      <c r="AB546" s="58">
        <v>0</v>
      </c>
      <c r="AC546" s="60">
        <v>8</v>
      </c>
      <c r="AD546" s="60">
        <v>160</v>
      </c>
      <c r="AE546" s="60">
        <v>0</v>
      </c>
      <c r="AF546" s="60">
        <v>0</v>
      </c>
      <c r="AG546" s="60">
        <v>8</v>
      </c>
      <c r="AH546" s="60">
        <v>160</v>
      </c>
      <c r="AI546" s="58">
        <v>8400000</v>
      </c>
      <c r="AJ546" s="58">
        <v>0</v>
      </c>
      <c r="AK546" s="59">
        <v>0</v>
      </c>
      <c r="AL546" s="58">
        <v>8400000</v>
      </c>
      <c r="AM546" s="58">
        <v>0</v>
      </c>
      <c r="AN546" s="78">
        <v>105</v>
      </c>
      <c r="AO546" s="78">
        <v>1190.5</v>
      </c>
      <c r="AP546" s="78">
        <v>0</v>
      </c>
      <c r="AQ546" s="93">
        <v>134817250</v>
      </c>
      <c r="AR546" s="93">
        <v>0</v>
      </c>
      <c r="AS546" s="93">
        <v>0</v>
      </c>
      <c r="AT546" s="93">
        <v>0</v>
      </c>
      <c r="AU546" s="93">
        <v>0</v>
      </c>
      <c r="AV546" s="93">
        <v>134817250</v>
      </c>
      <c r="AW546" s="93">
        <v>0</v>
      </c>
      <c r="AX546" s="93">
        <v>0</v>
      </c>
      <c r="AY546" s="58"/>
      <c r="AZ546" s="59"/>
      <c r="BA546" s="59"/>
      <c r="BB546" s="59">
        <v>149387750</v>
      </c>
      <c r="BC546" s="59">
        <v>0</v>
      </c>
      <c r="BD546" s="59">
        <v>0</v>
      </c>
      <c r="BE546" s="59">
        <v>149387750</v>
      </c>
      <c r="BF546" s="59">
        <v>0</v>
      </c>
      <c r="BG546" s="136">
        <v>0</v>
      </c>
      <c r="BH546" s="80">
        <v>105</v>
      </c>
      <c r="BI546" s="80">
        <v>1410.7</v>
      </c>
      <c r="BJ546" s="80">
        <v>1305.7</v>
      </c>
      <c r="BK546" s="80">
        <v>1243.5238095238096</v>
      </c>
      <c r="BL546" s="80">
        <v>1250.7</v>
      </c>
      <c r="BM546" s="80">
        <v>1145.7</v>
      </c>
      <c r="BN546" s="80">
        <v>1091.1428571428571</v>
      </c>
      <c r="BO546" s="169" t="str">
        <f>VLOOKUP(B546,[1]DS!$B$5:$W$2997,15,0)</f>
        <v>1104</v>
      </c>
      <c r="BP546" s="80" t="str">
        <f t="shared" si="61"/>
        <v>Vượt trên 300 giờ</v>
      </c>
    </row>
    <row r="547" spans="1:68" ht="27.6" customHeight="1">
      <c r="A547" s="56">
        <f>SUBTOTAL(3,$B$9:B547)</f>
        <v>539</v>
      </c>
      <c r="B547" s="123" t="s">
        <v>463</v>
      </c>
      <c r="C547" s="124" t="s">
        <v>1267</v>
      </c>
      <c r="D547" s="125" t="s">
        <v>1248</v>
      </c>
      <c r="E547" s="56">
        <v>11</v>
      </c>
      <c r="F547" s="57" t="s">
        <v>730</v>
      </c>
      <c r="G547" s="78">
        <v>0</v>
      </c>
      <c r="H547" s="58">
        <v>0</v>
      </c>
      <c r="I547" s="58">
        <v>0</v>
      </c>
      <c r="J547" s="58">
        <v>0</v>
      </c>
      <c r="K547" s="78"/>
      <c r="L547" s="58"/>
      <c r="M547" s="58"/>
      <c r="N547" s="58">
        <v>0</v>
      </c>
      <c r="O547" s="78">
        <v>75.599999999999994</v>
      </c>
      <c r="P547" s="58">
        <v>7748999.9999999991</v>
      </c>
      <c r="Q547" s="58">
        <v>0</v>
      </c>
      <c r="R547" s="58">
        <v>7749000</v>
      </c>
      <c r="S547" s="78"/>
      <c r="T547" s="58"/>
      <c r="U547" s="58"/>
      <c r="V547" s="58">
        <v>0</v>
      </c>
      <c r="W547" s="58"/>
      <c r="X547" s="58"/>
      <c r="Y547" s="58"/>
      <c r="Z547" s="58"/>
      <c r="AA547" s="58"/>
      <c r="AB547" s="58">
        <v>0</v>
      </c>
      <c r="AC547" s="60">
        <v>8</v>
      </c>
      <c r="AD547" s="60">
        <v>180</v>
      </c>
      <c r="AE547" s="60">
        <v>0</v>
      </c>
      <c r="AF547" s="60">
        <v>0</v>
      </c>
      <c r="AG547" s="60">
        <v>8</v>
      </c>
      <c r="AH547" s="60">
        <v>180</v>
      </c>
      <c r="AI547" s="58">
        <v>9350000</v>
      </c>
      <c r="AJ547" s="58">
        <v>0</v>
      </c>
      <c r="AK547" s="59">
        <v>0</v>
      </c>
      <c r="AL547" s="58">
        <v>9350000</v>
      </c>
      <c r="AM547" s="58">
        <v>0</v>
      </c>
      <c r="AN547" s="78">
        <v>240</v>
      </c>
      <c r="AO547" s="78">
        <v>852.8</v>
      </c>
      <c r="AP547" s="78">
        <v>0</v>
      </c>
      <c r="AQ547" s="93">
        <v>78329600</v>
      </c>
      <c r="AR547" s="93">
        <v>0</v>
      </c>
      <c r="AS547" s="93">
        <v>0</v>
      </c>
      <c r="AT547" s="93">
        <v>0</v>
      </c>
      <c r="AU547" s="93">
        <v>0</v>
      </c>
      <c r="AV547" s="93">
        <v>78329600</v>
      </c>
      <c r="AW547" s="93">
        <v>0</v>
      </c>
      <c r="AX547" s="93">
        <v>0</v>
      </c>
      <c r="AY547" s="58"/>
      <c r="AZ547" s="59"/>
      <c r="BA547" s="59"/>
      <c r="BB547" s="59">
        <v>95428600</v>
      </c>
      <c r="BC547" s="59">
        <v>0</v>
      </c>
      <c r="BD547" s="59">
        <v>0</v>
      </c>
      <c r="BE547" s="59">
        <v>95428600</v>
      </c>
      <c r="BF547" s="59">
        <v>0</v>
      </c>
      <c r="BG547" s="136">
        <v>0</v>
      </c>
      <c r="BH547" s="80">
        <v>240</v>
      </c>
      <c r="BI547" s="80">
        <v>1108.3999999999999</v>
      </c>
      <c r="BJ547" s="80">
        <v>868.39999999999986</v>
      </c>
      <c r="BK547" s="80">
        <v>361.83333333333326</v>
      </c>
      <c r="BL547" s="80">
        <v>928.4</v>
      </c>
      <c r="BM547" s="80">
        <v>688.4</v>
      </c>
      <c r="BN547" s="80">
        <v>286.83333333333331</v>
      </c>
      <c r="BO547" s="169" t="str">
        <f>VLOOKUP(B547,[1]DS!$B$5:$W$2997,15,0)</f>
        <v>1104</v>
      </c>
      <c r="BP547" s="80" t="str">
        <f t="shared" si="61"/>
        <v>Vượt trên 300 giờ</v>
      </c>
    </row>
    <row r="548" spans="1:68" ht="27.6" customHeight="1">
      <c r="A548" s="56">
        <f>SUBTOTAL(3,$B$9:B548)</f>
        <v>540</v>
      </c>
      <c r="B548" s="123" t="s">
        <v>456</v>
      </c>
      <c r="C548" s="124" t="s">
        <v>1096</v>
      </c>
      <c r="D548" s="125" t="s">
        <v>1027</v>
      </c>
      <c r="E548" s="56">
        <v>11</v>
      </c>
      <c r="F548" s="57" t="s">
        <v>730</v>
      </c>
      <c r="G548" s="78">
        <v>0</v>
      </c>
      <c r="H548" s="58">
        <v>0</v>
      </c>
      <c r="I548" s="58">
        <v>0</v>
      </c>
      <c r="J548" s="58">
        <v>0</v>
      </c>
      <c r="K548" s="78"/>
      <c r="L548" s="58"/>
      <c r="M548" s="58"/>
      <c r="N548" s="58">
        <v>0</v>
      </c>
      <c r="O548" s="78">
        <v>45.7</v>
      </c>
      <c r="P548" s="58">
        <v>4684250</v>
      </c>
      <c r="Q548" s="58">
        <v>0</v>
      </c>
      <c r="R548" s="58">
        <v>4684250</v>
      </c>
      <c r="S548" s="78"/>
      <c r="T548" s="58"/>
      <c r="U548" s="58"/>
      <c r="V548" s="58">
        <v>0</v>
      </c>
      <c r="W548" s="58"/>
      <c r="X548" s="58"/>
      <c r="Y548" s="58"/>
      <c r="Z548" s="58"/>
      <c r="AA548" s="58"/>
      <c r="AB548" s="58">
        <v>0</v>
      </c>
      <c r="AC548" s="60">
        <v>10</v>
      </c>
      <c r="AD548" s="60">
        <v>180</v>
      </c>
      <c r="AE548" s="60">
        <v>0</v>
      </c>
      <c r="AF548" s="60">
        <v>0</v>
      </c>
      <c r="AG548" s="60">
        <v>10</v>
      </c>
      <c r="AH548" s="60">
        <v>180</v>
      </c>
      <c r="AI548" s="58">
        <v>9350000</v>
      </c>
      <c r="AJ548" s="58">
        <v>0</v>
      </c>
      <c r="AK548" s="59">
        <v>0</v>
      </c>
      <c r="AL548" s="58">
        <v>9350000</v>
      </c>
      <c r="AM548" s="58">
        <v>0</v>
      </c>
      <c r="AN548" s="78">
        <v>240</v>
      </c>
      <c r="AO548" s="78">
        <v>835.2</v>
      </c>
      <c r="AP548" s="78">
        <v>0</v>
      </c>
      <c r="AQ548" s="93">
        <v>76226400</v>
      </c>
      <c r="AR548" s="93">
        <v>0</v>
      </c>
      <c r="AS548" s="93">
        <v>0</v>
      </c>
      <c r="AT548" s="93">
        <v>0</v>
      </c>
      <c r="AU548" s="93">
        <v>0</v>
      </c>
      <c r="AV548" s="93">
        <v>76226400</v>
      </c>
      <c r="AW548" s="93">
        <v>0</v>
      </c>
      <c r="AX548" s="93">
        <v>0</v>
      </c>
      <c r="AY548" s="58"/>
      <c r="AZ548" s="59"/>
      <c r="BA548" s="59"/>
      <c r="BB548" s="59">
        <v>90260650</v>
      </c>
      <c r="BC548" s="59">
        <v>0</v>
      </c>
      <c r="BD548" s="59">
        <v>0</v>
      </c>
      <c r="BE548" s="59">
        <v>90260650</v>
      </c>
      <c r="BF548" s="59">
        <v>0</v>
      </c>
      <c r="BG548" s="136">
        <v>0</v>
      </c>
      <c r="BH548" s="80">
        <v>240</v>
      </c>
      <c r="BI548" s="80">
        <v>1060.9000000000001</v>
      </c>
      <c r="BJ548" s="80">
        <v>820.90000000000009</v>
      </c>
      <c r="BK548" s="80">
        <v>342.04166666666669</v>
      </c>
      <c r="BL548" s="80">
        <v>880.90000000000009</v>
      </c>
      <c r="BM548" s="80">
        <v>640.90000000000009</v>
      </c>
      <c r="BN548" s="80">
        <v>267.04166666666669</v>
      </c>
      <c r="BO548" s="169" t="str">
        <f>VLOOKUP(B548,[1]DS!$B$5:$W$2997,15,0)</f>
        <v>1104</v>
      </c>
      <c r="BP548" s="80" t="str">
        <f t="shared" si="61"/>
        <v>Vượt trên 300 giờ</v>
      </c>
    </row>
    <row r="549" spans="1:68" ht="27.6" customHeight="1">
      <c r="A549" s="56">
        <f>SUBTOTAL(3,$B$9:B549)</f>
        <v>541</v>
      </c>
      <c r="B549" s="123" t="s">
        <v>464</v>
      </c>
      <c r="C549" s="124" t="s">
        <v>939</v>
      </c>
      <c r="D549" s="125" t="s">
        <v>989</v>
      </c>
      <c r="E549" s="56">
        <v>12</v>
      </c>
      <c r="F549" s="57" t="s">
        <v>732</v>
      </c>
      <c r="G549" s="78">
        <v>0</v>
      </c>
      <c r="H549" s="58">
        <v>0</v>
      </c>
      <c r="I549" s="58">
        <v>0</v>
      </c>
      <c r="J549" s="58">
        <v>0</v>
      </c>
      <c r="K549" s="78"/>
      <c r="L549" s="58"/>
      <c r="M549" s="58"/>
      <c r="N549" s="58">
        <v>0</v>
      </c>
      <c r="O549" s="78">
        <v>30.1</v>
      </c>
      <c r="P549" s="58">
        <v>3085250</v>
      </c>
      <c r="Q549" s="58">
        <v>0</v>
      </c>
      <c r="R549" s="58">
        <v>3085250</v>
      </c>
      <c r="S549" s="78"/>
      <c r="T549" s="58"/>
      <c r="U549" s="58"/>
      <c r="V549" s="58">
        <v>0</v>
      </c>
      <c r="W549" s="58"/>
      <c r="X549" s="58"/>
      <c r="Y549" s="58"/>
      <c r="Z549" s="58"/>
      <c r="AA549" s="58"/>
      <c r="AB549" s="58">
        <v>0</v>
      </c>
      <c r="AC549" s="60">
        <v>2</v>
      </c>
      <c r="AD549" s="60">
        <v>52</v>
      </c>
      <c r="AE549" s="60">
        <v>0</v>
      </c>
      <c r="AF549" s="60">
        <v>0</v>
      </c>
      <c r="AG549" s="60">
        <v>2</v>
      </c>
      <c r="AH549" s="60">
        <v>52</v>
      </c>
      <c r="AI549" s="58">
        <v>2900000</v>
      </c>
      <c r="AJ549" s="58">
        <v>0</v>
      </c>
      <c r="AK549" s="59">
        <v>0</v>
      </c>
      <c r="AL549" s="58">
        <v>2900000</v>
      </c>
      <c r="AM549" s="58">
        <v>0</v>
      </c>
      <c r="AN549" s="78">
        <v>210</v>
      </c>
      <c r="AO549" s="78">
        <v>192.5</v>
      </c>
      <c r="AP549" s="78">
        <v>48.5</v>
      </c>
      <c r="AQ549" s="93">
        <v>4231500</v>
      </c>
      <c r="AR549" s="93">
        <v>0</v>
      </c>
      <c r="AS549" s="93">
        <v>0</v>
      </c>
      <c r="AT549" s="93">
        <v>0</v>
      </c>
      <c r="AU549" s="93">
        <v>0</v>
      </c>
      <c r="AV549" s="93">
        <v>4231500</v>
      </c>
      <c r="AW549" s="93">
        <v>0</v>
      </c>
      <c r="AX549" s="93">
        <v>0</v>
      </c>
      <c r="AY549" s="58"/>
      <c r="AZ549" s="59"/>
      <c r="BA549" s="59"/>
      <c r="BB549" s="59">
        <v>10216750</v>
      </c>
      <c r="BC549" s="59">
        <v>0</v>
      </c>
      <c r="BD549" s="59">
        <v>0</v>
      </c>
      <c r="BE549" s="59">
        <v>10216750</v>
      </c>
      <c r="BF549" s="59">
        <v>0</v>
      </c>
      <c r="BG549" s="136">
        <v>0</v>
      </c>
      <c r="BH549" s="80">
        <v>210</v>
      </c>
      <c r="BI549" s="80">
        <v>323.10000000000002</v>
      </c>
      <c r="BJ549" s="80">
        <v>113.10000000000002</v>
      </c>
      <c r="BK549" s="80">
        <v>53.857142857142868</v>
      </c>
      <c r="BL549" s="80">
        <v>271.10000000000002</v>
      </c>
      <c r="BM549" s="80">
        <v>61.100000000000023</v>
      </c>
      <c r="BN549" s="80">
        <v>29.095238095238109</v>
      </c>
      <c r="BO549" s="169" t="str">
        <f>VLOOKUP(B549,[1]DS!$B$5:$W$2997,15,0)</f>
        <v>1201</v>
      </c>
      <c r="BP549" s="80" t="str">
        <f t="shared" si="61"/>
        <v/>
      </c>
    </row>
    <row r="550" spans="1:68" ht="27.6" customHeight="1">
      <c r="A550" s="56">
        <f>SUBTOTAL(3,$B$9:B550)</f>
        <v>542</v>
      </c>
      <c r="B550" s="123" t="s">
        <v>465</v>
      </c>
      <c r="C550" s="124" t="s">
        <v>908</v>
      </c>
      <c r="D550" s="125" t="s">
        <v>1406</v>
      </c>
      <c r="E550" s="56">
        <v>12</v>
      </c>
      <c r="F550" s="57" t="s">
        <v>732</v>
      </c>
      <c r="G550" s="78">
        <v>0</v>
      </c>
      <c r="H550" s="58">
        <v>0</v>
      </c>
      <c r="I550" s="58">
        <v>0</v>
      </c>
      <c r="J550" s="58">
        <v>0</v>
      </c>
      <c r="K550" s="78"/>
      <c r="L550" s="58"/>
      <c r="M550" s="58"/>
      <c r="N550" s="58">
        <v>0</v>
      </c>
      <c r="O550" s="78">
        <v>0</v>
      </c>
      <c r="P550" s="58">
        <v>0</v>
      </c>
      <c r="Q550" s="58">
        <v>0</v>
      </c>
      <c r="R550" s="58">
        <v>0</v>
      </c>
      <c r="S550" s="78"/>
      <c r="T550" s="58"/>
      <c r="U550" s="58"/>
      <c r="V550" s="58">
        <v>0</v>
      </c>
      <c r="W550" s="58"/>
      <c r="X550" s="58"/>
      <c r="Y550" s="58"/>
      <c r="Z550" s="58"/>
      <c r="AA550" s="58"/>
      <c r="AB550" s="58">
        <v>0</v>
      </c>
      <c r="AC550" s="60">
        <v>2</v>
      </c>
      <c r="AD550" s="60">
        <v>52</v>
      </c>
      <c r="AE550" s="60">
        <v>0</v>
      </c>
      <c r="AF550" s="60">
        <v>0</v>
      </c>
      <c r="AG550" s="60">
        <v>2</v>
      </c>
      <c r="AH550" s="60">
        <v>52</v>
      </c>
      <c r="AI550" s="58">
        <v>2900000</v>
      </c>
      <c r="AJ550" s="58">
        <v>0</v>
      </c>
      <c r="AK550" s="59">
        <v>0</v>
      </c>
      <c r="AL550" s="58">
        <v>2900000</v>
      </c>
      <c r="AM550" s="58">
        <v>0</v>
      </c>
      <c r="AN550" s="78">
        <v>495</v>
      </c>
      <c r="AO550" s="78">
        <v>129.80000000000001</v>
      </c>
      <c r="AP550" s="78">
        <v>51.4</v>
      </c>
      <c r="AQ550" s="93">
        <v>0</v>
      </c>
      <c r="AR550" s="93">
        <v>0</v>
      </c>
      <c r="AS550" s="93">
        <v>0</v>
      </c>
      <c r="AT550" s="93">
        <v>0</v>
      </c>
      <c r="AU550" s="93">
        <v>0</v>
      </c>
      <c r="AV550" s="93">
        <v>0</v>
      </c>
      <c r="AW550" s="93">
        <v>0</v>
      </c>
      <c r="AX550" s="93">
        <v>0</v>
      </c>
      <c r="AY550" s="58"/>
      <c r="AZ550" s="59"/>
      <c r="BA550" s="59"/>
      <c r="BB550" s="59">
        <v>2900000</v>
      </c>
      <c r="BC550" s="59">
        <v>0</v>
      </c>
      <c r="BD550" s="59">
        <v>0</v>
      </c>
      <c r="BE550" s="59">
        <v>2900000</v>
      </c>
      <c r="BF550" s="59">
        <v>0</v>
      </c>
      <c r="BG550" s="60">
        <v>0</v>
      </c>
      <c r="BH550" s="80">
        <v>495</v>
      </c>
      <c r="BI550" s="80">
        <v>233.20000000000002</v>
      </c>
      <c r="BJ550" s="80">
        <v>0</v>
      </c>
      <c r="BK550" s="80">
        <v>0</v>
      </c>
      <c r="BL550" s="80">
        <v>181.20000000000002</v>
      </c>
      <c r="BM550" s="80">
        <v>0</v>
      </c>
      <c r="BN550" s="80">
        <v>0</v>
      </c>
      <c r="BO550" s="169" t="str">
        <f>VLOOKUP(B550,[1]DS!$B$5:$W$2997,15,0)</f>
        <v>1201</v>
      </c>
      <c r="BP550" s="80" t="str">
        <f t="shared" si="61"/>
        <v/>
      </c>
    </row>
    <row r="551" spans="1:68" ht="27.6" customHeight="1">
      <c r="A551" s="56">
        <f>SUBTOTAL(3,$B$9:B551)</f>
        <v>543</v>
      </c>
      <c r="B551" s="123" t="s">
        <v>466</v>
      </c>
      <c r="C551" s="124" t="s">
        <v>1400</v>
      </c>
      <c r="D551" s="125" t="s">
        <v>1052</v>
      </c>
      <c r="E551" s="56">
        <v>12</v>
      </c>
      <c r="F551" s="57" t="s">
        <v>732</v>
      </c>
      <c r="G551" s="78">
        <v>0</v>
      </c>
      <c r="H551" s="58">
        <v>0</v>
      </c>
      <c r="I551" s="58">
        <v>0</v>
      </c>
      <c r="J551" s="58">
        <v>0</v>
      </c>
      <c r="K551" s="78"/>
      <c r="L551" s="58"/>
      <c r="M551" s="58"/>
      <c r="N551" s="58">
        <v>0</v>
      </c>
      <c r="O551" s="78">
        <v>105.29999999999998</v>
      </c>
      <c r="P551" s="58">
        <v>10793249.999999998</v>
      </c>
      <c r="Q551" s="58">
        <v>0</v>
      </c>
      <c r="R551" s="58">
        <v>10793250</v>
      </c>
      <c r="S551" s="78"/>
      <c r="T551" s="58"/>
      <c r="U551" s="58"/>
      <c r="V551" s="58">
        <v>0</v>
      </c>
      <c r="W551" s="58"/>
      <c r="X551" s="58"/>
      <c r="Y551" s="58"/>
      <c r="Z551" s="58"/>
      <c r="AA551" s="58"/>
      <c r="AB551" s="58">
        <v>0</v>
      </c>
      <c r="AC551" s="60">
        <v>1</v>
      </c>
      <c r="AD551" s="60">
        <v>20</v>
      </c>
      <c r="AE551" s="60">
        <v>0</v>
      </c>
      <c r="AF551" s="60">
        <v>0</v>
      </c>
      <c r="AG551" s="60">
        <v>1</v>
      </c>
      <c r="AH551" s="60">
        <v>20</v>
      </c>
      <c r="AI551" s="58">
        <v>1050000</v>
      </c>
      <c r="AJ551" s="58">
        <v>0</v>
      </c>
      <c r="AK551" s="59">
        <v>0</v>
      </c>
      <c r="AL551" s="58">
        <v>1050000</v>
      </c>
      <c r="AM551" s="58">
        <v>0</v>
      </c>
      <c r="AN551" s="78">
        <v>105</v>
      </c>
      <c r="AO551" s="78">
        <v>365.4</v>
      </c>
      <c r="AP551" s="78">
        <v>0</v>
      </c>
      <c r="AQ551" s="93">
        <v>35544600</v>
      </c>
      <c r="AR551" s="93">
        <v>0</v>
      </c>
      <c r="AS551" s="93">
        <v>0</v>
      </c>
      <c r="AT551" s="93">
        <v>0</v>
      </c>
      <c r="AU551" s="93">
        <v>0</v>
      </c>
      <c r="AV551" s="93">
        <v>35544600</v>
      </c>
      <c r="AW551" s="93">
        <v>0</v>
      </c>
      <c r="AX551" s="93">
        <v>0</v>
      </c>
      <c r="AY551" s="58"/>
      <c r="AZ551" s="59"/>
      <c r="BA551" s="59"/>
      <c r="BB551" s="59">
        <v>47387850</v>
      </c>
      <c r="BC551" s="59">
        <v>0</v>
      </c>
      <c r="BD551" s="59">
        <v>0</v>
      </c>
      <c r="BE551" s="59">
        <v>47387850</v>
      </c>
      <c r="BF551" s="59">
        <v>0</v>
      </c>
      <c r="BG551" s="136">
        <v>0</v>
      </c>
      <c r="BH551" s="80">
        <v>105</v>
      </c>
      <c r="BI551" s="80">
        <v>490.69999999999993</v>
      </c>
      <c r="BJ551" s="80">
        <v>385.69999999999993</v>
      </c>
      <c r="BK551" s="80">
        <v>367.33333333333331</v>
      </c>
      <c r="BL551" s="80">
        <v>470.69999999999993</v>
      </c>
      <c r="BM551" s="80">
        <v>365.69999999999993</v>
      </c>
      <c r="BN551" s="80">
        <v>348.28571428571422</v>
      </c>
      <c r="BO551" s="169" t="str">
        <f>VLOOKUP(B551,[1]DS!$B$5:$W$2997,15,0)</f>
        <v>1201</v>
      </c>
      <c r="BP551" s="80" t="str">
        <f t="shared" si="61"/>
        <v/>
      </c>
    </row>
    <row r="552" spans="1:68" ht="27.6" customHeight="1">
      <c r="A552" s="56">
        <f>SUBTOTAL(3,$B$9:B552)</f>
        <v>544</v>
      </c>
      <c r="B552" s="123" t="s">
        <v>467</v>
      </c>
      <c r="C552" s="124" t="s">
        <v>1407</v>
      </c>
      <c r="D552" s="125" t="s">
        <v>958</v>
      </c>
      <c r="E552" s="56">
        <v>12</v>
      </c>
      <c r="F552" s="57" t="s">
        <v>732</v>
      </c>
      <c r="G552" s="78">
        <v>0</v>
      </c>
      <c r="H552" s="58">
        <v>0</v>
      </c>
      <c r="I552" s="58">
        <v>0</v>
      </c>
      <c r="J552" s="58">
        <v>0</v>
      </c>
      <c r="K552" s="78"/>
      <c r="L552" s="58"/>
      <c r="M552" s="58"/>
      <c r="N552" s="58">
        <v>0</v>
      </c>
      <c r="O552" s="78">
        <v>91</v>
      </c>
      <c r="P552" s="58">
        <v>9327500</v>
      </c>
      <c r="Q552" s="58">
        <v>0</v>
      </c>
      <c r="R552" s="58">
        <v>9327500</v>
      </c>
      <c r="S552" s="78"/>
      <c r="T552" s="58"/>
      <c r="U552" s="58"/>
      <c r="V552" s="58">
        <v>0</v>
      </c>
      <c r="W552" s="58"/>
      <c r="X552" s="58"/>
      <c r="Y552" s="58"/>
      <c r="Z552" s="58"/>
      <c r="AA552" s="58"/>
      <c r="AB552" s="58">
        <v>0</v>
      </c>
      <c r="AC552" s="60">
        <v>2</v>
      </c>
      <c r="AD552" s="60">
        <v>40</v>
      </c>
      <c r="AE552" s="60">
        <v>0</v>
      </c>
      <c r="AF552" s="60">
        <v>0</v>
      </c>
      <c r="AG552" s="60">
        <v>2</v>
      </c>
      <c r="AH552" s="60">
        <v>40</v>
      </c>
      <c r="AI552" s="58">
        <v>2100000</v>
      </c>
      <c r="AJ552" s="58">
        <v>0</v>
      </c>
      <c r="AK552" s="59">
        <v>0</v>
      </c>
      <c r="AL552" s="58">
        <v>2100000</v>
      </c>
      <c r="AM552" s="58">
        <v>0</v>
      </c>
      <c r="AN552" s="78">
        <v>105</v>
      </c>
      <c r="AO552" s="78">
        <v>92.100000000000009</v>
      </c>
      <c r="AP552" s="78">
        <v>0</v>
      </c>
      <c r="AQ552" s="93">
        <v>0</v>
      </c>
      <c r="AR552" s="93">
        <v>0</v>
      </c>
      <c r="AS552" s="93">
        <v>0</v>
      </c>
      <c r="AT552" s="93">
        <v>0</v>
      </c>
      <c r="AU552" s="93">
        <v>0</v>
      </c>
      <c r="AV552" s="93">
        <v>0</v>
      </c>
      <c r="AW552" s="93">
        <v>0</v>
      </c>
      <c r="AX552" s="93">
        <v>0</v>
      </c>
      <c r="AY552" s="58"/>
      <c r="AZ552" s="59"/>
      <c r="BA552" s="59"/>
      <c r="BB552" s="59">
        <v>11427500</v>
      </c>
      <c r="BC552" s="59">
        <v>0</v>
      </c>
      <c r="BD552" s="59">
        <v>0</v>
      </c>
      <c r="BE552" s="59">
        <v>11427500</v>
      </c>
      <c r="BF552" s="59">
        <v>0</v>
      </c>
      <c r="BG552" s="136">
        <v>0</v>
      </c>
      <c r="BH552" s="80">
        <v>105</v>
      </c>
      <c r="BI552" s="80">
        <v>223.10000000000002</v>
      </c>
      <c r="BJ552" s="80">
        <v>118.10000000000002</v>
      </c>
      <c r="BK552" s="80">
        <v>112.47619047619051</v>
      </c>
      <c r="BL552" s="80">
        <v>183.10000000000002</v>
      </c>
      <c r="BM552" s="80">
        <v>78.100000000000023</v>
      </c>
      <c r="BN552" s="80">
        <v>74.380952380952408</v>
      </c>
      <c r="BO552" s="169" t="str">
        <f>VLOOKUP(B552,[1]DS!$B$5:$W$2997,15,0)</f>
        <v>1201</v>
      </c>
      <c r="BP552" s="80" t="str">
        <f t="shared" si="61"/>
        <v/>
      </c>
    </row>
    <row r="553" spans="1:68" ht="27.6" customHeight="1">
      <c r="A553" s="56">
        <f>SUBTOTAL(3,$B$9:B553)</f>
        <v>545</v>
      </c>
      <c r="B553" s="123" t="s">
        <v>468</v>
      </c>
      <c r="C553" s="124" t="s">
        <v>920</v>
      </c>
      <c r="D553" s="125" t="s">
        <v>1309</v>
      </c>
      <c r="E553" s="56">
        <v>12</v>
      </c>
      <c r="F553" s="57" t="s">
        <v>733</v>
      </c>
      <c r="G553" s="78">
        <v>0</v>
      </c>
      <c r="H553" s="58">
        <v>0</v>
      </c>
      <c r="I553" s="58">
        <v>0</v>
      </c>
      <c r="J553" s="58">
        <v>0</v>
      </c>
      <c r="K553" s="78"/>
      <c r="L553" s="58"/>
      <c r="M553" s="58"/>
      <c r="N553" s="58">
        <v>0</v>
      </c>
      <c r="O553" s="78">
        <v>0</v>
      </c>
      <c r="P553" s="58">
        <v>0</v>
      </c>
      <c r="Q553" s="58">
        <v>0</v>
      </c>
      <c r="R553" s="58">
        <v>0</v>
      </c>
      <c r="S553" s="78"/>
      <c r="T553" s="58"/>
      <c r="U553" s="58"/>
      <c r="V553" s="58">
        <v>0</v>
      </c>
      <c r="W553" s="58"/>
      <c r="X553" s="58"/>
      <c r="Y553" s="58"/>
      <c r="Z553" s="58"/>
      <c r="AA553" s="58"/>
      <c r="AB553" s="58">
        <v>0</v>
      </c>
      <c r="AC553" s="60">
        <v>0</v>
      </c>
      <c r="AD553" s="60">
        <v>0</v>
      </c>
      <c r="AE553" s="60">
        <v>0</v>
      </c>
      <c r="AF553" s="60">
        <v>0</v>
      </c>
      <c r="AG553" s="60">
        <v>0</v>
      </c>
      <c r="AH553" s="60">
        <v>0</v>
      </c>
      <c r="AI553" s="58">
        <v>0</v>
      </c>
      <c r="AJ553" s="58">
        <v>0</v>
      </c>
      <c r="AK553" s="59">
        <v>0</v>
      </c>
      <c r="AL553" s="58">
        <v>0</v>
      </c>
      <c r="AM553" s="58">
        <v>0</v>
      </c>
      <c r="AN553" s="78">
        <v>0</v>
      </c>
      <c r="AO553" s="78">
        <v>0</v>
      </c>
      <c r="AP553" s="78">
        <v>0</v>
      </c>
      <c r="AQ553" s="93">
        <v>0</v>
      </c>
      <c r="AR553" s="93">
        <v>0</v>
      </c>
      <c r="AS553" s="93">
        <v>0</v>
      </c>
      <c r="AT553" s="93">
        <v>0</v>
      </c>
      <c r="AU553" s="93">
        <v>0</v>
      </c>
      <c r="AV553" s="93">
        <v>0</v>
      </c>
      <c r="AW553" s="93">
        <v>0</v>
      </c>
      <c r="AX553" s="93">
        <v>0</v>
      </c>
      <c r="AY553" s="58"/>
      <c r="AZ553" s="59"/>
      <c r="BA553" s="59"/>
      <c r="BB553" s="59">
        <v>0</v>
      </c>
      <c r="BC553" s="59">
        <v>0</v>
      </c>
      <c r="BD553" s="59">
        <v>0</v>
      </c>
      <c r="BE553" s="59">
        <v>0</v>
      </c>
      <c r="BF553" s="59">
        <v>0</v>
      </c>
      <c r="BG553" s="136">
        <v>0</v>
      </c>
      <c r="BH553" s="80">
        <v>0</v>
      </c>
      <c r="BI553" s="80">
        <v>0</v>
      </c>
      <c r="BJ553" s="80">
        <v>0</v>
      </c>
      <c r="BK553" s="80">
        <v>0</v>
      </c>
      <c r="BL553" s="80">
        <v>0</v>
      </c>
      <c r="BM553" s="80">
        <v>0</v>
      </c>
      <c r="BN553" s="80">
        <v>0</v>
      </c>
      <c r="BO553" s="169" t="str">
        <f>VLOOKUP(B553,[1]DS!$B$5:$W$2997,15,0)</f>
        <v>1202</v>
      </c>
      <c r="BP553" s="80" t="str">
        <f t="shared" si="61"/>
        <v/>
      </c>
    </row>
    <row r="554" spans="1:68" ht="27.6" customHeight="1">
      <c r="A554" s="56">
        <f>SUBTOTAL(3,$B$9:B554)</f>
        <v>546</v>
      </c>
      <c r="B554" s="123" t="s">
        <v>469</v>
      </c>
      <c r="C554" s="124" t="s">
        <v>1408</v>
      </c>
      <c r="D554" s="125" t="s">
        <v>1260</v>
      </c>
      <c r="E554" s="56">
        <v>12</v>
      </c>
      <c r="F554" s="57" t="s">
        <v>733</v>
      </c>
      <c r="G554" s="78">
        <v>0</v>
      </c>
      <c r="H554" s="58">
        <v>0</v>
      </c>
      <c r="I554" s="58">
        <v>0</v>
      </c>
      <c r="J554" s="58">
        <v>0</v>
      </c>
      <c r="K554" s="78"/>
      <c r="L554" s="58"/>
      <c r="M554" s="58"/>
      <c r="N554" s="58">
        <v>0</v>
      </c>
      <c r="O554" s="78">
        <v>0</v>
      </c>
      <c r="P554" s="58">
        <v>0</v>
      </c>
      <c r="Q554" s="58">
        <v>0</v>
      </c>
      <c r="R554" s="58">
        <v>0</v>
      </c>
      <c r="S554" s="78"/>
      <c r="T554" s="58"/>
      <c r="U554" s="58"/>
      <c r="V554" s="58">
        <v>0</v>
      </c>
      <c r="W554" s="58"/>
      <c r="X554" s="58"/>
      <c r="Y554" s="58"/>
      <c r="Z554" s="58"/>
      <c r="AA554" s="58"/>
      <c r="AB554" s="58">
        <v>0</v>
      </c>
      <c r="AC554" s="60">
        <v>2</v>
      </c>
      <c r="AD554" s="60">
        <v>40</v>
      </c>
      <c r="AE554" s="60">
        <v>0</v>
      </c>
      <c r="AF554" s="60">
        <v>0</v>
      </c>
      <c r="AG554" s="60">
        <v>2</v>
      </c>
      <c r="AH554" s="60">
        <v>40</v>
      </c>
      <c r="AI554" s="58">
        <v>2050000</v>
      </c>
      <c r="AJ554" s="58">
        <v>0</v>
      </c>
      <c r="AK554" s="59">
        <v>0</v>
      </c>
      <c r="AL554" s="58">
        <v>2050000</v>
      </c>
      <c r="AM554" s="58">
        <v>0</v>
      </c>
      <c r="AN554" s="78">
        <v>150</v>
      </c>
      <c r="AO554" s="78">
        <v>263.39999999999998</v>
      </c>
      <c r="AP554" s="78">
        <v>52.5</v>
      </c>
      <c r="AQ554" s="93">
        <v>22645350</v>
      </c>
      <c r="AR554" s="93">
        <v>0</v>
      </c>
      <c r="AS554" s="93">
        <v>0</v>
      </c>
      <c r="AT554" s="93">
        <v>0</v>
      </c>
      <c r="AU554" s="93">
        <v>0</v>
      </c>
      <c r="AV554" s="93">
        <v>22645350</v>
      </c>
      <c r="AW554" s="93">
        <v>0</v>
      </c>
      <c r="AX554" s="93">
        <v>0</v>
      </c>
      <c r="AY554" s="58"/>
      <c r="AZ554" s="59"/>
      <c r="BA554" s="59"/>
      <c r="BB554" s="59">
        <v>24695350</v>
      </c>
      <c r="BC554" s="59">
        <v>0</v>
      </c>
      <c r="BD554" s="59">
        <v>0</v>
      </c>
      <c r="BE554" s="59">
        <v>24695350</v>
      </c>
      <c r="BF554" s="59">
        <v>0</v>
      </c>
      <c r="BG554" s="136">
        <v>0</v>
      </c>
      <c r="BH554" s="80">
        <v>150</v>
      </c>
      <c r="BI554" s="80">
        <v>355.9</v>
      </c>
      <c r="BJ554" s="80">
        <v>205.89999999999998</v>
      </c>
      <c r="BK554" s="80">
        <v>137.26666666666665</v>
      </c>
      <c r="BL554" s="80">
        <v>315.89999999999998</v>
      </c>
      <c r="BM554" s="80">
        <v>165.89999999999998</v>
      </c>
      <c r="BN554" s="80">
        <v>110.6</v>
      </c>
      <c r="BO554" s="169" t="str">
        <f>VLOOKUP(B554,[1]DS!$B$5:$W$2997,15,0)</f>
        <v>1202</v>
      </c>
      <c r="BP554" s="80" t="str">
        <f t="shared" si="61"/>
        <v/>
      </c>
    </row>
    <row r="555" spans="1:68" ht="27.6" customHeight="1">
      <c r="A555" s="56">
        <f>SUBTOTAL(3,$B$9:B555)</f>
        <v>547</v>
      </c>
      <c r="B555" s="123" t="s">
        <v>470</v>
      </c>
      <c r="C555" s="124" t="s">
        <v>1409</v>
      </c>
      <c r="D555" s="125" t="s">
        <v>915</v>
      </c>
      <c r="E555" s="56">
        <v>12</v>
      </c>
      <c r="F555" s="57" t="s">
        <v>733</v>
      </c>
      <c r="G555" s="78">
        <v>0</v>
      </c>
      <c r="H555" s="58">
        <v>0</v>
      </c>
      <c r="I555" s="58">
        <v>0</v>
      </c>
      <c r="J555" s="58">
        <v>0</v>
      </c>
      <c r="K555" s="78"/>
      <c r="L555" s="58"/>
      <c r="M555" s="58"/>
      <c r="N555" s="58">
        <v>0</v>
      </c>
      <c r="O555" s="78">
        <v>0</v>
      </c>
      <c r="P555" s="58">
        <v>0</v>
      </c>
      <c r="Q555" s="58">
        <v>0</v>
      </c>
      <c r="R555" s="58">
        <v>0</v>
      </c>
      <c r="S555" s="78"/>
      <c r="T555" s="58"/>
      <c r="U555" s="58"/>
      <c r="V555" s="58">
        <v>0</v>
      </c>
      <c r="W555" s="58"/>
      <c r="X555" s="58"/>
      <c r="Y555" s="58"/>
      <c r="Z555" s="58"/>
      <c r="AA555" s="58"/>
      <c r="AB555" s="58">
        <v>0</v>
      </c>
      <c r="AC555" s="60">
        <v>0</v>
      </c>
      <c r="AD555" s="60">
        <v>0</v>
      </c>
      <c r="AE555" s="60">
        <v>0</v>
      </c>
      <c r="AF555" s="60">
        <v>0</v>
      </c>
      <c r="AG555" s="60">
        <v>0</v>
      </c>
      <c r="AH555" s="60">
        <v>0</v>
      </c>
      <c r="AI555" s="58">
        <v>0</v>
      </c>
      <c r="AJ555" s="58">
        <v>0</v>
      </c>
      <c r="AK555" s="59">
        <v>0</v>
      </c>
      <c r="AL555" s="58">
        <v>0</v>
      </c>
      <c r="AM555" s="58">
        <v>0</v>
      </c>
      <c r="AN555" s="78">
        <v>300</v>
      </c>
      <c r="AO555" s="78">
        <v>229.9</v>
      </c>
      <c r="AP555" s="78">
        <v>0</v>
      </c>
      <c r="AQ555" s="93">
        <v>0</v>
      </c>
      <c r="AR555" s="93">
        <v>0</v>
      </c>
      <c r="AS555" s="93">
        <v>0</v>
      </c>
      <c r="AT555" s="93">
        <v>0</v>
      </c>
      <c r="AU555" s="93">
        <v>0</v>
      </c>
      <c r="AV555" s="93">
        <v>0</v>
      </c>
      <c r="AW555" s="93">
        <v>0</v>
      </c>
      <c r="AX555" s="93">
        <v>0</v>
      </c>
      <c r="AY555" s="58"/>
      <c r="AZ555" s="59"/>
      <c r="BA555" s="59"/>
      <c r="BB555" s="59">
        <v>0</v>
      </c>
      <c r="BC555" s="59">
        <v>0</v>
      </c>
      <c r="BD555" s="59">
        <v>0</v>
      </c>
      <c r="BE555" s="59">
        <v>0</v>
      </c>
      <c r="BF555" s="59">
        <v>0</v>
      </c>
      <c r="BG555" s="136">
        <v>0</v>
      </c>
      <c r="BH555" s="80">
        <v>300</v>
      </c>
      <c r="BI555" s="80">
        <v>229.9</v>
      </c>
      <c r="BJ555" s="80">
        <v>0</v>
      </c>
      <c r="BK555" s="80">
        <v>0</v>
      </c>
      <c r="BL555" s="80">
        <v>229.9</v>
      </c>
      <c r="BM555" s="80">
        <v>0</v>
      </c>
      <c r="BN555" s="80">
        <v>0</v>
      </c>
      <c r="BO555" s="169" t="str">
        <f>VLOOKUP(B555,[1]DS!$B$5:$W$2997,15,0)</f>
        <v>1202</v>
      </c>
      <c r="BP555" s="80" t="str">
        <f t="shared" si="61"/>
        <v/>
      </c>
    </row>
    <row r="556" spans="1:68" ht="27.6" customHeight="1">
      <c r="A556" s="56">
        <f>SUBTOTAL(3,$B$9:B556)</f>
        <v>548</v>
      </c>
      <c r="B556" s="123" t="s">
        <v>474</v>
      </c>
      <c r="C556" s="124" t="s">
        <v>1410</v>
      </c>
      <c r="D556" s="125" t="s">
        <v>1057</v>
      </c>
      <c r="E556" s="56">
        <v>12</v>
      </c>
      <c r="F556" s="57" t="s">
        <v>733</v>
      </c>
      <c r="G556" s="78">
        <v>0</v>
      </c>
      <c r="H556" s="58">
        <v>0</v>
      </c>
      <c r="I556" s="58">
        <v>0</v>
      </c>
      <c r="J556" s="58">
        <v>0</v>
      </c>
      <c r="K556" s="78"/>
      <c r="L556" s="58"/>
      <c r="M556" s="58"/>
      <c r="N556" s="58">
        <v>0</v>
      </c>
      <c r="O556" s="78">
        <v>0</v>
      </c>
      <c r="P556" s="58">
        <v>0</v>
      </c>
      <c r="Q556" s="58">
        <v>0</v>
      </c>
      <c r="R556" s="58">
        <v>0</v>
      </c>
      <c r="S556" s="78"/>
      <c r="T556" s="58"/>
      <c r="U556" s="58"/>
      <c r="V556" s="58">
        <v>0</v>
      </c>
      <c r="W556" s="58"/>
      <c r="X556" s="58"/>
      <c r="Y556" s="58"/>
      <c r="Z556" s="58"/>
      <c r="AA556" s="58"/>
      <c r="AB556" s="58">
        <v>0</v>
      </c>
      <c r="AC556" s="60">
        <v>6</v>
      </c>
      <c r="AD556" s="60">
        <v>56</v>
      </c>
      <c r="AE556" s="60">
        <v>0</v>
      </c>
      <c r="AF556" s="60">
        <v>0</v>
      </c>
      <c r="AG556" s="60">
        <v>6</v>
      </c>
      <c r="AH556" s="60">
        <v>56</v>
      </c>
      <c r="AI556" s="58">
        <v>3400000</v>
      </c>
      <c r="AJ556" s="58">
        <v>0</v>
      </c>
      <c r="AK556" s="59">
        <v>0</v>
      </c>
      <c r="AL556" s="58">
        <v>3400000</v>
      </c>
      <c r="AM556" s="58">
        <v>0</v>
      </c>
      <c r="AN556" s="78">
        <v>240</v>
      </c>
      <c r="AO556" s="78">
        <v>285.3</v>
      </c>
      <c r="AP556" s="78">
        <v>70.8</v>
      </c>
      <c r="AQ556" s="93">
        <v>17821350</v>
      </c>
      <c r="AR556" s="93">
        <v>0</v>
      </c>
      <c r="AS556" s="93">
        <v>0</v>
      </c>
      <c r="AT556" s="93">
        <v>0</v>
      </c>
      <c r="AU556" s="93">
        <v>0</v>
      </c>
      <c r="AV556" s="93">
        <v>17821350</v>
      </c>
      <c r="AW556" s="93">
        <v>0</v>
      </c>
      <c r="AX556" s="93">
        <v>0</v>
      </c>
      <c r="AY556" s="58"/>
      <c r="AZ556" s="59"/>
      <c r="BA556" s="59"/>
      <c r="BB556" s="59">
        <v>21221350</v>
      </c>
      <c r="BC556" s="59">
        <v>0</v>
      </c>
      <c r="BD556" s="59">
        <v>0</v>
      </c>
      <c r="BE556" s="59">
        <v>21221350</v>
      </c>
      <c r="BF556" s="59">
        <v>0</v>
      </c>
      <c r="BG556" s="136">
        <v>0</v>
      </c>
      <c r="BH556" s="80">
        <v>240</v>
      </c>
      <c r="BI556" s="80">
        <v>412.1</v>
      </c>
      <c r="BJ556" s="80">
        <v>172.10000000000002</v>
      </c>
      <c r="BK556" s="80">
        <v>71.708333333333343</v>
      </c>
      <c r="BL556" s="80">
        <v>356.1</v>
      </c>
      <c r="BM556" s="80">
        <v>116.10000000000002</v>
      </c>
      <c r="BN556" s="80">
        <v>48.375000000000007</v>
      </c>
      <c r="BO556" s="169" t="str">
        <f>VLOOKUP(B556,[1]DS!$B$5:$W$2997,15,0)</f>
        <v>1202</v>
      </c>
      <c r="BP556" s="80" t="str">
        <f t="shared" si="61"/>
        <v/>
      </c>
    </row>
    <row r="557" spans="1:68" ht="27.6" customHeight="1">
      <c r="A557" s="56">
        <f>SUBTOTAL(3,$B$9:B557)</f>
        <v>549</v>
      </c>
      <c r="B557" s="123" t="s">
        <v>471</v>
      </c>
      <c r="C557" s="124" t="s">
        <v>970</v>
      </c>
      <c r="D557" s="125" t="s">
        <v>915</v>
      </c>
      <c r="E557" s="56">
        <v>12</v>
      </c>
      <c r="F557" s="57" t="s">
        <v>733</v>
      </c>
      <c r="G557" s="78">
        <v>0</v>
      </c>
      <c r="H557" s="58">
        <v>0</v>
      </c>
      <c r="I557" s="58">
        <v>0</v>
      </c>
      <c r="J557" s="58">
        <v>0</v>
      </c>
      <c r="K557" s="78"/>
      <c r="L557" s="58"/>
      <c r="M557" s="58"/>
      <c r="N557" s="58">
        <v>0</v>
      </c>
      <c r="O557" s="78">
        <v>0</v>
      </c>
      <c r="P557" s="58">
        <v>0</v>
      </c>
      <c r="Q557" s="58">
        <v>0</v>
      </c>
      <c r="R557" s="58">
        <v>0</v>
      </c>
      <c r="S557" s="78"/>
      <c r="T557" s="58"/>
      <c r="U557" s="58"/>
      <c r="V557" s="58">
        <v>0</v>
      </c>
      <c r="W557" s="58"/>
      <c r="X557" s="58"/>
      <c r="Y557" s="58"/>
      <c r="Z557" s="58"/>
      <c r="AA557" s="58"/>
      <c r="AB557" s="58">
        <v>0</v>
      </c>
      <c r="AC557" s="60">
        <v>1</v>
      </c>
      <c r="AD557" s="60">
        <v>20</v>
      </c>
      <c r="AE557" s="60">
        <v>0</v>
      </c>
      <c r="AF557" s="60">
        <v>0</v>
      </c>
      <c r="AG557" s="60">
        <v>1</v>
      </c>
      <c r="AH557" s="60">
        <v>20</v>
      </c>
      <c r="AI557" s="58">
        <v>1000000</v>
      </c>
      <c r="AJ557" s="58">
        <v>0</v>
      </c>
      <c r="AK557" s="59">
        <v>0</v>
      </c>
      <c r="AL557" s="58">
        <v>1000000</v>
      </c>
      <c r="AM557" s="58">
        <v>0</v>
      </c>
      <c r="AN557" s="78">
        <v>75</v>
      </c>
      <c r="AO557" s="78">
        <v>53</v>
      </c>
      <c r="AP557" s="78">
        <v>0</v>
      </c>
      <c r="AQ557" s="93">
        <v>0</v>
      </c>
      <c r="AR557" s="93">
        <v>0</v>
      </c>
      <c r="AS557" s="93">
        <v>0</v>
      </c>
      <c r="AT557" s="93">
        <v>0</v>
      </c>
      <c r="AU557" s="93">
        <v>0</v>
      </c>
      <c r="AV557" s="93">
        <v>0</v>
      </c>
      <c r="AW557" s="93">
        <v>0</v>
      </c>
      <c r="AX557" s="93">
        <v>0</v>
      </c>
      <c r="AY557" s="58"/>
      <c r="AZ557" s="59"/>
      <c r="BA557" s="59"/>
      <c r="BB557" s="59">
        <v>1000000</v>
      </c>
      <c r="BC557" s="59">
        <v>0</v>
      </c>
      <c r="BD557" s="59">
        <v>0</v>
      </c>
      <c r="BE557" s="59">
        <v>1000000</v>
      </c>
      <c r="BF557" s="59">
        <v>0</v>
      </c>
      <c r="BG557" s="136">
        <v>0</v>
      </c>
      <c r="BH557" s="80">
        <v>75</v>
      </c>
      <c r="BI557" s="80">
        <v>73</v>
      </c>
      <c r="BJ557" s="80">
        <v>0</v>
      </c>
      <c r="BK557" s="80">
        <v>0</v>
      </c>
      <c r="BL557" s="80">
        <v>53</v>
      </c>
      <c r="BM557" s="80">
        <v>0</v>
      </c>
      <c r="BN557" s="80">
        <v>0</v>
      </c>
      <c r="BO557" s="169" t="str">
        <f>VLOOKUP(B557,[1]DS!$B$5:$W$2997,15,0)</f>
        <v>1202</v>
      </c>
      <c r="BP557" s="80" t="str">
        <f t="shared" si="61"/>
        <v/>
      </c>
    </row>
    <row r="558" spans="1:68" ht="27.6" customHeight="1">
      <c r="A558" s="56">
        <f>SUBTOTAL(3,$B$9:B558)</f>
        <v>550</v>
      </c>
      <c r="B558" s="123" t="s">
        <v>472</v>
      </c>
      <c r="C558" s="124" t="s">
        <v>1411</v>
      </c>
      <c r="D558" s="125" t="s">
        <v>1353</v>
      </c>
      <c r="E558" s="56">
        <v>12</v>
      </c>
      <c r="F558" s="57" t="s">
        <v>733</v>
      </c>
      <c r="G558" s="78">
        <v>0</v>
      </c>
      <c r="H558" s="58">
        <v>0</v>
      </c>
      <c r="I558" s="58">
        <v>0</v>
      </c>
      <c r="J558" s="58">
        <v>0</v>
      </c>
      <c r="K558" s="78"/>
      <c r="L558" s="58"/>
      <c r="M558" s="58"/>
      <c r="N558" s="58">
        <v>0</v>
      </c>
      <c r="O558" s="78">
        <v>75.199999999999989</v>
      </c>
      <c r="P558" s="58">
        <v>7707999.9999999991</v>
      </c>
      <c r="Q558" s="58">
        <v>0</v>
      </c>
      <c r="R558" s="58">
        <v>7708000</v>
      </c>
      <c r="S558" s="78"/>
      <c r="T558" s="58"/>
      <c r="U558" s="58"/>
      <c r="V558" s="58">
        <v>0</v>
      </c>
      <c r="W558" s="58"/>
      <c r="X558" s="58"/>
      <c r="Y558" s="58"/>
      <c r="Z558" s="58"/>
      <c r="AA558" s="58"/>
      <c r="AB558" s="58">
        <v>0</v>
      </c>
      <c r="AC558" s="60">
        <v>2</v>
      </c>
      <c r="AD558" s="60">
        <v>40</v>
      </c>
      <c r="AE558" s="60">
        <v>0</v>
      </c>
      <c r="AF558" s="60">
        <v>0</v>
      </c>
      <c r="AG558" s="60">
        <v>2</v>
      </c>
      <c r="AH558" s="60">
        <v>40</v>
      </c>
      <c r="AI558" s="58">
        <v>2100000</v>
      </c>
      <c r="AJ558" s="58">
        <v>0</v>
      </c>
      <c r="AK558" s="59">
        <v>0</v>
      </c>
      <c r="AL558" s="58">
        <v>2100000</v>
      </c>
      <c r="AM558" s="58">
        <v>0</v>
      </c>
      <c r="AN558" s="78">
        <v>300</v>
      </c>
      <c r="AO558" s="78">
        <v>150.19999999999999</v>
      </c>
      <c r="AP558" s="78">
        <v>49.5</v>
      </c>
      <c r="AQ558" s="93">
        <v>0</v>
      </c>
      <c r="AR558" s="93">
        <v>0</v>
      </c>
      <c r="AS558" s="93">
        <v>0</v>
      </c>
      <c r="AT558" s="93">
        <v>0</v>
      </c>
      <c r="AU558" s="93">
        <v>0</v>
      </c>
      <c r="AV558" s="93">
        <v>0</v>
      </c>
      <c r="AW558" s="93">
        <v>0</v>
      </c>
      <c r="AX558" s="93">
        <v>0</v>
      </c>
      <c r="AY558" s="58"/>
      <c r="AZ558" s="59"/>
      <c r="BA558" s="59"/>
      <c r="BB558" s="59">
        <v>9808000</v>
      </c>
      <c r="BC558" s="59">
        <v>0</v>
      </c>
      <c r="BD558" s="59">
        <v>0</v>
      </c>
      <c r="BE558" s="59">
        <v>9808000</v>
      </c>
      <c r="BF558" s="59">
        <v>0</v>
      </c>
      <c r="BG558" s="60">
        <v>0</v>
      </c>
      <c r="BH558" s="80">
        <v>300</v>
      </c>
      <c r="BI558" s="80">
        <v>314.89999999999998</v>
      </c>
      <c r="BJ558" s="80">
        <v>14.899999999999977</v>
      </c>
      <c r="BK558" s="80">
        <v>4.9666666666666588</v>
      </c>
      <c r="BL558" s="80">
        <v>274.89999999999998</v>
      </c>
      <c r="BM558" s="80">
        <v>0</v>
      </c>
      <c r="BN558" s="80">
        <v>0</v>
      </c>
      <c r="BO558" s="169" t="str">
        <f>VLOOKUP(B558,[1]DS!$B$5:$W$2997,15,0)</f>
        <v>1202</v>
      </c>
      <c r="BP558" s="80" t="str">
        <f t="shared" si="61"/>
        <v/>
      </c>
    </row>
    <row r="559" spans="1:68" ht="27.6" customHeight="1">
      <c r="A559" s="56">
        <f>SUBTOTAL(3,$B$9:B559)</f>
        <v>551</v>
      </c>
      <c r="B559" s="123" t="s">
        <v>473</v>
      </c>
      <c r="C559" s="124" t="s">
        <v>1382</v>
      </c>
      <c r="D559" s="125" t="s">
        <v>1103</v>
      </c>
      <c r="E559" s="56">
        <v>12</v>
      </c>
      <c r="F559" s="57" t="s">
        <v>733</v>
      </c>
      <c r="G559" s="78">
        <v>0</v>
      </c>
      <c r="H559" s="58">
        <v>0</v>
      </c>
      <c r="I559" s="58">
        <v>0</v>
      </c>
      <c r="J559" s="58">
        <v>0</v>
      </c>
      <c r="K559" s="78"/>
      <c r="L559" s="58"/>
      <c r="M559" s="58"/>
      <c r="N559" s="58">
        <v>0</v>
      </c>
      <c r="O559" s="78">
        <v>0</v>
      </c>
      <c r="P559" s="58">
        <v>0</v>
      </c>
      <c r="Q559" s="58">
        <v>0</v>
      </c>
      <c r="R559" s="58">
        <v>0</v>
      </c>
      <c r="S559" s="78"/>
      <c r="T559" s="58"/>
      <c r="U559" s="58"/>
      <c r="V559" s="58">
        <v>0</v>
      </c>
      <c r="W559" s="58"/>
      <c r="X559" s="58"/>
      <c r="Y559" s="58"/>
      <c r="Z559" s="58"/>
      <c r="AA559" s="58"/>
      <c r="AB559" s="58">
        <v>0</v>
      </c>
      <c r="AC559" s="60">
        <v>0</v>
      </c>
      <c r="AD559" s="60">
        <v>0</v>
      </c>
      <c r="AE559" s="60">
        <v>0</v>
      </c>
      <c r="AF559" s="60">
        <v>0</v>
      </c>
      <c r="AG559" s="60">
        <v>0</v>
      </c>
      <c r="AH559" s="60">
        <v>0</v>
      </c>
      <c r="AI559" s="58">
        <v>0</v>
      </c>
      <c r="AJ559" s="58">
        <v>0</v>
      </c>
      <c r="AK559" s="59">
        <v>0</v>
      </c>
      <c r="AL559" s="58">
        <v>0</v>
      </c>
      <c r="AM559" s="58">
        <v>0</v>
      </c>
      <c r="AN559" s="78">
        <v>0</v>
      </c>
      <c r="AO559" s="78">
        <v>0</v>
      </c>
      <c r="AP559" s="78">
        <v>0</v>
      </c>
      <c r="AQ559" s="93">
        <v>0</v>
      </c>
      <c r="AR559" s="93">
        <v>0</v>
      </c>
      <c r="AS559" s="93">
        <v>974000</v>
      </c>
      <c r="AT559" s="93">
        <v>0</v>
      </c>
      <c r="AU559" s="93">
        <v>0</v>
      </c>
      <c r="AV559" s="93">
        <v>0</v>
      </c>
      <c r="AW559" s="93">
        <v>974000</v>
      </c>
      <c r="AX559" s="93">
        <v>0</v>
      </c>
      <c r="AY559" s="58"/>
      <c r="AZ559" s="59"/>
      <c r="BA559" s="59"/>
      <c r="BB559" s="59">
        <v>0</v>
      </c>
      <c r="BC559" s="59">
        <v>974000</v>
      </c>
      <c r="BD559" s="59">
        <v>0</v>
      </c>
      <c r="BE559" s="59">
        <v>0</v>
      </c>
      <c r="BF559" s="59">
        <v>974000</v>
      </c>
      <c r="BG559" s="60">
        <v>0</v>
      </c>
      <c r="BH559" s="80">
        <v>0</v>
      </c>
      <c r="BI559" s="80">
        <v>0</v>
      </c>
      <c r="BJ559" s="80">
        <v>0</v>
      </c>
      <c r="BK559" s="80">
        <v>0</v>
      </c>
      <c r="BL559" s="80">
        <v>0</v>
      </c>
      <c r="BM559" s="80">
        <v>0</v>
      </c>
      <c r="BN559" s="80">
        <v>0</v>
      </c>
      <c r="BO559" s="169" t="str">
        <f>VLOOKUP(B559,[1]DS!$B$5:$W$2997,15,0)</f>
        <v>1202</v>
      </c>
      <c r="BP559" s="80" t="str">
        <f t="shared" si="61"/>
        <v/>
      </c>
    </row>
    <row r="560" spans="1:68" ht="27.6" customHeight="1">
      <c r="A560" s="56">
        <f>SUBTOTAL(3,$B$9:B560)</f>
        <v>552</v>
      </c>
      <c r="B560" s="123" t="s">
        <v>475</v>
      </c>
      <c r="C560" s="124" t="s">
        <v>993</v>
      </c>
      <c r="D560" s="125" t="s">
        <v>980</v>
      </c>
      <c r="E560" s="56">
        <v>12</v>
      </c>
      <c r="F560" s="57" t="s">
        <v>734</v>
      </c>
      <c r="G560" s="78">
        <v>0</v>
      </c>
      <c r="H560" s="58">
        <v>0</v>
      </c>
      <c r="I560" s="58">
        <v>0</v>
      </c>
      <c r="J560" s="58">
        <v>0</v>
      </c>
      <c r="K560" s="78"/>
      <c r="L560" s="58"/>
      <c r="M560" s="58"/>
      <c r="N560" s="58">
        <v>0</v>
      </c>
      <c r="O560" s="78">
        <v>30.1</v>
      </c>
      <c r="P560" s="58">
        <v>3085250</v>
      </c>
      <c r="Q560" s="58">
        <v>0</v>
      </c>
      <c r="R560" s="58">
        <v>3085250</v>
      </c>
      <c r="S560" s="78"/>
      <c r="T560" s="58"/>
      <c r="U560" s="58"/>
      <c r="V560" s="58">
        <v>0</v>
      </c>
      <c r="W560" s="58"/>
      <c r="X560" s="58"/>
      <c r="Y560" s="58"/>
      <c r="Z560" s="58"/>
      <c r="AA560" s="58"/>
      <c r="AB560" s="58">
        <v>0</v>
      </c>
      <c r="AC560" s="60">
        <v>0</v>
      </c>
      <c r="AD560" s="60">
        <v>0</v>
      </c>
      <c r="AE560" s="60">
        <v>0</v>
      </c>
      <c r="AF560" s="60">
        <v>0</v>
      </c>
      <c r="AG560" s="60">
        <v>0</v>
      </c>
      <c r="AH560" s="60">
        <v>0</v>
      </c>
      <c r="AI560" s="58">
        <v>0</v>
      </c>
      <c r="AJ560" s="58">
        <v>0</v>
      </c>
      <c r="AK560" s="59">
        <v>0</v>
      </c>
      <c r="AL560" s="58">
        <v>0</v>
      </c>
      <c r="AM560" s="58">
        <v>0</v>
      </c>
      <c r="AN560" s="78">
        <v>300</v>
      </c>
      <c r="AO560" s="78">
        <v>186</v>
      </c>
      <c r="AP560" s="78">
        <v>25.3</v>
      </c>
      <c r="AQ560" s="93">
        <v>0</v>
      </c>
      <c r="AR560" s="93">
        <v>0</v>
      </c>
      <c r="AS560" s="93">
        <v>0</v>
      </c>
      <c r="AT560" s="93">
        <v>0</v>
      </c>
      <c r="AU560" s="93">
        <v>0</v>
      </c>
      <c r="AV560" s="93">
        <v>0</v>
      </c>
      <c r="AW560" s="93">
        <v>0</v>
      </c>
      <c r="AX560" s="93">
        <v>0</v>
      </c>
      <c r="AY560" s="58"/>
      <c r="AZ560" s="59"/>
      <c r="BA560" s="59"/>
      <c r="BB560" s="59">
        <v>3085250</v>
      </c>
      <c r="BC560" s="59">
        <v>0</v>
      </c>
      <c r="BD560" s="59">
        <v>0</v>
      </c>
      <c r="BE560" s="59">
        <v>3085250</v>
      </c>
      <c r="BF560" s="59">
        <v>0</v>
      </c>
      <c r="BG560" s="60">
        <v>0</v>
      </c>
      <c r="BH560" s="80">
        <v>300</v>
      </c>
      <c r="BI560" s="80">
        <v>241.4</v>
      </c>
      <c r="BJ560" s="80">
        <v>0</v>
      </c>
      <c r="BK560" s="80">
        <v>0</v>
      </c>
      <c r="BL560" s="80">
        <v>241.4</v>
      </c>
      <c r="BM560" s="80">
        <v>0</v>
      </c>
      <c r="BN560" s="80">
        <v>0</v>
      </c>
      <c r="BO560" s="169" t="str">
        <f>VLOOKUP(B560,[1]DS!$B$5:$W$2997,15,0)</f>
        <v>1203</v>
      </c>
      <c r="BP560" s="80" t="str">
        <f t="shared" si="61"/>
        <v/>
      </c>
    </row>
    <row r="561" spans="1:68" ht="27.6" customHeight="1">
      <c r="A561" s="56">
        <f>SUBTOTAL(3,$B$9:B561)</f>
        <v>553</v>
      </c>
      <c r="B561" s="123" t="s">
        <v>476</v>
      </c>
      <c r="C561" s="124" t="s">
        <v>1412</v>
      </c>
      <c r="D561" s="125" t="s">
        <v>911</v>
      </c>
      <c r="E561" s="56">
        <v>12</v>
      </c>
      <c r="F561" s="57" t="s">
        <v>734</v>
      </c>
      <c r="G561" s="78">
        <v>0</v>
      </c>
      <c r="H561" s="58">
        <v>0</v>
      </c>
      <c r="I561" s="58">
        <v>0</v>
      </c>
      <c r="J561" s="58">
        <v>0</v>
      </c>
      <c r="K561" s="78"/>
      <c r="L561" s="58"/>
      <c r="M561" s="58"/>
      <c r="N561" s="58">
        <v>0</v>
      </c>
      <c r="O561" s="78">
        <v>0</v>
      </c>
      <c r="P561" s="58">
        <v>0</v>
      </c>
      <c r="Q561" s="58">
        <v>0</v>
      </c>
      <c r="R561" s="58">
        <v>0</v>
      </c>
      <c r="S561" s="78"/>
      <c r="T561" s="58"/>
      <c r="U561" s="58"/>
      <c r="V561" s="58">
        <v>0</v>
      </c>
      <c r="W561" s="58"/>
      <c r="X561" s="58"/>
      <c r="Y561" s="58"/>
      <c r="Z561" s="58"/>
      <c r="AA561" s="58"/>
      <c r="AB561" s="58">
        <v>0</v>
      </c>
      <c r="AC561" s="60">
        <v>0</v>
      </c>
      <c r="AD561" s="60">
        <v>0</v>
      </c>
      <c r="AE561" s="60">
        <v>0</v>
      </c>
      <c r="AF561" s="60">
        <v>0</v>
      </c>
      <c r="AG561" s="60">
        <v>0</v>
      </c>
      <c r="AH561" s="60">
        <v>0</v>
      </c>
      <c r="AI561" s="58">
        <v>0</v>
      </c>
      <c r="AJ561" s="58">
        <v>0</v>
      </c>
      <c r="AK561" s="59">
        <v>0</v>
      </c>
      <c r="AL561" s="58">
        <v>0</v>
      </c>
      <c r="AM561" s="58">
        <v>0</v>
      </c>
      <c r="AN561" s="78">
        <v>0</v>
      </c>
      <c r="AO561" s="78">
        <v>0</v>
      </c>
      <c r="AP561" s="78">
        <v>0</v>
      </c>
      <c r="AQ561" s="93">
        <v>0</v>
      </c>
      <c r="AR561" s="93">
        <v>0</v>
      </c>
      <c r="AS561" s="93">
        <v>0</v>
      </c>
      <c r="AT561" s="93">
        <v>0</v>
      </c>
      <c r="AU561" s="93">
        <v>0</v>
      </c>
      <c r="AV561" s="93">
        <v>0</v>
      </c>
      <c r="AW561" s="93">
        <v>0</v>
      </c>
      <c r="AX561" s="93">
        <v>0</v>
      </c>
      <c r="AY561" s="58"/>
      <c r="AZ561" s="59"/>
      <c r="BA561" s="59"/>
      <c r="BB561" s="59">
        <v>0</v>
      </c>
      <c r="BC561" s="59">
        <v>0</v>
      </c>
      <c r="BD561" s="59">
        <v>0</v>
      </c>
      <c r="BE561" s="59">
        <v>0</v>
      </c>
      <c r="BF561" s="59">
        <v>0</v>
      </c>
      <c r="BG561" s="60">
        <v>0</v>
      </c>
      <c r="BH561" s="80">
        <v>0</v>
      </c>
      <c r="BI561" s="80">
        <v>0</v>
      </c>
      <c r="BJ561" s="80">
        <v>0</v>
      </c>
      <c r="BK561" s="80">
        <v>0</v>
      </c>
      <c r="BL561" s="80">
        <v>0</v>
      </c>
      <c r="BM561" s="80">
        <v>0</v>
      </c>
      <c r="BN561" s="80">
        <v>0</v>
      </c>
      <c r="BO561" s="169" t="str">
        <f>VLOOKUP(B561,[1]DS!$B$5:$W$2997,15,0)</f>
        <v>1203</v>
      </c>
      <c r="BP561" s="80" t="str">
        <f t="shared" si="61"/>
        <v/>
      </c>
    </row>
    <row r="562" spans="1:68" ht="27.6" customHeight="1">
      <c r="A562" s="56">
        <f>SUBTOTAL(3,$B$9:B562)</f>
        <v>554</v>
      </c>
      <c r="B562" s="123" t="s">
        <v>477</v>
      </c>
      <c r="C562" s="124" t="s">
        <v>1413</v>
      </c>
      <c r="D562" s="125" t="s">
        <v>1142</v>
      </c>
      <c r="E562" s="56">
        <v>12</v>
      </c>
      <c r="F562" s="57" t="s">
        <v>734</v>
      </c>
      <c r="G562" s="78">
        <v>0</v>
      </c>
      <c r="H562" s="58">
        <v>0</v>
      </c>
      <c r="I562" s="58">
        <v>0</v>
      </c>
      <c r="J562" s="58">
        <v>0</v>
      </c>
      <c r="K562" s="78"/>
      <c r="L562" s="58"/>
      <c r="M562" s="58"/>
      <c r="N562" s="58">
        <v>0</v>
      </c>
      <c r="O562" s="78">
        <v>45.1</v>
      </c>
      <c r="P562" s="58">
        <v>4622750</v>
      </c>
      <c r="Q562" s="58">
        <v>0</v>
      </c>
      <c r="R562" s="58">
        <v>4622750</v>
      </c>
      <c r="S562" s="78"/>
      <c r="T562" s="58"/>
      <c r="U562" s="58"/>
      <c r="V562" s="58">
        <v>0</v>
      </c>
      <c r="W562" s="58"/>
      <c r="X562" s="58"/>
      <c r="Y562" s="58"/>
      <c r="Z562" s="58"/>
      <c r="AA562" s="58"/>
      <c r="AB562" s="58">
        <v>0</v>
      </c>
      <c r="AC562" s="60">
        <v>1</v>
      </c>
      <c r="AD562" s="60">
        <v>10</v>
      </c>
      <c r="AE562" s="60">
        <v>0</v>
      </c>
      <c r="AF562" s="60">
        <v>0</v>
      </c>
      <c r="AG562" s="60">
        <v>1</v>
      </c>
      <c r="AH562" s="60">
        <v>10</v>
      </c>
      <c r="AI562" s="58">
        <v>500000</v>
      </c>
      <c r="AJ562" s="58">
        <v>0</v>
      </c>
      <c r="AK562" s="59">
        <v>0</v>
      </c>
      <c r="AL562" s="58">
        <v>500000</v>
      </c>
      <c r="AM562" s="58">
        <v>0</v>
      </c>
      <c r="AN562" s="78">
        <v>180</v>
      </c>
      <c r="AO562" s="78">
        <v>201</v>
      </c>
      <c r="AP562" s="78">
        <v>25.3</v>
      </c>
      <c r="AQ562" s="93">
        <v>6319950</v>
      </c>
      <c r="AR562" s="93">
        <v>0</v>
      </c>
      <c r="AS562" s="93">
        <v>0</v>
      </c>
      <c r="AT562" s="93">
        <v>0</v>
      </c>
      <c r="AU562" s="93">
        <v>0</v>
      </c>
      <c r="AV562" s="93">
        <v>6319950</v>
      </c>
      <c r="AW562" s="93">
        <v>0</v>
      </c>
      <c r="AX562" s="93">
        <v>0</v>
      </c>
      <c r="AY562" s="58"/>
      <c r="AZ562" s="59"/>
      <c r="BA562" s="59"/>
      <c r="BB562" s="59">
        <v>11442700</v>
      </c>
      <c r="BC562" s="59">
        <v>0</v>
      </c>
      <c r="BD562" s="59">
        <v>0</v>
      </c>
      <c r="BE562" s="59">
        <v>11442700</v>
      </c>
      <c r="BF562" s="59">
        <v>0</v>
      </c>
      <c r="BG562" s="60">
        <v>0</v>
      </c>
      <c r="BH562" s="80">
        <v>180</v>
      </c>
      <c r="BI562" s="80">
        <v>281.40000000000003</v>
      </c>
      <c r="BJ562" s="80">
        <v>101.40000000000003</v>
      </c>
      <c r="BK562" s="80">
        <v>56.333333333333357</v>
      </c>
      <c r="BL562" s="80">
        <v>271.39999999999998</v>
      </c>
      <c r="BM562" s="80">
        <v>91.399999999999977</v>
      </c>
      <c r="BN562" s="80">
        <v>50.777777777777764</v>
      </c>
      <c r="BO562" s="169" t="str">
        <f>VLOOKUP(B562,[1]DS!$B$5:$W$2997,15,0)</f>
        <v>1203</v>
      </c>
      <c r="BP562" s="80" t="str">
        <f t="shared" si="61"/>
        <v/>
      </c>
    </row>
    <row r="563" spans="1:68" ht="27.6" customHeight="1">
      <c r="A563" s="56">
        <f>SUBTOTAL(3,$B$9:B563)</f>
        <v>555</v>
      </c>
      <c r="B563" s="123" t="s">
        <v>320</v>
      </c>
      <c r="C563" s="124" t="s">
        <v>904</v>
      </c>
      <c r="D563" s="125" t="s">
        <v>1414</v>
      </c>
      <c r="E563" s="56">
        <v>12</v>
      </c>
      <c r="F563" s="57" t="s">
        <v>734</v>
      </c>
      <c r="G563" s="78">
        <v>0</v>
      </c>
      <c r="H563" s="58">
        <v>0</v>
      </c>
      <c r="I563" s="58">
        <v>0</v>
      </c>
      <c r="J563" s="58">
        <v>0</v>
      </c>
      <c r="K563" s="78"/>
      <c r="L563" s="58"/>
      <c r="M563" s="58"/>
      <c r="N563" s="58">
        <v>0</v>
      </c>
      <c r="O563" s="78">
        <v>15.1</v>
      </c>
      <c r="P563" s="58">
        <v>1547750</v>
      </c>
      <c r="Q563" s="58">
        <v>0</v>
      </c>
      <c r="R563" s="58">
        <v>1547750</v>
      </c>
      <c r="S563" s="78"/>
      <c r="T563" s="58"/>
      <c r="U563" s="58"/>
      <c r="V563" s="58">
        <v>0</v>
      </c>
      <c r="W563" s="58"/>
      <c r="X563" s="58"/>
      <c r="Y563" s="58"/>
      <c r="Z563" s="58"/>
      <c r="AA563" s="58"/>
      <c r="AB563" s="58">
        <v>0</v>
      </c>
      <c r="AC563" s="60">
        <v>4</v>
      </c>
      <c r="AD563" s="60">
        <v>84</v>
      </c>
      <c r="AE563" s="60">
        <v>0</v>
      </c>
      <c r="AF563" s="60">
        <v>0</v>
      </c>
      <c r="AG563" s="60">
        <v>4</v>
      </c>
      <c r="AH563" s="60">
        <v>84</v>
      </c>
      <c r="AI563" s="58">
        <v>4750000</v>
      </c>
      <c r="AJ563" s="58">
        <v>0</v>
      </c>
      <c r="AK563" s="59">
        <v>0</v>
      </c>
      <c r="AL563" s="58">
        <v>4750000</v>
      </c>
      <c r="AM563" s="58">
        <v>0</v>
      </c>
      <c r="AN563" s="78">
        <v>180</v>
      </c>
      <c r="AO563" s="78">
        <v>315.7</v>
      </c>
      <c r="AP563" s="78">
        <v>48.6</v>
      </c>
      <c r="AQ563" s="93">
        <v>25156950</v>
      </c>
      <c r="AR563" s="93">
        <v>0</v>
      </c>
      <c r="AS563" s="93">
        <v>0</v>
      </c>
      <c r="AT563" s="93">
        <v>0</v>
      </c>
      <c r="AU563" s="93">
        <v>0</v>
      </c>
      <c r="AV563" s="93">
        <v>25156950</v>
      </c>
      <c r="AW563" s="93">
        <v>0</v>
      </c>
      <c r="AX563" s="93">
        <v>0</v>
      </c>
      <c r="AY563" s="58"/>
      <c r="AZ563" s="59"/>
      <c r="BA563" s="59"/>
      <c r="BB563" s="59">
        <v>31454700</v>
      </c>
      <c r="BC563" s="59">
        <v>0</v>
      </c>
      <c r="BD563" s="59">
        <v>0</v>
      </c>
      <c r="BE563" s="59">
        <v>31454700</v>
      </c>
      <c r="BF563" s="59">
        <v>0</v>
      </c>
      <c r="BG563" s="60">
        <v>0</v>
      </c>
      <c r="BH563" s="80">
        <v>180</v>
      </c>
      <c r="BI563" s="80">
        <v>463.4</v>
      </c>
      <c r="BJ563" s="80">
        <v>283.39999999999998</v>
      </c>
      <c r="BK563" s="80">
        <v>157.44444444444443</v>
      </c>
      <c r="BL563" s="80">
        <v>379.40000000000003</v>
      </c>
      <c r="BM563" s="80">
        <v>199.40000000000003</v>
      </c>
      <c r="BN563" s="80">
        <v>110.7777777777778</v>
      </c>
      <c r="BO563" s="169" t="str">
        <f>VLOOKUP(B563,[1]DS!$B$5:$W$2997,15,0)</f>
        <v>1203</v>
      </c>
      <c r="BP563" s="80" t="str">
        <f t="shared" si="61"/>
        <v/>
      </c>
    </row>
    <row r="564" spans="1:68" ht="27.6" customHeight="1">
      <c r="A564" s="56">
        <f>SUBTOTAL(3,$B$9:B564)</f>
        <v>556</v>
      </c>
      <c r="B564" s="123" t="s">
        <v>478</v>
      </c>
      <c r="C564" s="124" t="s">
        <v>1415</v>
      </c>
      <c r="D564" s="125" t="s">
        <v>933</v>
      </c>
      <c r="E564" s="56">
        <v>12</v>
      </c>
      <c r="F564" s="57" t="s">
        <v>735</v>
      </c>
      <c r="G564" s="78">
        <v>0</v>
      </c>
      <c r="H564" s="58">
        <v>0</v>
      </c>
      <c r="I564" s="58">
        <v>0</v>
      </c>
      <c r="J564" s="58">
        <v>0</v>
      </c>
      <c r="K564" s="78"/>
      <c r="L564" s="58"/>
      <c r="M564" s="58"/>
      <c r="N564" s="58">
        <v>0</v>
      </c>
      <c r="O564" s="78">
        <v>0</v>
      </c>
      <c r="P564" s="58">
        <v>0</v>
      </c>
      <c r="Q564" s="58">
        <v>0</v>
      </c>
      <c r="R564" s="58">
        <v>0</v>
      </c>
      <c r="S564" s="78"/>
      <c r="T564" s="58"/>
      <c r="U564" s="58"/>
      <c r="V564" s="58">
        <v>0</v>
      </c>
      <c r="W564" s="58"/>
      <c r="X564" s="58"/>
      <c r="Y564" s="58"/>
      <c r="Z564" s="58"/>
      <c r="AA564" s="58"/>
      <c r="AB564" s="58">
        <v>0</v>
      </c>
      <c r="AC564" s="60">
        <v>1</v>
      </c>
      <c r="AD564" s="60">
        <v>20</v>
      </c>
      <c r="AE564" s="60">
        <v>0</v>
      </c>
      <c r="AF564" s="60">
        <v>0</v>
      </c>
      <c r="AG564" s="60">
        <v>1</v>
      </c>
      <c r="AH564" s="60">
        <v>20</v>
      </c>
      <c r="AI564" s="58">
        <v>1050000</v>
      </c>
      <c r="AJ564" s="58">
        <v>0</v>
      </c>
      <c r="AK564" s="59">
        <v>0</v>
      </c>
      <c r="AL564" s="58">
        <v>1050000</v>
      </c>
      <c r="AM564" s="58">
        <v>0</v>
      </c>
      <c r="AN564" s="78">
        <v>105</v>
      </c>
      <c r="AO564" s="78">
        <v>78.400000000000006</v>
      </c>
      <c r="AP564" s="78">
        <v>0</v>
      </c>
      <c r="AQ564" s="93">
        <v>0</v>
      </c>
      <c r="AR564" s="93">
        <v>0</v>
      </c>
      <c r="AS564" s="93">
        <v>0</v>
      </c>
      <c r="AT564" s="93">
        <v>0</v>
      </c>
      <c r="AU564" s="93">
        <v>0</v>
      </c>
      <c r="AV564" s="93">
        <v>0</v>
      </c>
      <c r="AW564" s="93">
        <v>0</v>
      </c>
      <c r="AX564" s="93">
        <v>0</v>
      </c>
      <c r="AY564" s="58"/>
      <c r="AZ564" s="59"/>
      <c r="BA564" s="59"/>
      <c r="BB564" s="59">
        <v>1050000</v>
      </c>
      <c r="BC564" s="59">
        <v>0</v>
      </c>
      <c r="BD564" s="59">
        <v>0</v>
      </c>
      <c r="BE564" s="59">
        <v>1050000</v>
      </c>
      <c r="BF564" s="59">
        <v>0</v>
      </c>
      <c r="BG564" s="60">
        <v>0</v>
      </c>
      <c r="BH564" s="80">
        <v>105</v>
      </c>
      <c r="BI564" s="80">
        <v>98.4</v>
      </c>
      <c r="BJ564" s="80">
        <v>0</v>
      </c>
      <c r="BK564" s="80">
        <v>0</v>
      </c>
      <c r="BL564" s="80">
        <v>78.400000000000006</v>
      </c>
      <c r="BM564" s="80">
        <v>0</v>
      </c>
      <c r="BN564" s="80">
        <v>0</v>
      </c>
      <c r="BO564" s="169" t="str">
        <f>VLOOKUP(B564,[1]DS!$B$5:$W$2997,15,0)</f>
        <v>1204</v>
      </c>
      <c r="BP564" s="80" t="str">
        <f t="shared" si="61"/>
        <v/>
      </c>
    </row>
    <row r="565" spans="1:68" ht="27.6" customHeight="1">
      <c r="A565" s="56">
        <f>SUBTOTAL(3,$B$9:B565)</f>
        <v>557</v>
      </c>
      <c r="B565" s="123" t="s">
        <v>479</v>
      </c>
      <c r="C565" s="124" t="s">
        <v>926</v>
      </c>
      <c r="D565" s="125" t="s">
        <v>946</v>
      </c>
      <c r="E565" s="56">
        <v>12</v>
      </c>
      <c r="F565" s="57" t="s">
        <v>735</v>
      </c>
      <c r="G565" s="78">
        <v>0</v>
      </c>
      <c r="H565" s="58">
        <v>0</v>
      </c>
      <c r="I565" s="58">
        <v>0</v>
      </c>
      <c r="J565" s="58">
        <v>0</v>
      </c>
      <c r="K565" s="78"/>
      <c r="L565" s="58"/>
      <c r="M565" s="58"/>
      <c r="N565" s="58">
        <v>0</v>
      </c>
      <c r="O565" s="78">
        <v>45.1</v>
      </c>
      <c r="P565" s="58">
        <v>4622750</v>
      </c>
      <c r="Q565" s="58">
        <v>0</v>
      </c>
      <c r="R565" s="58">
        <v>4622750</v>
      </c>
      <c r="S565" s="78"/>
      <c r="T565" s="58"/>
      <c r="U565" s="58"/>
      <c r="V565" s="58">
        <v>0</v>
      </c>
      <c r="W565" s="58"/>
      <c r="X565" s="58"/>
      <c r="Y565" s="58"/>
      <c r="Z565" s="58"/>
      <c r="AA565" s="58"/>
      <c r="AB565" s="58">
        <v>0</v>
      </c>
      <c r="AC565" s="60">
        <v>6</v>
      </c>
      <c r="AD565" s="60">
        <v>118</v>
      </c>
      <c r="AE565" s="60">
        <v>0</v>
      </c>
      <c r="AF565" s="60">
        <v>0</v>
      </c>
      <c r="AG565" s="60">
        <v>6</v>
      </c>
      <c r="AH565" s="60">
        <v>118</v>
      </c>
      <c r="AI565" s="58">
        <v>6300000</v>
      </c>
      <c r="AJ565" s="58">
        <v>0</v>
      </c>
      <c r="AK565" s="59">
        <v>0</v>
      </c>
      <c r="AL565" s="58">
        <v>6300000</v>
      </c>
      <c r="AM565" s="58">
        <v>0</v>
      </c>
      <c r="AN565" s="78">
        <v>240</v>
      </c>
      <c r="AO565" s="78">
        <v>94.800000000000011</v>
      </c>
      <c r="AP565" s="78">
        <v>0</v>
      </c>
      <c r="AQ565" s="93">
        <v>0</v>
      </c>
      <c r="AR565" s="93">
        <v>0</v>
      </c>
      <c r="AS565" s="93">
        <v>0</v>
      </c>
      <c r="AT565" s="93">
        <v>0</v>
      </c>
      <c r="AU565" s="93">
        <v>0</v>
      </c>
      <c r="AV565" s="93">
        <v>0</v>
      </c>
      <c r="AW565" s="93">
        <v>0</v>
      </c>
      <c r="AX565" s="93">
        <v>0</v>
      </c>
      <c r="AY565" s="58"/>
      <c r="AZ565" s="59"/>
      <c r="BA565" s="59"/>
      <c r="BB565" s="59">
        <v>10922750</v>
      </c>
      <c r="BC565" s="59">
        <v>0</v>
      </c>
      <c r="BD565" s="59">
        <v>0</v>
      </c>
      <c r="BE565" s="59">
        <v>10922750</v>
      </c>
      <c r="BF565" s="59">
        <v>0</v>
      </c>
      <c r="BG565" s="60">
        <v>0</v>
      </c>
      <c r="BH565" s="80">
        <v>240</v>
      </c>
      <c r="BI565" s="80">
        <v>257.89999999999998</v>
      </c>
      <c r="BJ565" s="80">
        <v>17.899999999999977</v>
      </c>
      <c r="BK565" s="80">
        <v>7.4583333333333242</v>
      </c>
      <c r="BL565" s="80">
        <v>139.9</v>
      </c>
      <c r="BM565" s="80">
        <v>0</v>
      </c>
      <c r="BN565" s="80">
        <v>0</v>
      </c>
      <c r="BO565" s="169" t="str">
        <f>VLOOKUP(B565,[1]DS!$B$5:$W$2997,15,0)</f>
        <v>1204</v>
      </c>
      <c r="BP565" s="80" t="str">
        <f t="shared" si="61"/>
        <v/>
      </c>
    </row>
    <row r="566" spans="1:68" ht="27.6" customHeight="1">
      <c r="A566" s="56">
        <f>SUBTOTAL(3,$B$9:B566)</f>
        <v>558</v>
      </c>
      <c r="B566" s="123" t="s">
        <v>480</v>
      </c>
      <c r="C566" s="124" t="s">
        <v>970</v>
      </c>
      <c r="D566" s="125" t="s">
        <v>1010</v>
      </c>
      <c r="E566" s="56">
        <v>12</v>
      </c>
      <c r="F566" s="57" t="s">
        <v>735</v>
      </c>
      <c r="G566" s="78">
        <v>0</v>
      </c>
      <c r="H566" s="58">
        <v>0</v>
      </c>
      <c r="I566" s="58">
        <v>0</v>
      </c>
      <c r="J566" s="58">
        <v>0</v>
      </c>
      <c r="K566" s="78"/>
      <c r="L566" s="58"/>
      <c r="M566" s="58"/>
      <c r="N566" s="58">
        <v>0</v>
      </c>
      <c r="O566" s="78">
        <v>0</v>
      </c>
      <c r="P566" s="58">
        <v>0</v>
      </c>
      <c r="Q566" s="58">
        <v>0</v>
      </c>
      <c r="R566" s="58">
        <v>0</v>
      </c>
      <c r="S566" s="78"/>
      <c r="T566" s="58"/>
      <c r="U566" s="58"/>
      <c r="V566" s="58">
        <v>0</v>
      </c>
      <c r="W566" s="58"/>
      <c r="X566" s="58"/>
      <c r="Y566" s="58"/>
      <c r="Z566" s="58"/>
      <c r="AA566" s="58"/>
      <c r="AB566" s="58">
        <v>0</v>
      </c>
      <c r="AC566" s="60">
        <v>0</v>
      </c>
      <c r="AD566" s="60">
        <v>0</v>
      </c>
      <c r="AE566" s="60">
        <v>0</v>
      </c>
      <c r="AF566" s="60">
        <v>0</v>
      </c>
      <c r="AG566" s="60">
        <v>0</v>
      </c>
      <c r="AH566" s="60">
        <v>0</v>
      </c>
      <c r="AI566" s="58">
        <v>0</v>
      </c>
      <c r="AJ566" s="58">
        <v>0</v>
      </c>
      <c r="AK566" s="59">
        <v>0</v>
      </c>
      <c r="AL566" s="58">
        <v>0</v>
      </c>
      <c r="AM566" s="58">
        <v>0</v>
      </c>
      <c r="AN566" s="78">
        <v>0</v>
      </c>
      <c r="AO566" s="78">
        <v>0</v>
      </c>
      <c r="AP566" s="78">
        <v>0</v>
      </c>
      <c r="AQ566" s="93">
        <v>0</v>
      </c>
      <c r="AR566" s="93">
        <v>0</v>
      </c>
      <c r="AS566" s="93">
        <v>0</v>
      </c>
      <c r="AT566" s="93">
        <v>0</v>
      </c>
      <c r="AU566" s="93">
        <v>0</v>
      </c>
      <c r="AV566" s="93">
        <v>0</v>
      </c>
      <c r="AW566" s="93">
        <v>0</v>
      </c>
      <c r="AX566" s="93">
        <v>0</v>
      </c>
      <c r="AY566" s="58"/>
      <c r="AZ566" s="59"/>
      <c r="BA566" s="59"/>
      <c r="BB566" s="59">
        <v>0</v>
      </c>
      <c r="BC566" s="59">
        <v>0</v>
      </c>
      <c r="BD566" s="59">
        <v>0</v>
      </c>
      <c r="BE566" s="59">
        <v>0</v>
      </c>
      <c r="BF566" s="59">
        <v>0</v>
      </c>
      <c r="BG566" s="60">
        <v>0</v>
      </c>
      <c r="BH566" s="80">
        <v>0</v>
      </c>
      <c r="BI566" s="80">
        <v>0</v>
      </c>
      <c r="BJ566" s="80">
        <v>0</v>
      </c>
      <c r="BK566" s="80">
        <v>0</v>
      </c>
      <c r="BL566" s="80">
        <v>0</v>
      </c>
      <c r="BM566" s="80">
        <v>0</v>
      </c>
      <c r="BN566" s="80">
        <v>0</v>
      </c>
      <c r="BO566" s="169" t="str">
        <f>VLOOKUP(B566,[1]DS!$B$5:$W$2997,15,0)</f>
        <v>1204</v>
      </c>
      <c r="BP566" s="80" t="str">
        <f t="shared" si="61"/>
        <v/>
      </c>
    </row>
    <row r="567" spans="1:68" ht="27.6" customHeight="1">
      <c r="A567" s="56">
        <f>SUBTOTAL(3,$B$9:B567)</f>
        <v>559</v>
      </c>
      <c r="B567" s="123" t="s">
        <v>481</v>
      </c>
      <c r="C567" s="124" t="s">
        <v>1002</v>
      </c>
      <c r="D567" s="125" t="s">
        <v>1305</v>
      </c>
      <c r="E567" s="56">
        <v>12</v>
      </c>
      <c r="F567" s="57" t="s">
        <v>735</v>
      </c>
      <c r="G567" s="78">
        <v>0</v>
      </c>
      <c r="H567" s="58">
        <v>0</v>
      </c>
      <c r="I567" s="58">
        <v>0</v>
      </c>
      <c r="J567" s="58">
        <v>0</v>
      </c>
      <c r="K567" s="78"/>
      <c r="L567" s="58"/>
      <c r="M567" s="58"/>
      <c r="N567" s="58">
        <v>0</v>
      </c>
      <c r="O567" s="78">
        <v>30.3</v>
      </c>
      <c r="P567" s="58">
        <v>3105750</v>
      </c>
      <c r="Q567" s="58">
        <v>0</v>
      </c>
      <c r="R567" s="58">
        <v>3105750</v>
      </c>
      <c r="S567" s="78"/>
      <c r="T567" s="58"/>
      <c r="U567" s="58"/>
      <c r="V567" s="58">
        <v>0</v>
      </c>
      <c r="W567" s="58"/>
      <c r="X567" s="58"/>
      <c r="Y567" s="58"/>
      <c r="Z567" s="58"/>
      <c r="AA567" s="58"/>
      <c r="AB567" s="58">
        <v>0</v>
      </c>
      <c r="AC567" s="60">
        <v>7</v>
      </c>
      <c r="AD567" s="60">
        <v>90</v>
      </c>
      <c r="AE567" s="60">
        <v>0</v>
      </c>
      <c r="AF567" s="60">
        <v>0</v>
      </c>
      <c r="AG567" s="60">
        <v>7</v>
      </c>
      <c r="AH567" s="60">
        <v>90</v>
      </c>
      <c r="AI567" s="58">
        <v>4900000</v>
      </c>
      <c r="AJ567" s="58">
        <v>0</v>
      </c>
      <c r="AK567" s="59">
        <v>0</v>
      </c>
      <c r="AL567" s="58">
        <v>4900000</v>
      </c>
      <c r="AM567" s="58">
        <v>0</v>
      </c>
      <c r="AN567" s="78">
        <v>180</v>
      </c>
      <c r="AO567" s="78">
        <v>310.3</v>
      </c>
      <c r="AP567" s="78">
        <v>26.3</v>
      </c>
      <c r="AQ567" s="93">
        <v>25369200</v>
      </c>
      <c r="AR567" s="93">
        <v>0</v>
      </c>
      <c r="AS567" s="93">
        <v>0</v>
      </c>
      <c r="AT567" s="93">
        <v>0</v>
      </c>
      <c r="AU567" s="93">
        <v>0</v>
      </c>
      <c r="AV567" s="93">
        <v>25369200</v>
      </c>
      <c r="AW567" s="93">
        <v>0</v>
      </c>
      <c r="AX567" s="93">
        <v>0</v>
      </c>
      <c r="AY567" s="58"/>
      <c r="AZ567" s="59"/>
      <c r="BA567" s="59"/>
      <c r="BB567" s="59">
        <v>33374950</v>
      </c>
      <c r="BC567" s="59">
        <v>0</v>
      </c>
      <c r="BD567" s="59">
        <v>0</v>
      </c>
      <c r="BE567" s="59">
        <v>33374950</v>
      </c>
      <c r="BF567" s="59">
        <v>0</v>
      </c>
      <c r="BG567" s="60">
        <v>0</v>
      </c>
      <c r="BH567" s="80">
        <v>180</v>
      </c>
      <c r="BI567" s="80">
        <v>456.90000000000003</v>
      </c>
      <c r="BJ567" s="80">
        <v>276.90000000000003</v>
      </c>
      <c r="BK567" s="80">
        <v>153.83333333333334</v>
      </c>
      <c r="BL567" s="80">
        <v>366.90000000000003</v>
      </c>
      <c r="BM567" s="80">
        <v>186.90000000000003</v>
      </c>
      <c r="BN567" s="80">
        <v>103.83333333333336</v>
      </c>
      <c r="BO567" s="169" t="str">
        <f>VLOOKUP(B567,[1]DS!$B$5:$W$2997,15,0)</f>
        <v>1204</v>
      </c>
      <c r="BP567" s="80" t="str">
        <f t="shared" si="61"/>
        <v/>
      </c>
    </row>
    <row r="568" spans="1:68" ht="27.6" customHeight="1">
      <c r="A568" s="56">
        <f>SUBTOTAL(3,$B$9:B568)</f>
        <v>560</v>
      </c>
      <c r="B568" s="123" t="s">
        <v>482</v>
      </c>
      <c r="C568" s="124" t="s">
        <v>1416</v>
      </c>
      <c r="D568" s="125" t="s">
        <v>944</v>
      </c>
      <c r="E568" s="56">
        <v>12</v>
      </c>
      <c r="F568" s="57" t="s">
        <v>735</v>
      </c>
      <c r="G568" s="78">
        <v>0</v>
      </c>
      <c r="H568" s="58">
        <v>0</v>
      </c>
      <c r="I568" s="58">
        <v>0</v>
      </c>
      <c r="J568" s="58">
        <v>0</v>
      </c>
      <c r="K568" s="78"/>
      <c r="L568" s="58"/>
      <c r="M568" s="58"/>
      <c r="N568" s="58">
        <v>0</v>
      </c>
      <c r="O568" s="78">
        <v>90.8</v>
      </c>
      <c r="P568" s="58">
        <v>9307000</v>
      </c>
      <c r="Q568" s="58">
        <v>0</v>
      </c>
      <c r="R568" s="58">
        <v>9307000</v>
      </c>
      <c r="S568" s="78"/>
      <c r="T568" s="58"/>
      <c r="U568" s="58"/>
      <c r="V568" s="58">
        <v>0</v>
      </c>
      <c r="W568" s="58"/>
      <c r="X568" s="58"/>
      <c r="Y568" s="58"/>
      <c r="Z568" s="58"/>
      <c r="AA568" s="58"/>
      <c r="AB568" s="58">
        <v>0</v>
      </c>
      <c r="AC568" s="60">
        <v>0</v>
      </c>
      <c r="AD568" s="60">
        <v>0</v>
      </c>
      <c r="AE568" s="60">
        <v>0</v>
      </c>
      <c r="AF568" s="60">
        <v>0</v>
      </c>
      <c r="AG568" s="60">
        <v>0</v>
      </c>
      <c r="AH568" s="60">
        <v>0</v>
      </c>
      <c r="AI568" s="58">
        <v>0</v>
      </c>
      <c r="AJ568" s="58">
        <v>0</v>
      </c>
      <c r="AK568" s="59">
        <v>0</v>
      </c>
      <c r="AL568" s="58">
        <v>0</v>
      </c>
      <c r="AM568" s="58">
        <v>0</v>
      </c>
      <c r="AN568" s="78">
        <v>300</v>
      </c>
      <c r="AO568" s="78">
        <v>86.8</v>
      </c>
      <c r="AP568" s="78">
        <v>0</v>
      </c>
      <c r="AQ568" s="93">
        <v>0</v>
      </c>
      <c r="AR568" s="93">
        <v>0</v>
      </c>
      <c r="AS568" s="93">
        <v>0</v>
      </c>
      <c r="AT568" s="93">
        <v>0</v>
      </c>
      <c r="AU568" s="93">
        <v>0</v>
      </c>
      <c r="AV568" s="93">
        <v>0</v>
      </c>
      <c r="AW568" s="93">
        <v>0</v>
      </c>
      <c r="AX568" s="93">
        <v>0</v>
      </c>
      <c r="AY568" s="58"/>
      <c r="AZ568" s="59"/>
      <c r="BA568" s="59"/>
      <c r="BB568" s="59">
        <v>9307000</v>
      </c>
      <c r="BC568" s="59">
        <v>0</v>
      </c>
      <c r="BD568" s="59">
        <v>0</v>
      </c>
      <c r="BE568" s="59">
        <v>9307000</v>
      </c>
      <c r="BF568" s="59">
        <v>0</v>
      </c>
      <c r="BG568" s="60">
        <v>0</v>
      </c>
      <c r="BH568" s="80">
        <v>300</v>
      </c>
      <c r="BI568" s="80">
        <v>177.6</v>
      </c>
      <c r="BJ568" s="80">
        <v>0</v>
      </c>
      <c r="BK568" s="80">
        <v>0</v>
      </c>
      <c r="BL568" s="80">
        <v>177.6</v>
      </c>
      <c r="BM568" s="80">
        <v>0</v>
      </c>
      <c r="BN568" s="80">
        <v>0</v>
      </c>
      <c r="BO568" s="169" t="str">
        <f>VLOOKUP(B568,[1]DS!$B$5:$W$2997,15,0)</f>
        <v>1204</v>
      </c>
      <c r="BP568" s="80" t="str">
        <f t="shared" si="61"/>
        <v/>
      </c>
    </row>
    <row r="569" spans="1:68" ht="27.6" customHeight="1">
      <c r="A569" s="56">
        <f>SUBTOTAL(3,$B$9:B569)</f>
        <v>561</v>
      </c>
      <c r="B569" s="123" t="s">
        <v>483</v>
      </c>
      <c r="C569" s="124" t="s">
        <v>1115</v>
      </c>
      <c r="D569" s="125" t="s">
        <v>1059</v>
      </c>
      <c r="E569" s="56">
        <v>12</v>
      </c>
      <c r="F569" s="57" t="s">
        <v>735</v>
      </c>
      <c r="G569" s="78">
        <v>0</v>
      </c>
      <c r="H569" s="58">
        <v>0</v>
      </c>
      <c r="I569" s="58">
        <v>0</v>
      </c>
      <c r="J569" s="58">
        <v>0</v>
      </c>
      <c r="K569" s="78"/>
      <c r="L569" s="58"/>
      <c r="M569" s="58"/>
      <c r="N569" s="58">
        <v>0</v>
      </c>
      <c r="O569" s="78">
        <v>0</v>
      </c>
      <c r="P569" s="58">
        <v>0</v>
      </c>
      <c r="Q569" s="58">
        <v>0</v>
      </c>
      <c r="R569" s="58">
        <v>0</v>
      </c>
      <c r="S569" s="78"/>
      <c r="T569" s="58"/>
      <c r="U569" s="58"/>
      <c r="V569" s="58">
        <v>0</v>
      </c>
      <c r="W569" s="58"/>
      <c r="X569" s="58"/>
      <c r="Y569" s="58"/>
      <c r="Z569" s="58"/>
      <c r="AA569" s="58"/>
      <c r="AB569" s="58">
        <v>0</v>
      </c>
      <c r="AC569" s="60">
        <v>3</v>
      </c>
      <c r="AD569" s="60">
        <v>100</v>
      </c>
      <c r="AE569" s="60">
        <v>0</v>
      </c>
      <c r="AF569" s="60">
        <v>0</v>
      </c>
      <c r="AG569" s="60">
        <v>3</v>
      </c>
      <c r="AH569" s="60">
        <v>100</v>
      </c>
      <c r="AI569" s="58">
        <v>5150000</v>
      </c>
      <c r="AJ569" s="58">
        <v>0</v>
      </c>
      <c r="AK569" s="59">
        <v>0</v>
      </c>
      <c r="AL569" s="58">
        <v>5150000</v>
      </c>
      <c r="AM569" s="58">
        <v>0</v>
      </c>
      <c r="AN569" s="78">
        <v>277.5</v>
      </c>
      <c r="AO569" s="78">
        <v>38.700000000000003</v>
      </c>
      <c r="AP569" s="78">
        <v>0</v>
      </c>
      <c r="AQ569" s="93">
        <v>0</v>
      </c>
      <c r="AR569" s="93">
        <v>0</v>
      </c>
      <c r="AS569" s="93">
        <v>0</v>
      </c>
      <c r="AT569" s="93">
        <v>0</v>
      </c>
      <c r="AU569" s="93">
        <v>0</v>
      </c>
      <c r="AV569" s="93">
        <v>0</v>
      </c>
      <c r="AW569" s="93">
        <v>0</v>
      </c>
      <c r="AX569" s="93">
        <v>0</v>
      </c>
      <c r="AY569" s="58"/>
      <c r="AZ569" s="59"/>
      <c r="BA569" s="59"/>
      <c r="BB569" s="59">
        <v>5150000</v>
      </c>
      <c r="BC569" s="59">
        <v>0</v>
      </c>
      <c r="BD569" s="59">
        <v>0</v>
      </c>
      <c r="BE569" s="59">
        <v>5150000</v>
      </c>
      <c r="BF569" s="59">
        <v>0</v>
      </c>
      <c r="BG569" s="60">
        <v>0</v>
      </c>
      <c r="BH569" s="80">
        <v>277.5</v>
      </c>
      <c r="BI569" s="80">
        <v>138.69999999999999</v>
      </c>
      <c r="BJ569" s="80">
        <v>0</v>
      </c>
      <c r="BK569" s="80">
        <v>0</v>
      </c>
      <c r="BL569" s="80">
        <v>38.700000000000003</v>
      </c>
      <c r="BM569" s="80">
        <v>0</v>
      </c>
      <c r="BN569" s="80">
        <v>0</v>
      </c>
      <c r="BO569" s="169" t="str">
        <f>VLOOKUP(B569,[1]DS!$B$5:$W$2997,15,0)</f>
        <v>1204</v>
      </c>
      <c r="BP569" s="80" t="str">
        <f t="shared" si="61"/>
        <v/>
      </c>
    </row>
    <row r="570" spans="1:68" ht="27.6" customHeight="1">
      <c r="A570" s="56">
        <f>SUBTOTAL(3,$B$9:B570)</f>
        <v>562</v>
      </c>
      <c r="B570" s="123" t="s">
        <v>10</v>
      </c>
      <c r="C570" s="124" t="s">
        <v>1417</v>
      </c>
      <c r="D570" s="125" t="s">
        <v>1418</v>
      </c>
      <c r="E570" s="56">
        <v>12</v>
      </c>
      <c r="F570" s="57" t="s">
        <v>735</v>
      </c>
      <c r="G570" s="78">
        <v>0</v>
      </c>
      <c r="H570" s="58">
        <v>0</v>
      </c>
      <c r="I570" s="58">
        <v>0</v>
      </c>
      <c r="J570" s="58">
        <v>0</v>
      </c>
      <c r="K570" s="78"/>
      <c r="L570" s="58"/>
      <c r="M570" s="58"/>
      <c r="N570" s="58">
        <v>0</v>
      </c>
      <c r="O570" s="78">
        <v>0</v>
      </c>
      <c r="P570" s="58">
        <v>0</v>
      </c>
      <c r="Q570" s="58">
        <v>0</v>
      </c>
      <c r="R570" s="58">
        <v>0</v>
      </c>
      <c r="S570" s="78"/>
      <c r="T570" s="58"/>
      <c r="U570" s="58"/>
      <c r="V570" s="58">
        <v>0</v>
      </c>
      <c r="W570" s="58"/>
      <c r="X570" s="58"/>
      <c r="Y570" s="58"/>
      <c r="Z570" s="58"/>
      <c r="AA570" s="58"/>
      <c r="AB570" s="58">
        <v>0</v>
      </c>
      <c r="AC570" s="60">
        <v>0</v>
      </c>
      <c r="AD570" s="60">
        <v>0</v>
      </c>
      <c r="AE570" s="60">
        <v>0</v>
      </c>
      <c r="AF570" s="60">
        <v>0</v>
      </c>
      <c r="AG570" s="60">
        <v>0</v>
      </c>
      <c r="AH570" s="60">
        <v>0</v>
      </c>
      <c r="AI570" s="58">
        <v>0</v>
      </c>
      <c r="AJ570" s="58">
        <v>0</v>
      </c>
      <c r="AK570" s="59">
        <v>0</v>
      </c>
      <c r="AL570" s="58">
        <v>0</v>
      </c>
      <c r="AM570" s="58">
        <v>0</v>
      </c>
      <c r="AN570" s="78">
        <v>247.5</v>
      </c>
      <c r="AO570" s="78">
        <v>228.39999999999998</v>
      </c>
      <c r="AP570" s="78">
        <v>0</v>
      </c>
      <c r="AQ570" s="93">
        <v>0</v>
      </c>
      <c r="AR570" s="93">
        <v>0</v>
      </c>
      <c r="AS570" s="93">
        <v>0</v>
      </c>
      <c r="AT570" s="93">
        <v>0</v>
      </c>
      <c r="AU570" s="93">
        <v>0</v>
      </c>
      <c r="AV570" s="93">
        <v>0</v>
      </c>
      <c r="AW570" s="93">
        <v>0</v>
      </c>
      <c r="AX570" s="93">
        <v>0</v>
      </c>
      <c r="AY570" s="58"/>
      <c r="AZ570" s="59"/>
      <c r="BA570" s="59"/>
      <c r="BB570" s="59">
        <v>0</v>
      </c>
      <c r="BC570" s="59">
        <v>0</v>
      </c>
      <c r="BD570" s="59">
        <v>0</v>
      </c>
      <c r="BE570" s="59">
        <v>0</v>
      </c>
      <c r="BF570" s="59">
        <v>0</v>
      </c>
      <c r="BG570" s="60">
        <v>0</v>
      </c>
      <c r="BH570" s="80">
        <v>247.5</v>
      </c>
      <c r="BI570" s="80">
        <v>228.39999999999998</v>
      </c>
      <c r="BJ570" s="80">
        <v>0</v>
      </c>
      <c r="BK570" s="80">
        <v>0</v>
      </c>
      <c r="BL570" s="80">
        <v>228.39999999999998</v>
      </c>
      <c r="BM570" s="80">
        <v>0</v>
      </c>
      <c r="BN570" s="80">
        <v>0</v>
      </c>
      <c r="BO570" s="169" t="str">
        <f>VLOOKUP(B570,[1]DS!$B$5:$W$2997,15,0)</f>
        <v>1204</v>
      </c>
      <c r="BP570" s="80" t="str">
        <f t="shared" si="61"/>
        <v/>
      </c>
    </row>
    <row r="571" spans="1:68" ht="27.6" customHeight="1">
      <c r="A571" s="56">
        <f>SUBTOTAL(3,$B$9:B571)</f>
        <v>563</v>
      </c>
      <c r="B571" s="123" t="s">
        <v>648</v>
      </c>
      <c r="C571" s="124" t="s">
        <v>1419</v>
      </c>
      <c r="D571" s="125" t="s">
        <v>1112</v>
      </c>
      <c r="E571" s="56">
        <v>12</v>
      </c>
      <c r="F571" s="57" t="s">
        <v>735</v>
      </c>
      <c r="G571" s="78">
        <v>0</v>
      </c>
      <c r="H571" s="58">
        <v>0</v>
      </c>
      <c r="I571" s="58">
        <v>0</v>
      </c>
      <c r="J571" s="58">
        <v>0</v>
      </c>
      <c r="K571" s="78"/>
      <c r="L571" s="58"/>
      <c r="M571" s="58"/>
      <c r="N571" s="58">
        <v>0</v>
      </c>
      <c r="O571" s="78">
        <v>0</v>
      </c>
      <c r="P571" s="58">
        <v>0</v>
      </c>
      <c r="Q571" s="58">
        <v>0</v>
      </c>
      <c r="R571" s="58">
        <v>0</v>
      </c>
      <c r="S571" s="78"/>
      <c r="T571" s="58"/>
      <c r="U571" s="58"/>
      <c r="V571" s="58">
        <v>0</v>
      </c>
      <c r="W571" s="58"/>
      <c r="X571" s="58"/>
      <c r="Y571" s="58"/>
      <c r="Z571" s="58"/>
      <c r="AA571" s="58"/>
      <c r="AB571" s="58">
        <v>0</v>
      </c>
      <c r="AC571" s="60">
        <v>0</v>
      </c>
      <c r="AD571" s="60">
        <v>0</v>
      </c>
      <c r="AE571" s="60">
        <v>0</v>
      </c>
      <c r="AF571" s="60">
        <v>0</v>
      </c>
      <c r="AG571" s="60">
        <v>0</v>
      </c>
      <c r="AH571" s="60">
        <v>0</v>
      </c>
      <c r="AI571" s="58">
        <v>0</v>
      </c>
      <c r="AJ571" s="58">
        <v>0</v>
      </c>
      <c r="AK571" s="59">
        <v>0</v>
      </c>
      <c r="AL571" s="58">
        <v>0</v>
      </c>
      <c r="AM571" s="58">
        <v>0</v>
      </c>
      <c r="AN571" s="78">
        <v>0</v>
      </c>
      <c r="AO571" s="78">
        <v>0</v>
      </c>
      <c r="AP571" s="78">
        <v>0</v>
      </c>
      <c r="AQ571" s="93">
        <v>0</v>
      </c>
      <c r="AR571" s="93">
        <v>0</v>
      </c>
      <c r="AS571" s="93">
        <v>0</v>
      </c>
      <c r="AT571" s="93">
        <v>0</v>
      </c>
      <c r="AU571" s="93">
        <v>0</v>
      </c>
      <c r="AV571" s="93">
        <v>0</v>
      </c>
      <c r="AW571" s="93">
        <v>0</v>
      </c>
      <c r="AX571" s="93">
        <v>0</v>
      </c>
      <c r="AY571" s="58"/>
      <c r="AZ571" s="59"/>
      <c r="BA571" s="59"/>
      <c r="BB571" s="59">
        <v>0</v>
      </c>
      <c r="BC571" s="59">
        <v>0</v>
      </c>
      <c r="BD571" s="59">
        <v>0</v>
      </c>
      <c r="BE571" s="59">
        <v>0</v>
      </c>
      <c r="BF571" s="59">
        <v>0</v>
      </c>
      <c r="BG571" s="60">
        <v>0</v>
      </c>
      <c r="BH571" s="80">
        <v>0</v>
      </c>
      <c r="BI571" s="80">
        <v>0</v>
      </c>
      <c r="BJ571" s="80">
        <v>0</v>
      </c>
      <c r="BK571" s="80">
        <v>0</v>
      </c>
      <c r="BL571" s="80">
        <v>0</v>
      </c>
      <c r="BM571" s="80">
        <v>0</v>
      </c>
      <c r="BN571" s="80">
        <v>0</v>
      </c>
      <c r="BO571" s="169" t="str">
        <f>VLOOKUP(B571,[1]DS!$B$5:$W$2997,15,0)</f>
        <v>1204</v>
      </c>
      <c r="BP571" s="80" t="str">
        <f t="shared" si="61"/>
        <v/>
      </c>
    </row>
    <row r="572" spans="1:68" ht="27.6" customHeight="1">
      <c r="A572" s="56">
        <f>SUBTOTAL(3,$B$9:B572)</f>
        <v>564</v>
      </c>
      <c r="B572" s="123" t="s">
        <v>484</v>
      </c>
      <c r="C572" s="124" t="s">
        <v>1262</v>
      </c>
      <c r="D572" s="125" t="s">
        <v>933</v>
      </c>
      <c r="E572" s="56">
        <v>12</v>
      </c>
      <c r="F572" s="57" t="s">
        <v>736</v>
      </c>
      <c r="G572" s="78">
        <v>0</v>
      </c>
      <c r="H572" s="58">
        <v>0</v>
      </c>
      <c r="I572" s="58">
        <v>0</v>
      </c>
      <c r="J572" s="58">
        <v>0</v>
      </c>
      <c r="K572" s="78"/>
      <c r="L572" s="58"/>
      <c r="M572" s="58"/>
      <c r="N572" s="58">
        <v>0</v>
      </c>
      <c r="O572" s="78">
        <v>0</v>
      </c>
      <c r="P572" s="58">
        <v>0</v>
      </c>
      <c r="Q572" s="58">
        <v>0</v>
      </c>
      <c r="R572" s="58">
        <v>0</v>
      </c>
      <c r="S572" s="78"/>
      <c r="T572" s="58"/>
      <c r="U572" s="58"/>
      <c r="V572" s="58">
        <v>0</v>
      </c>
      <c r="W572" s="58"/>
      <c r="X572" s="58"/>
      <c r="Y572" s="58"/>
      <c r="Z572" s="58"/>
      <c r="AA572" s="58"/>
      <c r="AB572" s="58">
        <v>0</v>
      </c>
      <c r="AC572" s="60">
        <v>1</v>
      </c>
      <c r="AD572" s="60">
        <v>20</v>
      </c>
      <c r="AE572" s="60">
        <v>0</v>
      </c>
      <c r="AF572" s="60">
        <v>0</v>
      </c>
      <c r="AG572" s="60">
        <v>1</v>
      </c>
      <c r="AH572" s="60">
        <v>20</v>
      </c>
      <c r="AI572" s="58">
        <v>1050000</v>
      </c>
      <c r="AJ572" s="58">
        <v>0</v>
      </c>
      <c r="AK572" s="59">
        <v>0</v>
      </c>
      <c r="AL572" s="58">
        <v>1050000</v>
      </c>
      <c r="AM572" s="58">
        <v>0</v>
      </c>
      <c r="AN572" s="78">
        <v>210</v>
      </c>
      <c r="AO572" s="78">
        <v>357.3</v>
      </c>
      <c r="AP572" s="78">
        <v>0</v>
      </c>
      <c r="AQ572" s="93">
        <v>21358500</v>
      </c>
      <c r="AR572" s="93">
        <v>0</v>
      </c>
      <c r="AS572" s="93">
        <v>0</v>
      </c>
      <c r="AT572" s="93">
        <v>0</v>
      </c>
      <c r="AU572" s="93">
        <v>0</v>
      </c>
      <c r="AV572" s="93">
        <v>21358500</v>
      </c>
      <c r="AW572" s="93">
        <v>0</v>
      </c>
      <c r="AX572" s="93">
        <v>0</v>
      </c>
      <c r="AY572" s="58"/>
      <c r="AZ572" s="59"/>
      <c r="BA572" s="59"/>
      <c r="BB572" s="59">
        <v>22408500</v>
      </c>
      <c r="BC572" s="59">
        <v>0</v>
      </c>
      <c r="BD572" s="59">
        <v>0</v>
      </c>
      <c r="BE572" s="59">
        <v>22408500</v>
      </c>
      <c r="BF572" s="59">
        <v>0</v>
      </c>
      <c r="BG572" s="60">
        <v>0</v>
      </c>
      <c r="BH572" s="80">
        <v>210</v>
      </c>
      <c r="BI572" s="80">
        <v>377.3</v>
      </c>
      <c r="BJ572" s="80">
        <v>167.3</v>
      </c>
      <c r="BK572" s="80">
        <v>79.666666666666671</v>
      </c>
      <c r="BL572" s="80">
        <v>357.3</v>
      </c>
      <c r="BM572" s="80">
        <v>147.30000000000001</v>
      </c>
      <c r="BN572" s="80">
        <v>70.142857142857153</v>
      </c>
      <c r="BO572" s="169" t="str">
        <f>VLOOKUP(B572,[1]DS!$B$5:$W$2997,15,0)</f>
        <v>1205</v>
      </c>
      <c r="BP572" s="80" t="str">
        <f t="shared" si="61"/>
        <v/>
      </c>
    </row>
    <row r="573" spans="1:68" ht="27.6" customHeight="1">
      <c r="A573" s="56">
        <f>SUBTOTAL(3,$B$9:B573)</f>
        <v>565</v>
      </c>
      <c r="B573" s="123" t="s">
        <v>485</v>
      </c>
      <c r="C573" s="124" t="s">
        <v>1420</v>
      </c>
      <c r="D573" s="125" t="s">
        <v>1027</v>
      </c>
      <c r="E573" s="56">
        <v>12</v>
      </c>
      <c r="F573" s="57" t="s">
        <v>736</v>
      </c>
      <c r="G573" s="78">
        <v>0</v>
      </c>
      <c r="H573" s="58">
        <v>0</v>
      </c>
      <c r="I573" s="58">
        <v>0</v>
      </c>
      <c r="J573" s="58">
        <v>0</v>
      </c>
      <c r="K573" s="78"/>
      <c r="L573" s="58"/>
      <c r="M573" s="58"/>
      <c r="N573" s="58">
        <v>0</v>
      </c>
      <c r="O573" s="78">
        <v>0</v>
      </c>
      <c r="P573" s="58">
        <v>0</v>
      </c>
      <c r="Q573" s="58">
        <v>0</v>
      </c>
      <c r="R573" s="58">
        <v>0</v>
      </c>
      <c r="S573" s="78"/>
      <c r="T573" s="58"/>
      <c r="U573" s="58"/>
      <c r="V573" s="58">
        <v>0</v>
      </c>
      <c r="W573" s="58"/>
      <c r="X573" s="58"/>
      <c r="Y573" s="58"/>
      <c r="Z573" s="58"/>
      <c r="AA573" s="58"/>
      <c r="AB573" s="58">
        <v>0</v>
      </c>
      <c r="AC573" s="60">
        <v>1</v>
      </c>
      <c r="AD573" s="60">
        <v>20</v>
      </c>
      <c r="AE573" s="60">
        <v>0</v>
      </c>
      <c r="AF573" s="60">
        <v>0</v>
      </c>
      <c r="AG573" s="60">
        <v>1</v>
      </c>
      <c r="AH573" s="60">
        <v>20</v>
      </c>
      <c r="AI573" s="58">
        <v>1050000</v>
      </c>
      <c r="AJ573" s="58">
        <v>0</v>
      </c>
      <c r="AK573" s="59">
        <v>0</v>
      </c>
      <c r="AL573" s="58">
        <v>1050000</v>
      </c>
      <c r="AM573" s="58">
        <v>0</v>
      </c>
      <c r="AN573" s="78">
        <v>255</v>
      </c>
      <c r="AO573" s="78">
        <v>354.1</v>
      </c>
      <c r="AP573" s="78">
        <v>16.8</v>
      </c>
      <c r="AQ573" s="93">
        <v>17790650</v>
      </c>
      <c r="AR573" s="93">
        <v>0</v>
      </c>
      <c r="AS573" s="93">
        <v>0</v>
      </c>
      <c r="AT573" s="93">
        <v>0</v>
      </c>
      <c r="AU573" s="93">
        <v>0</v>
      </c>
      <c r="AV573" s="93">
        <v>17790650</v>
      </c>
      <c r="AW573" s="93">
        <v>0</v>
      </c>
      <c r="AX573" s="93">
        <v>0</v>
      </c>
      <c r="AY573" s="58"/>
      <c r="AZ573" s="59"/>
      <c r="BA573" s="59"/>
      <c r="BB573" s="59">
        <v>18840650</v>
      </c>
      <c r="BC573" s="59">
        <v>0</v>
      </c>
      <c r="BD573" s="59">
        <v>0</v>
      </c>
      <c r="BE573" s="59">
        <v>18840650</v>
      </c>
      <c r="BF573" s="59">
        <v>0</v>
      </c>
      <c r="BG573" s="60">
        <v>0</v>
      </c>
      <c r="BH573" s="80">
        <v>255</v>
      </c>
      <c r="BI573" s="80">
        <v>390.90000000000003</v>
      </c>
      <c r="BJ573" s="80">
        <v>135.90000000000003</v>
      </c>
      <c r="BK573" s="80">
        <v>53.294117647058833</v>
      </c>
      <c r="BL573" s="80">
        <v>370.90000000000003</v>
      </c>
      <c r="BM573" s="80">
        <v>115.90000000000003</v>
      </c>
      <c r="BN573" s="80">
        <v>45.450980392156879</v>
      </c>
      <c r="BO573" s="169" t="str">
        <f>VLOOKUP(B573,[1]DS!$B$5:$W$2997,15,0)</f>
        <v>1205</v>
      </c>
      <c r="BP573" s="80" t="str">
        <f t="shared" si="61"/>
        <v/>
      </c>
    </row>
    <row r="574" spans="1:68" ht="27.6" customHeight="1">
      <c r="A574" s="56">
        <f>SUBTOTAL(3,$B$9:B574)</f>
        <v>566</v>
      </c>
      <c r="B574" s="123" t="s">
        <v>486</v>
      </c>
      <c r="C574" s="124" t="s">
        <v>1421</v>
      </c>
      <c r="D574" s="125" t="s">
        <v>1422</v>
      </c>
      <c r="E574" s="56">
        <v>12</v>
      </c>
      <c r="F574" s="57" t="s">
        <v>736</v>
      </c>
      <c r="G574" s="78">
        <v>0</v>
      </c>
      <c r="H574" s="58">
        <v>0</v>
      </c>
      <c r="I574" s="58">
        <v>0</v>
      </c>
      <c r="J574" s="58">
        <v>0</v>
      </c>
      <c r="K574" s="78"/>
      <c r="L574" s="58"/>
      <c r="M574" s="58"/>
      <c r="N574" s="58">
        <v>0</v>
      </c>
      <c r="O574" s="78">
        <v>45.300000000000004</v>
      </c>
      <c r="P574" s="58">
        <v>4643250</v>
      </c>
      <c r="Q574" s="58">
        <v>0</v>
      </c>
      <c r="R574" s="58">
        <v>4643250</v>
      </c>
      <c r="S574" s="78"/>
      <c r="T574" s="58"/>
      <c r="U574" s="58"/>
      <c r="V574" s="58">
        <v>0</v>
      </c>
      <c r="W574" s="58"/>
      <c r="X574" s="58"/>
      <c r="Y574" s="58"/>
      <c r="Z574" s="58"/>
      <c r="AA574" s="58"/>
      <c r="AB574" s="58">
        <v>0</v>
      </c>
      <c r="AC574" s="60">
        <v>3</v>
      </c>
      <c r="AD574" s="60">
        <v>46</v>
      </c>
      <c r="AE574" s="60">
        <v>0</v>
      </c>
      <c r="AF574" s="60">
        <v>0</v>
      </c>
      <c r="AG574" s="60">
        <v>3</v>
      </c>
      <c r="AH574" s="60">
        <v>46</v>
      </c>
      <c r="AI574" s="58">
        <v>2400000</v>
      </c>
      <c r="AJ574" s="58">
        <v>0</v>
      </c>
      <c r="AK574" s="59">
        <v>0</v>
      </c>
      <c r="AL574" s="58">
        <v>2400000</v>
      </c>
      <c r="AM574" s="58">
        <v>0</v>
      </c>
      <c r="AN574" s="78">
        <v>240</v>
      </c>
      <c r="AO574" s="78">
        <v>371.6</v>
      </c>
      <c r="AP574" s="78">
        <v>100.1</v>
      </c>
      <c r="AQ574" s="93">
        <v>39504850</v>
      </c>
      <c r="AR574" s="93">
        <v>0</v>
      </c>
      <c r="AS574" s="93">
        <v>0</v>
      </c>
      <c r="AT574" s="93">
        <v>0</v>
      </c>
      <c r="AU574" s="93">
        <v>0</v>
      </c>
      <c r="AV574" s="93">
        <v>39504850</v>
      </c>
      <c r="AW574" s="93">
        <v>0</v>
      </c>
      <c r="AX574" s="93">
        <v>0</v>
      </c>
      <c r="AY574" s="58"/>
      <c r="AZ574" s="59"/>
      <c r="BA574" s="59"/>
      <c r="BB574" s="59">
        <v>46548100</v>
      </c>
      <c r="BC574" s="59">
        <v>0</v>
      </c>
      <c r="BD574" s="59">
        <v>0</v>
      </c>
      <c r="BE574" s="59">
        <v>46548100</v>
      </c>
      <c r="BF574" s="59">
        <v>0</v>
      </c>
      <c r="BG574" s="136">
        <v>0</v>
      </c>
      <c r="BH574" s="80">
        <v>240</v>
      </c>
      <c r="BI574" s="80">
        <v>563</v>
      </c>
      <c r="BJ574" s="80">
        <v>323</v>
      </c>
      <c r="BK574" s="80">
        <v>134.58333333333334</v>
      </c>
      <c r="BL574" s="80">
        <v>517</v>
      </c>
      <c r="BM574" s="80">
        <v>277</v>
      </c>
      <c r="BN574" s="80">
        <v>115.41666666666666</v>
      </c>
      <c r="BO574" s="169" t="str">
        <f>VLOOKUP(B574,[1]DS!$B$5:$W$2997,15,0)</f>
        <v>1205</v>
      </c>
      <c r="BP574" s="80" t="str">
        <f t="shared" si="61"/>
        <v/>
      </c>
    </row>
    <row r="575" spans="1:68" ht="27.6" customHeight="1">
      <c r="A575" s="56">
        <f>SUBTOTAL(3,$B$9:B575)</f>
        <v>567</v>
      </c>
      <c r="B575" s="123" t="s">
        <v>487</v>
      </c>
      <c r="C575" s="124" t="s">
        <v>1423</v>
      </c>
      <c r="D575" s="125" t="s">
        <v>1424</v>
      </c>
      <c r="E575" s="56">
        <v>12</v>
      </c>
      <c r="F575" s="57" t="s">
        <v>736</v>
      </c>
      <c r="G575" s="78">
        <v>0</v>
      </c>
      <c r="H575" s="58">
        <v>0</v>
      </c>
      <c r="I575" s="58">
        <v>0</v>
      </c>
      <c r="J575" s="58">
        <v>0</v>
      </c>
      <c r="K575" s="78"/>
      <c r="L575" s="58"/>
      <c r="M575" s="58"/>
      <c r="N575" s="58">
        <v>0</v>
      </c>
      <c r="O575" s="78">
        <v>0</v>
      </c>
      <c r="P575" s="58">
        <v>0</v>
      </c>
      <c r="Q575" s="58">
        <v>0</v>
      </c>
      <c r="R575" s="58">
        <v>0</v>
      </c>
      <c r="S575" s="78"/>
      <c r="T575" s="58"/>
      <c r="U575" s="58"/>
      <c r="V575" s="58">
        <v>0</v>
      </c>
      <c r="W575" s="58"/>
      <c r="X575" s="58"/>
      <c r="Y575" s="58"/>
      <c r="Z575" s="58"/>
      <c r="AA575" s="58"/>
      <c r="AB575" s="58">
        <v>0</v>
      </c>
      <c r="AC575" s="60">
        <v>0</v>
      </c>
      <c r="AD575" s="60">
        <v>0</v>
      </c>
      <c r="AE575" s="60">
        <v>0</v>
      </c>
      <c r="AF575" s="60">
        <v>0</v>
      </c>
      <c r="AG575" s="60">
        <v>0</v>
      </c>
      <c r="AH575" s="60">
        <v>0</v>
      </c>
      <c r="AI575" s="58">
        <v>0</v>
      </c>
      <c r="AJ575" s="58">
        <v>0</v>
      </c>
      <c r="AK575" s="59">
        <v>0</v>
      </c>
      <c r="AL575" s="58">
        <v>0</v>
      </c>
      <c r="AM575" s="58">
        <v>0</v>
      </c>
      <c r="AN575" s="78">
        <v>277.5</v>
      </c>
      <c r="AO575" s="78">
        <v>220.8</v>
      </c>
      <c r="AP575" s="78">
        <v>0</v>
      </c>
      <c r="AQ575" s="93">
        <v>0</v>
      </c>
      <c r="AR575" s="93">
        <v>0</v>
      </c>
      <c r="AS575" s="93">
        <v>0</v>
      </c>
      <c r="AT575" s="93">
        <v>0</v>
      </c>
      <c r="AU575" s="93">
        <v>0</v>
      </c>
      <c r="AV575" s="93">
        <v>0</v>
      </c>
      <c r="AW575" s="93">
        <v>0</v>
      </c>
      <c r="AX575" s="93">
        <v>0</v>
      </c>
      <c r="AY575" s="58"/>
      <c r="AZ575" s="59"/>
      <c r="BA575" s="59"/>
      <c r="BB575" s="59">
        <v>0</v>
      </c>
      <c r="BC575" s="59">
        <v>0</v>
      </c>
      <c r="BD575" s="59">
        <v>0</v>
      </c>
      <c r="BE575" s="59">
        <v>0</v>
      </c>
      <c r="BF575" s="59">
        <v>0</v>
      </c>
      <c r="BG575" s="60">
        <v>0</v>
      </c>
      <c r="BH575" s="80">
        <v>277.5</v>
      </c>
      <c r="BI575" s="80">
        <v>220.8</v>
      </c>
      <c r="BJ575" s="80">
        <v>0</v>
      </c>
      <c r="BK575" s="80">
        <v>0</v>
      </c>
      <c r="BL575" s="80">
        <v>220.8</v>
      </c>
      <c r="BM575" s="80">
        <v>0</v>
      </c>
      <c r="BN575" s="80">
        <v>0</v>
      </c>
      <c r="BO575" s="169" t="str">
        <f>VLOOKUP(B575,[1]DS!$B$5:$W$2997,15,0)</f>
        <v>1205</v>
      </c>
      <c r="BP575" s="80" t="str">
        <f t="shared" si="61"/>
        <v/>
      </c>
    </row>
    <row r="576" spans="1:68" ht="27.6" customHeight="1">
      <c r="A576" s="56">
        <f>SUBTOTAL(3,$B$9:B576)</f>
        <v>568</v>
      </c>
      <c r="B576" s="123" t="s">
        <v>488</v>
      </c>
      <c r="C576" s="124" t="s">
        <v>970</v>
      </c>
      <c r="D576" s="125" t="s">
        <v>1014</v>
      </c>
      <c r="E576" s="56">
        <v>12</v>
      </c>
      <c r="F576" s="57" t="s">
        <v>736</v>
      </c>
      <c r="G576" s="78">
        <v>0</v>
      </c>
      <c r="H576" s="58">
        <v>0</v>
      </c>
      <c r="I576" s="58">
        <v>0</v>
      </c>
      <c r="J576" s="58">
        <v>0</v>
      </c>
      <c r="K576" s="78"/>
      <c r="L576" s="58"/>
      <c r="M576" s="58"/>
      <c r="N576" s="58">
        <v>0</v>
      </c>
      <c r="O576" s="78">
        <v>0</v>
      </c>
      <c r="P576" s="58">
        <v>0</v>
      </c>
      <c r="Q576" s="58">
        <v>0</v>
      </c>
      <c r="R576" s="58">
        <v>0</v>
      </c>
      <c r="S576" s="78"/>
      <c r="T576" s="58"/>
      <c r="U576" s="58"/>
      <c r="V576" s="58">
        <v>0</v>
      </c>
      <c r="W576" s="58"/>
      <c r="X576" s="58"/>
      <c r="Y576" s="58"/>
      <c r="Z576" s="58"/>
      <c r="AA576" s="58"/>
      <c r="AB576" s="58">
        <v>0</v>
      </c>
      <c r="AC576" s="60">
        <v>0</v>
      </c>
      <c r="AD576" s="60">
        <v>0</v>
      </c>
      <c r="AE576" s="60">
        <v>0</v>
      </c>
      <c r="AF576" s="60">
        <v>0</v>
      </c>
      <c r="AG576" s="60">
        <v>0</v>
      </c>
      <c r="AH576" s="60">
        <v>0</v>
      </c>
      <c r="AI576" s="58">
        <v>0</v>
      </c>
      <c r="AJ576" s="58">
        <v>0</v>
      </c>
      <c r="AK576" s="59">
        <v>0</v>
      </c>
      <c r="AL576" s="58">
        <v>0</v>
      </c>
      <c r="AM576" s="58">
        <v>0</v>
      </c>
      <c r="AN576" s="78">
        <v>200</v>
      </c>
      <c r="AO576" s="78">
        <v>0</v>
      </c>
      <c r="AP576" s="78">
        <v>0</v>
      </c>
      <c r="AQ576" s="93">
        <v>0</v>
      </c>
      <c r="AR576" s="93">
        <v>0</v>
      </c>
      <c r="AS576" s="93">
        <v>0</v>
      </c>
      <c r="AT576" s="93">
        <v>0</v>
      </c>
      <c r="AU576" s="93">
        <v>0</v>
      </c>
      <c r="AV576" s="93">
        <v>0</v>
      </c>
      <c r="AW576" s="93">
        <v>0</v>
      </c>
      <c r="AX576" s="93">
        <v>0</v>
      </c>
      <c r="AY576" s="58"/>
      <c r="AZ576" s="59"/>
      <c r="BA576" s="59"/>
      <c r="BB576" s="59">
        <v>0</v>
      </c>
      <c r="BC576" s="59">
        <v>0</v>
      </c>
      <c r="BD576" s="59">
        <v>0</v>
      </c>
      <c r="BE576" s="59">
        <v>0</v>
      </c>
      <c r="BF576" s="59">
        <v>0</v>
      </c>
      <c r="BG576" s="60">
        <v>0</v>
      </c>
      <c r="BH576" s="80">
        <v>200</v>
      </c>
      <c r="BI576" s="80">
        <v>0</v>
      </c>
      <c r="BJ576" s="80">
        <v>0</v>
      </c>
      <c r="BK576" s="80">
        <v>0</v>
      </c>
      <c r="BL576" s="80">
        <v>0</v>
      </c>
      <c r="BM576" s="80">
        <v>0</v>
      </c>
      <c r="BN576" s="80">
        <v>0</v>
      </c>
      <c r="BO576" s="169" t="str">
        <f>VLOOKUP(B576,[1]DS!$B$5:$W$2997,15,0)</f>
        <v>1205</v>
      </c>
      <c r="BP576" s="80" t="str">
        <f t="shared" si="61"/>
        <v/>
      </c>
    </row>
    <row r="577" spans="1:68" ht="27.6" customHeight="1">
      <c r="A577" s="56">
        <f>SUBTOTAL(3,$B$9:B577)</f>
        <v>569</v>
      </c>
      <c r="B577" s="123" t="s">
        <v>535</v>
      </c>
      <c r="C577" s="124" t="s">
        <v>1425</v>
      </c>
      <c r="D577" s="125" t="s">
        <v>1426</v>
      </c>
      <c r="E577" s="56">
        <v>14</v>
      </c>
      <c r="F577" s="57" t="s">
        <v>737</v>
      </c>
      <c r="G577" s="78">
        <v>0</v>
      </c>
      <c r="H577" s="58">
        <v>0</v>
      </c>
      <c r="I577" s="58">
        <v>0</v>
      </c>
      <c r="J577" s="58">
        <v>0</v>
      </c>
      <c r="K577" s="78"/>
      <c r="L577" s="58"/>
      <c r="M577" s="58"/>
      <c r="N577" s="58">
        <v>0</v>
      </c>
      <c r="O577" s="78">
        <v>30.1</v>
      </c>
      <c r="P577" s="58">
        <v>3085250</v>
      </c>
      <c r="Q577" s="58">
        <v>0</v>
      </c>
      <c r="R577" s="58">
        <v>3085250</v>
      </c>
      <c r="S577" s="78"/>
      <c r="T577" s="58"/>
      <c r="U577" s="58"/>
      <c r="V577" s="58">
        <v>0</v>
      </c>
      <c r="W577" s="58"/>
      <c r="X577" s="58"/>
      <c r="Y577" s="58"/>
      <c r="Z577" s="58"/>
      <c r="AA577" s="58"/>
      <c r="AB577" s="58">
        <v>0</v>
      </c>
      <c r="AC577" s="60">
        <v>0</v>
      </c>
      <c r="AD577" s="60">
        <v>0</v>
      </c>
      <c r="AE577" s="60">
        <v>0</v>
      </c>
      <c r="AF577" s="60">
        <v>0</v>
      </c>
      <c r="AG577" s="60">
        <v>0</v>
      </c>
      <c r="AH577" s="60">
        <v>0</v>
      </c>
      <c r="AI577" s="58">
        <v>0</v>
      </c>
      <c r="AJ577" s="58">
        <v>0</v>
      </c>
      <c r="AK577" s="59">
        <v>0</v>
      </c>
      <c r="AL577" s="58">
        <v>0</v>
      </c>
      <c r="AM577" s="58">
        <v>0</v>
      </c>
      <c r="AN577" s="78">
        <v>105</v>
      </c>
      <c r="AO577" s="78">
        <v>48.1</v>
      </c>
      <c r="AP577" s="78">
        <v>0</v>
      </c>
      <c r="AQ577" s="93">
        <v>0</v>
      </c>
      <c r="AR577" s="93">
        <v>0</v>
      </c>
      <c r="AS577" s="93">
        <v>0</v>
      </c>
      <c r="AT577" s="93">
        <v>0</v>
      </c>
      <c r="AU577" s="93">
        <v>0</v>
      </c>
      <c r="AV577" s="93">
        <v>0</v>
      </c>
      <c r="AW577" s="93">
        <v>0</v>
      </c>
      <c r="AX577" s="93">
        <v>0</v>
      </c>
      <c r="AY577" s="58"/>
      <c r="AZ577" s="59"/>
      <c r="BA577" s="59"/>
      <c r="BB577" s="59">
        <v>3085250</v>
      </c>
      <c r="BC577" s="59">
        <v>0</v>
      </c>
      <c r="BD577" s="59">
        <v>0</v>
      </c>
      <c r="BE577" s="59">
        <v>3085250</v>
      </c>
      <c r="BF577" s="59">
        <v>0</v>
      </c>
      <c r="BG577" s="60">
        <v>0</v>
      </c>
      <c r="BH577" s="80">
        <v>105</v>
      </c>
      <c r="BI577" s="80">
        <v>78.2</v>
      </c>
      <c r="BJ577" s="80">
        <v>0</v>
      </c>
      <c r="BK577" s="80">
        <v>0</v>
      </c>
      <c r="BL577" s="80">
        <v>78.2</v>
      </c>
      <c r="BM577" s="80">
        <v>0</v>
      </c>
      <c r="BN577" s="80">
        <v>0</v>
      </c>
      <c r="BO577" s="169" t="str">
        <f>VLOOKUP(B577,[1]DS!$B$5:$W$2997,15,0)</f>
        <v>1401</v>
      </c>
      <c r="BP577" s="80" t="str">
        <f t="shared" si="61"/>
        <v/>
      </c>
    </row>
    <row r="578" spans="1:68" ht="27.6" customHeight="1">
      <c r="A578" s="56">
        <f>SUBTOTAL(3,$B$9:B578)</f>
        <v>570</v>
      </c>
      <c r="B578" s="123" t="s">
        <v>537</v>
      </c>
      <c r="C578" s="124" t="s">
        <v>1004</v>
      </c>
      <c r="D578" s="125" t="s">
        <v>971</v>
      </c>
      <c r="E578" s="56">
        <v>14</v>
      </c>
      <c r="F578" s="57" t="s">
        <v>737</v>
      </c>
      <c r="G578" s="78">
        <v>0</v>
      </c>
      <c r="H578" s="58">
        <v>0</v>
      </c>
      <c r="I578" s="58">
        <v>0</v>
      </c>
      <c r="J578" s="58">
        <v>0</v>
      </c>
      <c r="K578" s="78"/>
      <c r="L578" s="58"/>
      <c r="M578" s="58"/>
      <c r="N578" s="58">
        <v>0</v>
      </c>
      <c r="O578" s="78">
        <v>75.199999999999989</v>
      </c>
      <c r="P578" s="58">
        <v>7707999.9999999991</v>
      </c>
      <c r="Q578" s="58">
        <v>0</v>
      </c>
      <c r="R578" s="58">
        <v>7708000</v>
      </c>
      <c r="S578" s="78"/>
      <c r="T578" s="58"/>
      <c r="U578" s="58"/>
      <c r="V578" s="58">
        <v>0</v>
      </c>
      <c r="W578" s="58"/>
      <c r="X578" s="58"/>
      <c r="Y578" s="58"/>
      <c r="Z578" s="58"/>
      <c r="AA578" s="58"/>
      <c r="AB578" s="58">
        <v>0</v>
      </c>
      <c r="AC578" s="60">
        <v>0</v>
      </c>
      <c r="AD578" s="60">
        <v>0</v>
      </c>
      <c r="AE578" s="60">
        <v>0</v>
      </c>
      <c r="AF578" s="60">
        <v>0</v>
      </c>
      <c r="AG578" s="60">
        <v>0</v>
      </c>
      <c r="AH578" s="60">
        <v>0</v>
      </c>
      <c r="AI578" s="58">
        <v>0</v>
      </c>
      <c r="AJ578" s="58">
        <v>0</v>
      </c>
      <c r="AK578" s="59">
        <v>0</v>
      </c>
      <c r="AL578" s="58">
        <v>0</v>
      </c>
      <c r="AM578" s="58">
        <v>0</v>
      </c>
      <c r="AN578" s="78">
        <v>300</v>
      </c>
      <c r="AO578" s="78">
        <v>140.30000000000001</v>
      </c>
      <c r="AP578" s="78">
        <v>16.8</v>
      </c>
      <c r="AQ578" s="93">
        <v>0</v>
      </c>
      <c r="AR578" s="93">
        <v>0</v>
      </c>
      <c r="AS578" s="93">
        <v>0</v>
      </c>
      <c r="AT578" s="93">
        <v>0</v>
      </c>
      <c r="AU578" s="93">
        <v>0</v>
      </c>
      <c r="AV578" s="93">
        <v>0</v>
      </c>
      <c r="AW578" s="93">
        <v>0</v>
      </c>
      <c r="AX578" s="93">
        <v>0</v>
      </c>
      <c r="AY578" s="58"/>
      <c r="AZ578" s="59"/>
      <c r="BA578" s="59"/>
      <c r="BB578" s="59">
        <v>7708000</v>
      </c>
      <c r="BC578" s="59">
        <v>0</v>
      </c>
      <c r="BD578" s="59">
        <v>0</v>
      </c>
      <c r="BE578" s="59">
        <v>7708000</v>
      </c>
      <c r="BF578" s="59">
        <v>0</v>
      </c>
      <c r="BG578" s="60">
        <v>0</v>
      </c>
      <c r="BH578" s="80">
        <v>300</v>
      </c>
      <c r="BI578" s="80">
        <v>232.3</v>
      </c>
      <c r="BJ578" s="80">
        <v>0</v>
      </c>
      <c r="BK578" s="80">
        <v>0</v>
      </c>
      <c r="BL578" s="80">
        <v>232.3</v>
      </c>
      <c r="BM578" s="80">
        <v>0</v>
      </c>
      <c r="BN578" s="80">
        <v>0</v>
      </c>
      <c r="BO578" s="169" t="str">
        <f>VLOOKUP(B578,[1]DS!$B$5:$W$2997,15,0)</f>
        <v>1401</v>
      </c>
      <c r="BP578" s="80" t="str">
        <f t="shared" si="61"/>
        <v/>
      </c>
    </row>
    <row r="579" spans="1:68" ht="27.6" customHeight="1">
      <c r="A579" s="56">
        <f>SUBTOTAL(3,$B$9:B579)</f>
        <v>571</v>
      </c>
      <c r="B579" s="123" t="s">
        <v>538</v>
      </c>
      <c r="C579" s="124" t="s">
        <v>1330</v>
      </c>
      <c r="D579" s="125" t="s">
        <v>1427</v>
      </c>
      <c r="E579" s="56">
        <v>14</v>
      </c>
      <c r="F579" s="57" t="s">
        <v>737</v>
      </c>
      <c r="G579" s="78">
        <v>0</v>
      </c>
      <c r="H579" s="58">
        <v>0</v>
      </c>
      <c r="I579" s="58">
        <v>0</v>
      </c>
      <c r="J579" s="58">
        <v>0</v>
      </c>
      <c r="K579" s="78"/>
      <c r="L579" s="58"/>
      <c r="M579" s="58"/>
      <c r="N579" s="58">
        <v>0</v>
      </c>
      <c r="O579" s="78">
        <v>0</v>
      </c>
      <c r="P579" s="58">
        <v>0</v>
      </c>
      <c r="Q579" s="58">
        <v>0</v>
      </c>
      <c r="R579" s="58">
        <v>0</v>
      </c>
      <c r="S579" s="78"/>
      <c r="T579" s="58"/>
      <c r="U579" s="58"/>
      <c r="V579" s="58">
        <v>0</v>
      </c>
      <c r="W579" s="58"/>
      <c r="X579" s="58"/>
      <c r="Y579" s="58"/>
      <c r="Z579" s="58"/>
      <c r="AA579" s="58"/>
      <c r="AB579" s="58">
        <v>0</v>
      </c>
      <c r="AC579" s="60">
        <v>1</v>
      </c>
      <c r="AD579" s="60">
        <v>12</v>
      </c>
      <c r="AE579" s="60">
        <v>0</v>
      </c>
      <c r="AF579" s="60">
        <v>0</v>
      </c>
      <c r="AG579" s="60">
        <v>1</v>
      </c>
      <c r="AH579" s="60">
        <v>12</v>
      </c>
      <c r="AI579" s="58">
        <v>600000</v>
      </c>
      <c r="AJ579" s="58">
        <v>0</v>
      </c>
      <c r="AK579" s="59">
        <v>0</v>
      </c>
      <c r="AL579" s="58">
        <v>600000</v>
      </c>
      <c r="AM579" s="58">
        <v>0</v>
      </c>
      <c r="AN579" s="78">
        <v>255</v>
      </c>
      <c r="AO579" s="78">
        <v>116.7</v>
      </c>
      <c r="AP579" s="78">
        <v>89.7</v>
      </c>
      <c r="AQ579" s="93">
        <v>0</v>
      </c>
      <c r="AR579" s="93">
        <v>0</v>
      </c>
      <c r="AS579" s="93">
        <v>0</v>
      </c>
      <c r="AT579" s="93">
        <v>0</v>
      </c>
      <c r="AU579" s="93">
        <v>0</v>
      </c>
      <c r="AV579" s="93">
        <v>0</v>
      </c>
      <c r="AW579" s="93">
        <v>0</v>
      </c>
      <c r="AX579" s="93">
        <v>0</v>
      </c>
      <c r="AY579" s="58"/>
      <c r="AZ579" s="59"/>
      <c r="BA579" s="59"/>
      <c r="BB579" s="59">
        <v>600000</v>
      </c>
      <c r="BC579" s="59">
        <v>0</v>
      </c>
      <c r="BD579" s="59">
        <v>0</v>
      </c>
      <c r="BE579" s="59">
        <v>600000</v>
      </c>
      <c r="BF579" s="59">
        <v>0</v>
      </c>
      <c r="BG579" s="60">
        <v>0</v>
      </c>
      <c r="BH579" s="80">
        <v>255</v>
      </c>
      <c r="BI579" s="80">
        <v>218.39999999999998</v>
      </c>
      <c r="BJ579" s="80">
        <v>0</v>
      </c>
      <c r="BK579" s="80">
        <v>0</v>
      </c>
      <c r="BL579" s="80">
        <v>206.4</v>
      </c>
      <c r="BM579" s="80">
        <v>0</v>
      </c>
      <c r="BN579" s="80">
        <v>0</v>
      </c>
      <c r="BO579" s="169" t="str">
        <f>VLOOKUP(B579,[1]DS!$B$5:$W$2997,15,0)</f>
        <v>1401</v>
      </c>
      <c r="BP579" s="80" t="str">
        <f t="shared" si="61"/>
        <v/>
      </c>
    </row>
    <row r="580" spans="1:68" ht="27.6" customHeight="1">
      <c r="A580" s="56">
        <f>SUBTOTAL(3,$B$9:B580)</f>
        <v>572</v>
      </c>
      <c r="B580" s="123" t="s">
        <v>545</v>
      </c>
      <c r="C580" s="124" t="s">
        <v>1030</v>
      </c>
      <c r="D580" s="125" t="s">
        <v>1189</v>
      </c>
      <c r="E580" s="56">
        <v>14</v>
      </c>
      <c r="F580" s="57" t="s">
        <v>737</v>
      </c>
      <c r="G580" s="78">
        <v>0</v>
      </c>
      <c r="H580" s="58">
        <v>0</v>
      </c>
      <c r="I580" s="58">
        <v>0</v>
      </c>
      <c r="J580" s="58">
        <v>0</v>
      </c>
      <c r="K580" s="78"/>
      <c r="L580" s="58"/>
      <c r="M580" s="58"/>
      <c r="N580" s="58">
        <v>0</v>
      </c>
      <c r="O580" s="78">
        <v>0</v>
      </c>
      <c r="P580" s="58">
        <v>0</v>
      </c>
      <c r="Q580" s="58">
        <v>0</v>
      </c>
      <c r="R580" s="58">
        <v>0</v>
      </c>
      <c r="S580" s="78"/>
      <c r="T580" s="58"/>
      <c r="U580" s="58"/>
      <c r="V580" s="58">
        <v>0</v>
      </c>
      <c r="W580" s="58"/>
      <c r="X580" s="58"/>
      <c r="Y580" s="58"/>
      <c r="Z580" s="58"/>
      <c r="AA580" s="58"/>
      <c r="AB580" s="58">
        <v>0</v>
      </c>
      <c r="AC580" s="60">
        <v>1</v>
      </c>
      <c r="AD580" s="60">
        <v>20</v>
      </c>
      <c r="AE580" s="60">
        <v>0</v>
      </c>
      <c r="AF580" s="60">
        <v>0</v>
      </c>
      <c r="AG580" s="60">
        <v>1</v>
      </c>
      <c r="AH580" s="60">
        <v>20</v>
      </c>
      <c r="AI580" s="58">
        <v>1000000</v>
      </c>
      <c r="AJ580" s="58">
        <v>0</v>
      </c>
      <c r="AK580" s="59">
        <v>0</v>
      </c>
      <c r="AL580" s="58">
        <v>1000000</v>
      </c>
      <c r="AM580" s="58">
        <v>0</v>
      </c>
      <c r="AN580" s="78">
        <v>240</v>
      </c>
      <c r="AO580" s="78">
        <v>57.5</v>
      </c>
      <c r="AP580" s="78">
        <v>49.9</v>
      </c>
      <c r="AQ580" s="93">
        <v>0</v>
      </c>
      <c r="AR580" s="93">
        <v>0</v>
      </c>
      <c r="AS580" s="93">
        <v>0</v>
      </c>
      <c r="AT580" s="93">
        <v>0</v>
      </c>
      <c r="AU580" s="93">
        <v>0</v>
      </c>
      <c r="AV580" s="93">
        <v>0</v>
      </c>
      <c r="AW580" s="93">
        <v>0</v>
      </c>
      <c r="AX580" s="93">
        <v>0</v>
      </c>
      <c r="AY580" s="58"/>
      <c r="AZ580" s="59"/>
      <c r="BA580" s="59"/>
      <c r="BB580" s="59">
        <v>1000000</v>
      </c>
      <c r="BC580" s="59">
        <v>0</v>
      </c>
      <c r="BD580" s="59">
        <v>0</v>
      </c>
      <c r="BE580" s="59">
        <v>1000000</v>
      </c>
      <c r="BF580" s="59">
        <v>0</v>
      </c>
      <c r="BG580" s="60">
        <v>0</v>
      </c>
      <c r="BH580" s="80">
        <v>240</v>
      </c>
      <c r="BI580" s="80">
        <v>127.4</v>
      </c>
      <c r="BJ580" s="80">
        <v>0</v>
      </c>
      <c r="BK580" s="80">
        <v>0</v>
      </c>
      <c r="BL580" s="80">
        <v>107.4</v>
      </c>
      <c r="BM580" s="80">
        <v>0</v>
      </c>
      <c r="BN580" s="80">
        <v>0</v>
      </c>
      <c r="BO580" s="169" t="str">
        <f>VLOOKUP(B580,[1]DS!$B$5:$W$2997,15,0)</f>
        <v>1401</v>
      </c>
      <c r="BP580" s="80" t="str">
        <f t="shared" si="61"/>
        <v/>
      </c>
    </row>
    <row r="581" spans="1:68" ht="27.6" customHeight="1">
      <c r="A581" s="56">
        <f>SUBTOTAL(3,$B$9:B581)</f>
        <v>573</v>
      </c>
      <c r="B581" s="123" t="s">
        <v>539</v>
      </c>
      <c r="C581" s="124" t="s">
        <v>1042</v>
      </c>
      <c r="D581" s="125" t="s">
        <v>1139</v>
      </c>
      <c r="E581" s="56">
        <v>14</v>
      </c>
      <c r="F581" s="57" t="s">
        <v>737</v>
      </c>
      <c r="G581" s="78">
        <v>0</v>
      </c>
      <c r="H581" s="58">
        <v>0</v>
      </c>
      <c r="I581" s="58">
        <v>0</v>
      </c>
      <c r="J581" s="58">
        <v>0</v>
      </c>
      <c r="K581" s="78"/>
      <c r="L581" s="58"/>
      <c r="M581" s="58"/>
      <c r="N581" s="58">
        <v>0</v>
      </c>
      <c r="O581" s="78">
        <v>0</v>
      </c>
      <c r="P581" s="58">
        <v>0</v>
      </c>
      <c r="Q581" s="58">
        <v>0</v>
      </c>
      <c r="R581" s="58">
        <v>0</v>
      </c>
      <c r="S581" s="78"/>
      <c r="T581" s="58"/>
      <c r="U581" s="58"/>
      <c r="V581" s="58">
        <v>0</v>
      </c>
      <c r="W581" s="58"/>
      <c r="X581" s="58"/>
      <c r="Y581" s="58"/>
      <c r="Z581" s="58"/>
      <c r="AA581" s="58"/>
      <c r="AB581" s="58">
        <v>0</v>
      </c>
      <c r="AC581" s="60">
        <v>0</v>
      </c>
      <c r="AD581" s="60">
        <v>0</v>
      </c>
      <c r="AE581" s="60">
        <v>0</v>
      </c>
      <c r="AF581" s="60">
        <v>0</v>
      </c>
      <c r="AG581" s="60">
        <v>0</v>
      </c>
      <c r="AH581" s="60">
        <v>0</v>
      </c>
      <c r="AI581" s="58">
        <v>0</v>
      </c>
      <c r="AJ581" s="58">
        <v>0</v>
      </c>
      <c r="AK581" s="59">
        <v>0</v>
      </c>
      <c r="AL581" s="58">
        <v>0</v>
      </c>
      <c r="AM581" s="58">
        <v>0</v>
      </c>
      <c r="AN581" s="78">
        <v>105</v>
      </c>
      <c r="AO581" s="78">
        <v>88.3</v>
      </c>
      <c r="AP581" s="78">
        <v>0</v>
      </c>
      <c r="AQ581" s="93">
        <v>0</v>
      </c>
      <c r="AR581" s="93">
        <v>0</v>
      </c>
      <c r="AS581" s="93">
        <v>0</v>
      </c>
      <c r="AT581" s="93">
        <v>0</v>
      </c>
      <c r="AU581" s="93">
        <v>0</v>
      </c>
      <c r="AV581" s="93">
        <v>0</v>
      </c>
      <c r="AW581" s="93">
        <v>0</v>
      </c>
      <c r="AX581" s="93">
        <v>0</v>
      </c>
      <c r="AY581" s="58"/>
      <c r="AZ581" s="59"/>
      <c r="BA581" s="59"/>
      <c r="BB581" s="59">
        <v>0</v>
      </c>
      <c r="BC581" s="59">
        <v>0</v>
      </c>
      <c r="BD581" s="59">
        <v>0</v>
      </c>
      <c r="BE581" s="59">
        <v>0</v>
      </c>
      <c r="BF581" s="59">
        <v>0</v>
      </c>
      <c r="BG581" s="60">
        <v>0</v>
      </c>
      <c r="BH581" s="80">
        <v>105</v>
      </c>
      <c r="BI581" s="80">
        <v>88.3</v>
      </c>
      <c r="BJ581" s="80">
        <v>0</v>
      </c>
      <c r="BK581" s="80">
        <v>0</v>
      </c>
      <c r="BL581" s="80">
        <v>88.3</v>
      </c>
      <c r="BM581" s="80">
        <v>0</v>
      </c>
      <c r="BN581" s="80">
        <v>0</v>
      </c>
      <c r="BO581" s="169" t="str">
        <f>VLOOKUP(B581,[1]DS!$B$5:$W$2997,15,0)</f>
        <v>1401</v>
      </c>
      <c r="BP581" s="80" t="str">
        <f t="shared" si="61"/>
        <v/>
      </c>
    </row>
    <row r="582" spans="1:68" ht="27.6" customHeight="1">
      <c r="A582" s="56">
        <f>SUBTOTAL(3,$B$9:B582)</f>
        <v>574</v>
      </c>
      <c r="B582" s="123" t="s">
        <v>540</v>
      </c>
      <c r="C582" s="124" t="s">
        <v>904</v>
      </c>
      <c r="D582" s="125" t="s">
        <v>989</v>
      </c>
      <c r="E582" s="56">
        <v>14</v>
      </c>
      <c r="F582" s="57" t="s">
        <v>737</v>
      </c>
      <c r="G582" s="78">
        <v>0</v>
      </c>
      <c r="H582" s="58">
        <v>0</v>
      </c>
      <c r="I582" s="58">
        <v>0</v>
      </c>
      <c r="J582" s="58">
        <v>0</v>
      </c>
      <c r="K582" s="78"/>
      <c r="L582" s="58"/>
      <c r="M582" s="58"/>
      <c r="N582" s="58">
        <v>0</v>
      </c>
      <c r="O582" s="78">
        <v>45.1</v>
      </c>
      <c r="P582" s="58">
        <v>4622750</v>
      </c>
      <c r="Q582" s="58">
        <v>0</v>
      </c>
      <c r="R582" s="58">
        <v>4622750</v>
      </c>
      <c r="S582" s="78"/>
      <c r="T582" s="58"/>
      <c r="U582" s="58"/>
      <c r="V582" s="58">
        <v>0</v>
      </c>
      <c r="W582" s="58"/>
      <c r="X582" s="58"/>
      <c r="Y582" s="58"/>
      <c r="Z582" s="58"/>
      <c r="AA582" s="58"/>
      <c r="AB582" s="58">
        <v>0</v>
      </c>
      <c r="AC582" s="60">
        <v>0</v>
      </c>
      <c r="AD582" s="60">
        <v>0</v>
      </c>
      <c r="AE582" s="60">
        <v>0</v>
      </c>
      <c r="AF582" s="60">
        <v>0</v>
      </c>
      <c r="AG582" s="60">
        <v>0</v>
      </c>
      <c r="AH582" s="60">
        <v>0</v>
      </c>
      <c r="AI582" s="58">
        <v>0</v>
      </c>
      <c r="AJ582" s="58">
        <v>0</v>
      </c>
      <c r="AK582" s="59">
        <v>0</v>
      </c>
      <c r="AL582" s="58">
        <v>0</v>
      </c>
      <c r="AM582" s="58">
        <v>0</v>
      </c>
      <c r="AN582" s="78">
        <v>180</v>
      </c>
      <c r="AO582" s="78">
        <v>48.6</v>
      </c>
      <c r="AP582" s="78">
        <v>0</v>
      </c>
      <c r="AQ582" s="93">
        <v>0</v>
      </c>
      <c r="AR582" s="93">
        <v>0</v>
      </c>
      <c r="AS582" s="93">
        <v>0</v>
      </c>
      <c r="AT582" s="93">
        <v>0</v>
      </c>
      <c r="AU582" s="93">
        <v>0</v>
      </c>
      <c r="AV582" s="93">
        <v>0</v>
      </c>
      <c r="AW582" s="93">
        <v>0</v>
      </c>
      <c r="AX582" s="93">
        <v>0</v>
      </c>
      <c r="AY582" s="58"/>
      <c r="AZ582" s="59"/>
      <c r="BA582" s="59"/>
      <c r="BB582" s="59">
        <v>4622750</v>
      </c>
      <c r="BC582" s="59">
        <v>0</v>
      </c>
      <c r="BD582" s="59">
        <v>0</v>
      </c>
      <c r="BE582" s="59">
        <v>4622750</v>
      </c>
      <c r="BF582" s="59">
        <v>0</v>
      </c>
      <c r="BG582" s="60">
        <v>0</v>
      </c>
      <c r="BH582" s="80">
        <v>180</v>
      </c>
      <c r="BI582" s="80">
        <v>93.7</v>
      </c>
      <c r="BJ582" s="80">
        <v>0</v>
      </c>
      <c r="BK582" s="80">
        <v>0</v>
      </c>
      <c r="BL582" s="80">
        <v>93.7</v>
      </c>
      <c r="BM582" s="80">
        <v>0</v>
      </c>
      <c r="BN582" s="80">
        <v>0</v>
      </c>
      <c r="BO582" s="169" t="str">
        <f>VLOOKUP(B582,[1]DS!$B$5:$W$2997,15,0)</f>
        <v>1401</v>
      </c>
      <c r="BP582" s="80" t="str">
        <f t="shared" si="61"/>
        <v/>
      </c>
    </row>
    <row r="583" spans="1:68" ht="27.6" customHeight="1">
      <c r="A583" s="56">
        <f>SUBTOTAL(3,$B$9:B583)</f>
        <v>575</v>
      </c>
      <c r="B583" s="123" t="s">
        <v>541</v>
      </c>
      <c r="C583" s="124" t="s">
        <v>1428</v>
      </c>
      <c r="D583" s="125" t="s">
        <v>1429</v>
      </c>
      <c r="E583" s="56">
        <v>14</v>
      </c>
      <c r="F583" s="57" t="s">
        <v>738</v>
      </c>
      <c r="G583" s="78">
        <v>0</v>
      </c>
      <c r="H583" s="58">
        <v>0</v>
      </c>
      <c r="I583" s="58">
        <v>0</v>
      </c>
      <c r="J583" s="58">
        <v>0</v>
      </c>
      <c r="K583" s="78"/>
      <c r="L583" s="58"/>
      <c r="M583" s="58"/>
      <c r="N583" s="58">
        <v>0</v>
      </c>
      <c r="O583" s="78">
        <v>150.59999999999997</v>
      </c>
      <c r="P583" s="58">
        <v>15436499.999999996</v>
      </c>
      <c r="Q583" s="58">
        <v>0</v>
      </c>
      <c r="R583" s="58">
        <v>15436500</v>
      </c>
      <c r="S583" s="78"/>
      <c r="T583" s="58"/>
      <c r="U583" s="58"/>
      <c r="V583" s="58">
        <v>0</v>
      </c>
      <c r="W583" s="58"/>
      <c r="X583" s="58"/>
      <c r="Y583" s="58"/>
      <c r="Z583" s="58"/>
      <c r="AA583" s="58"/>
      <c r="AB583" s="58">
        <v>0</v>
      </c>
      <c r="AC583" s="60">
        <v>5</v>
      </c>
      <c r="AD583" s="60">
        <v>128</v>
      </c>
      <c r="AE583" s="60">
        <v>0</v>
      </c>
      <c r="AF583" s="60">
        <v>0</v>
      </c>
      <c r="AG583" s="60">
        <v>5</v>
      </c>
      <c r="AH583" s="60">
        <v>128</v>
      </c>
      <c r="AI583" s="58">
        <v>6400000</v>
      </c>
      <c r="AJ583" s="58">
        <v>0</v>
      </c>
      <c r="AK583" s="59">
        <v>0</v>
      </c>
      <c r="AL583" s="58">
        <v>6400000</v>
      </c>
      <c r="AM583" s="58">
        <v>0</v>
      </c>
      <c r="AN583" s="78">
        <v>180</v>
      </c>
      <c r="AO583" s="78">
        <v>80.599999999999994</v>
      </c>
      <c r="AP583" s="78">
        <v>139.5</v>
      </c>
      <c r="AQ583" s="93">
        <v>6837050</v>
      </c>
      <c r="AR583" s="93">
        <v>0</v>
      </c>
      <c r="AS583" s="93">
        <v>0</v>
      </c>
      <c r="AT583" s="93">
        <v>0</v>
      </c>
      <c r="AU583" s="93">
        <v>0</v>
      </c>
      <c r="AV583" s="93">
        <v>6837050</v>
      </c>
      <c r="AW583" s="93">
        <v>0</v>
      </c>
      <c r="AX583" s="93">
        <v>0</v>
      </c>
      <c r="AY583" s="58"/>
      <c r="AZ583" s="59"/>
      <c r="BA583" s="59"/>
      <c r="BB583" s="59">
        <v>28673550</v>
      </c>
      <c r="BC583" s="59">
        <v>0</v>
      </c>
      <c r="BD583" s="59">
        <v>0</v>
      </c>
      <c r="BE583" s="59">
        <v>28673550</v>
      </c>
      <c r="BF583" s="59">
        <v>0</v>
      </c>
      <c r="BG583" s="136">
        <v>0</v>
      </c>
      <c r="BH583" s="80">
        <v>180</v>
      </c>
      <c r="BI583" s="80">
        <v>498.69999999999993</v>
      </c>
      <c r="BJ583" s="80">
        <v>318.69999999999993</v>
      </c>
      <c r="BK583" s="80">
        <v>177.05555555555551</v>
      </c>
      <c r="BL583" s="80">
        <v>370.69999999999993</v>
      </c>
      <c r="BM583" s="80">
        <v>190.69999999999993</v>
      </c>
      <c r="BN583" s="80">
        <v>105.9444444444444</v>
      </c>
      <c r="BO583" s="169" t="str">
        <f>VLOOKUP(B583,[1]DS!$B$5:$W$2997,15,0)</f>
        <v>1402</v>
      </c>
      <c r="BP583" s="80" t="str">
        <f t="shared" si="61"/>
        <v/>
      </c>
    </row>
    <row r="584" spans="1:68" ht="27.6" customHeight="1">
      <c r="A584" s="56">
        <f>SUBTOTAL(3,$B$9:B584)</f>
        <v>576</v>
      </c>
      <c r="B584" s="123" t="s">
        <v>542</v>
      </c>
      <c r="C584" s="124" t="s">
        <v>1430</v>
      </c>
      <c r="D584" s="125" t="s">
        <v>925</v>
      </c>
      <c r="E584" s="56">
        <v>14</v>
      </c>
      <c r="F584" s="57" t="s">
        <v>738</v>
      </c>
      <c r="G584" s="78">
        <v>0</v>
      </c>
      <c r="H584" s="58">
        <v>0</v>
      </c>
      <c r="I584" s="58">
        <v>0</v>
      </c>
      <c r="J584" s="58">
        <v>0</v>
      </c>
      <c r="K584" s="78"/>
      <c r="L584" s="58"/>
      <c r="M584" s="58"/>
      <c r="N584" s="58">
        <v>0</v>
      </c>
      <c r="O584" s="78">
        <v>45.300000000000004</v>
      </c>
      <c r="P584" s="58">
        <v>4643250</v>
      </c>
      <c r="Q584" s="58">
        <v>0</v>
      </c>
      <c r="R584" s="58">
        <v>4643250</v>
      </c>
      <c r="S584" s="78"/>
      <c r="T584" s="58"/>
      <c r="U584" s="58"/>
      <c r="V584" s="58">
        <v>0</v>
      </c>
      <c r="W584" s="58"/>
      <c r="X584" s="58"/>
      <c r="Y584" s="58"/>
      <c r="Z584" s="58"/>
      <c r="AA584" s="58"/>
      <c r="AB584" s="58">
        <v>0</v>
      </c>
      <c r="AC584" s="60">
        <v>4</v>
      </c>
      <c r="AD584" s="60">
        <v>120</v>
      </c>
      <c r="AE584" s="60">
        <v>0</v>
      </c>
      <c r="AF584" s="60">
        <v>0</v>
      </c>
      <c r="AG584" s="60">
        <v>4</v>
      </c>
      <c r="AH584" s="60">
        <v>120</v>
      </c>
      <c r="AI584" s="58">
        <v>6000000</v>
      </c>
      <c r="AJ584" s="58">
        <v>0</v>
      </c>
      <c r="AK584" s="59">
        <v>0</v>
      </c>
      <c r="AL584" s="58">
        <v>6000000</v>
      </c>
      <c r="AM584" s="58">
        <v>0</v>
      </c>
      <c r="AN584" s="78">
        <v>210</v>
      </c>
      <c r="AO584" s="78">
        <v>34.299999999999997</v>
      </c>
      <c r="AP584" s="78">
        <v>100.60000000000001</v>
      </c>
      <c r="AQ584" s="93">
        <v>0</v>
      </c>
      <c r="AR584" s="93">
        <v>0</v>
      </c>
      <c r="AS584" s="93">
        <v>0</v>
      </c>
      <c r="AT584" s="93">
        <v>0</v>
      </c>
      <c r="AU584" s="93">
        <v>0</v>
      </c>
      <c r="AV584" s="93">
        <v>0</v>
      </c>
      <c r="AW584" s="93">
        <v>0</v>
      </c>
      <c r="AX584" s="93">
        <v>0</v>
      </c>
      <c r="AY584" s="58"/>
      <c r="AZ584" s="59"/>
      <c r="BA584" s="59"/>
      <c r="BB584" s="59">
        <v>10643250</v>
      </c>
      <c r="BC584" s="59">
        <v>0</v>
      </c>
      <c r="BD584" s="59">
        <v>0</v>
      </c>
      <c r="BE584" s="59">
        <v>10643250</v>
      </c>
      <c r="BF584" s="59">
        <v>0</v>
      </c>
      <c r="BG584" s="60">
        <v>0</v>
      </c>
      <c r="BH584" s="80">
        <v>210</v>
      </c>
      <c r="BI584" s="80">
        <v>300.20000000000005</v>
      </c>
      <c r="BJ584" s="80">
        <v>90.200000000000045</v>
      </c>
      <c r="BK584" s="80">
        <v>42.952380952380977</v>
      </c>
      <c r="BL584" s="80">
        <v>180.2</v>
      </c>
      <c r="BM584" s="80">
        <v>0</v>
      </c>
      <c r="BN584" s="80">
        <v>0</v>
      </c>
      <c r="BO584" s="169" t="str">
        <f>VLOOKUP(B584,[1]DS!$B$5:$W$2997,15,0)</f>
        <v>1402</v>
      </c>
      <c r="BP584" s="80" t="str">
        <f t="shared" si="61"/>
        <v/>
      </c>
    </row>
    <row r="585" spans="1:68" ht="27.6" customHeight="1">
      <c r="A585" s="56">
        <f>SUBTOTAL(3,$B$9:B585)</f>
        <v>577</v>
      </c>
      <c r="B585" s="123" t="s">
        <v>543</v>
      </c>
      <c r="C585" s="124" t="s">
        <v>1431</v>
      </c>
      <c r="D585" s="125" t="s">
        <v>1432</v>
      </c>
      <c r="E585" s="56">
        <v>14</v>
      </c>
      <c r="F585" s="57" t="s">
        <v>738</v>
      </c>
      <c r="G585" s="78">
        <v>0</v>
      </c>
      <c r="H585" s="58">
        <v>0</v>
      </c>
      <c r="I585" s="58">
        <v>0</v>
      </c>
      <c r="J585" s="58">
        <v>0</v>
      </c>
      <c r="K585" s="78"/>
      <c r="L585" s="58"/>
      <c r="M585" s="58"/>
      <c r="N585" s="58">
        <v>0</v>
      </c>
      <c r="O585" s="78">
        <v>30.1</v>
      </c>
      <c r="P585" s="58">
        <v>3085250</v>
      </c>
      <c r="Q585" s="58">
        <v>0</v>
      </c>
      <c r="R585" s="58">
        <v>3085250</v>
      </c>
      <c r="S585" s="78"/>
      <c r="T585" s="58"/>
      <c r="U585" s="58"/>
      <c r="V585" s="58">
        <v>0</v>
      </c>
      <c r="W585" s="58"/>
      <c r="X585" s="58"/>
      <c r="Y585" s="58"/>
      <c r="Z585" s="58"/>
      <c r="AA585" s="58"/>
      <c r="AB585" s="58">
        <v>0</v>
      </c>
      <c r="AC585" s="60">
        <v>0</v>
      </c>
      <c r="AD585" s="60">
        <v>0</v>
      </c>
      <c r="AE585" s="60">
        <v>0</v>
      </c>
      <c r="AF585" s="60">
        <v>0</v>
      </c>
      <c r="AG585" s="60">
        <v>0</v>
      </c>
      <c r="AH585" s="60">
        <v>0</v>
      </c>
      <c r="AI585" s="58">
        <v>0</v>
      </c>
      <c r="AJ585" s="58">
        <v>0</v>
      </c>
      <c r="AK585" s="59">
        <v>0</v>
      </c>
      <c r="AL585" s="58">
        <v>0</v>
      </c>
      <c r="AM585" s="58">
        <v>0</v>
      </c>
      <c r="AN585" s="78">
        <v>255</v>
      </c>
      <c r="AO585" s="78">
        <v>65.3</v>
      </c>
      <c r="AP585" s="78">
        <v>17.100000000000001</v>
      </c>
      <c r="AQ585" s="93">
        <v>0</v>
      </c>
      <c r="AR585" s="93">
        <v>0</v>
      </c>
      <c r="AS585" s="93">
        <v>0</v>
      </c>
      <c r="AT585" s="93">
        <v>0</v>
      </c>
      <c r="AU585" s="93">
        <v>0</v>
      </c>
      <c r="AV585" s="93">
        <v>0</v>
      </c>
      <c r="AW585" s="93">
        <v>0</v>
      </c>
      <c r="AX585" s="93">
        <v>0</v>
      </c>
      <c r="AY585" s="58"/>
      <c r="AZ585" s="59"/>
      <c r="BA585" s="59"/>
      <c r="BB585" s="59">
        <v>3085250</v>
      </c>
      <c r="BC585" s="59">
        <v>0</v>
      </c>
      <c r="BD585" s="59">
        <v>0</v>
      </c>
      <c r="BE585" s="59">
        <v>3085250</v>
      </c>
      <c r="BF585" s="59">
        <v>0</v>
      </c>
      <c r="BG585" s="60">
        <v>0</v>
      </c>
      <c r="BH585" s="80">
        <v>255</v>
      </c>
      <c r="BI585" s="80">
        <v>112.5</v>
      </c>
      <c r="BJ585" s="80">
        <v>0</v>
      </c>
      <c r="BK585" s="80">
        <v>0</v>
      </c>
      <c r="BL585" s="80">
        <v>112.5</v>
      </c>
      <c r="BM585" s="80">
        <v>0</v>
      </c>
      <c r="BN585" s="80">
        <v>0</v>
      </c>
      <c r="BO585" s="169" t="str">
        <f>VLOOKUP(B585,[1]DS!$B$5:$W$2997,15,0)</f>
        <v>1402</v>
      </c>
      <c r="BP585" s="80" t="str">
        <f t="shared" ref="BP585:BP629" si="62">+IF((AO585+AP585-AN585)&gt;300,"Vượt trên 300 giờ","")</f>
        <v/>
      </c>
    </row>
    <row r="586" spans="1:68" ht="27.6" customHeight="1">
      <c r="A586" s="56">
        <f>SUBTOTAL(3,$B$9:B586)</f>
        <v>578</v>
      </c>
      <c r="B586" s="123" t="s">
        <v>544</v>
      </c>
      <c r="C586" s="124" t="s">
        <v>1089</v>
      </c>
      <c r="D586" s="125" t="s">
        <v>905</v>
      </c>
      <c r="E586" s="56">
        <v>14</v>
      </c>
      <c r="F586" s="57" t="s">
        <v>738</v>
      </c>
      <c r="G586" s="78">
        <v>0</v>
      </c>
      <c r="H586" s="58">
        <v>0</v>
      </c>
      <c r="I586" s="58">
        <v>0</v>
      </c>
      <c r="J586" s="58">
        <v>0</v>
      </c>
      <c r="K586" s="78"/>
      <c r="L586" s="58"/>
      <c r="M586" s="58"/>
      <c r="N586" s="58">
        <v>0</v>
      </c>
      <c r="O586" s="78">
        <v>75.399999999999991</v>
      </c>
      <c r="P586" s="58">
        <v>7728499.9999999991</v>
      </c>
      <c r="Q586" s="58">
        <v>0</v>
      </c>
      <c r="R586" s="58">
        <v>7728500</v>
      </c>
      <c r="S586" s="78"/>
      <c r="T586" s="58"/>
      <c r="U586" s="58"/>
      <c r="V586" s="58">
        <v>0</v>
      </c>
      <c r="W586" s="58"/>
      <c r="X586" s="58"/>
      <c r="Y586" s="58"/>
      <c r="Z586" s="58"/>
      <c r="AA586" s="58"/>
      <c r="AB586" s="58">
        <v>0</v>
      </c>
      <c r="AC586" s="60">
        <v>1</v>
      </c>
      <c r="AD586" s="60">
        <v>40</v>
      </c>
      <c r="AE586" s="60">
        <v>0</v>
      </c>
      <c r="AF586" s="60">
        <v>0</v>
      </c>
      <c r="AG586" s="60">
        <v>1</v>
      </c>
      <c r="AH586" s="60">
        <v>40</v>
      </c>
      <c r="AI586" s="58">
        <v>2000000</v>
      </c>
      <c r="AJ586" s="58">
        <v>0</v>
      </c>
      <c r="AK586" s="59">
        <v>0</v>
      </c>
      <c r="AL586" s="58">
        <v>2000000</v>
      </c>
      <c r="AM586" s="58">
        <v>0</v>
      </c>
      <c r="AN586" s="78">
        <v>287.5</v>
      </c>
      <c r="AO586" s="78">
        <v>13.1</v>
      </c>
      <c r="AP586" s="78">
        <v>33.9</v>
      </c>
      <c r="AQ586" s="93">
        <v>0</v>
      </c>
      <c r="AR586" s="93">
        <v>0</v>
      </c>
      <c r="AS586" s="93">
        <v>0</v>
      </c>
      <c r="AT586" s="93">
        <v>0</v>
      </c>
      <c r="AU586" s="93">
        <v>0</v>
      </c>
      <c r="AV586" s="93">
        <v>0</v>
      </c>
      <c r="AW586" s="93">
        <v>0</v>
      </c>
      <c r="AX586" s="93">
        <v>0</v>
      </c>
      <c r="AY586" s="58"/>
      <c r="AZ586" s="59"/>
      <c r="BA586" s="59"/>
      <c r="BB586" s="59">
        <v>9728500</v>
      </c>
      <c r="BC586" s="59">
        <v>0</v>
      </c>
      <c r="BD586" s="59">
        <v>0</v>
      </c>
      <c r="BE586" s="59">
        <v>9728500</v>
      </c>
      <c r="BF586" s="59">
        <v>0</v>
      </c>
      <c r="BG586" s="60">
        <v>0</v>
      </c>
      <c r="BH586" s="80">
        <v>287.5</v>
      </c>
      <c r="BI586" s="80">
        <v>162.4</v>
      </c>
      <c r="BJ586" s="80">
        <v>0</v>
      </c>
      <c r="BK586" s="80">
        <v>0</v>
      </c>
      <c r="BL586" s="80">
        <v>122.39999999999998</v>
      </c>
      <c r="BM586" s="80">
        <v>0</v>
      </c>
      <c r="BN586" s="80">
        <v>0</v>
      </c>
      <c r="BO586" s="169" t="str">
        <f>VLOOKUP(B586,[1]DS!$B$5:$W$2997,15,0)</f>
        <v>1402</v>
      </c>
      <c r="BP586" s="80" t="str">
        <f t="shared" si="62"/>
        <v/>
      </c>
    </row>
    <row r="587" spans="1:68" ht="27.6" customHeight="1">
      <c r="A587" s="56">
        <f>SUBTOTAL(3,$B$9:B587)</f>
        <v>579</v>
      </c>
      <c r="B587" s="123" t="s">
        <v>546</v>
      </c>
      <c r="C587" s="124" t="s">
        <v>1433</v>
      </c>
      <c r="D587" s="125" t="s">
        <v>899</v>
      </c>
      <c r="E587" s="56">
        <v>14</v>
      </c>
      <c r="F587" s="57" t="s">
        <v>739</v>
      </c>
      <c r="G587" s="78">
        <v>0</v>
      </c>
      <c r="H587" s="58">
        <v>0</v>
      </c>
      <c r="I587" s="58">
        <v>0</v>
      </c>
      <c r="J587" s="58">
        <v>0</v>
      </c>
      <c r="K587" s="78"/>
      <c r="L587" s="58"/>
      <c r="M587" s="58"/>
      <c r="N587" s="58">
        <v>0</v>
      </c>
      <c r="O587" s="78">
        <v>0</v>
      </c>
      <c r="P587" s="58">
        <v>0</v>
      </c>
      <c r="Q587" s="58">
        <v>0</v>
      </c>
      <c r="R587" s="58">
        <v>0</v>
      </c>
      <c r="S587" s="78"/>
      <c r="T587" s="58"/>
      <c r="U587" s="58"/>
      <c r="V587" s="58">
        <v>0</v>
      </c>
      <c r="W587" s="58"/>
      <c r="X587" s="58"/>
      <c r="Y587" s="58"/>
      <c r="Z587" s="58"/>
      <c r="AA587" s="58"/>
      <c r="AB587" s="58">
        <v>0</v>
      </c>
      <c r="AC587" s="60">
        <v>1</v>
      </c>
      <c r="AD587" s="60">
        <v>10</v>
      </c>
      <c r="AE587" s="60">
        <v>0</v>
      </c>
      <c r="AF587" s="60">
        <v>0</v>
      </c>
      <c r="AG587" s="60">
        <v>1</v>
      </c>
      <c r="AH587" s="60">
        <v>10</v>
      </c>
      <c r="AI587" s="58">
        <v>500000</v>
      </c>
      <c r="AJ587" s="58">
        <v>0</v>
      </c>
      <c r="AK587" s="59">
        <v>0</v>
      </c>
      <c r="AL587" s="58">
        <v>500000</v>
      </c>
      <c r="AM587" s="58">
        <v>0</v>
      </c>
      <c r="AN587" s="78">
        <v>210</v>
      </c>
      <c r="AO587" s="78">
        <v>32.5</v>
      </c>
      <c r="AP587" s="78">
        <v>50.400000000000006</v>
      </c>
      <c r="AQ587" s="93">
        <v>0</v>
      </c>
      <c r="AR587" s="93">
        <v>0</v>
      </c>
      <c r="AS587" s="93">
        <v>0</v>
      </c>
      <c r="AT587" s="93">
        <v>0</v>
      </c>
      <c r="AU587" s="93">
        <v>0</v>
      </c>
      <c r="AV587" s="93">
        <v>0</v>
      </c>
      <c r="AW587" s="93">
        <v>0</v>
      </c>
      <c r="AX587" s="93">
        <v>0</v>
      </c>
      <c r="AY587" s="58"/>
      <c r="AZ587" s="59"/>
      <c r="BA587" s="59"/>
      <c r="BB587" s="59">
        <v>500000</v>
      </c>
      <c r="BC587" s="59">
        <v>0</v>
      </c>
      <c r="BD587" s="59">
        <v>0</v>
      </c>
      <c r="BE587" s="59">
        <v>500000</v>
      </c>
      <c r="BF587" s="59">
        <v>0</v>
      </c>
      <c r="BG587" s="60">
        <v>0</v>
      </c>
      <c r="BH587" s="80">
        <v>210</v>
      </c>
      <c r="BI587" s="80">
        <v>92.9</v>
      </c>
      <c r="BJ587" s="80">
        <v>0</v>
      </c>
      <c r="BK587" s="80">
        <v>0</v>
      </c>
      <c r="BL587" s="80">
        <v>82.9</v>
      </c>
      <c r="BM587" s="80">
        <v>0</v>
      </c>
      <c r="BN587" s="80">
        <v>0</v>
      </c>
      <c r="BO587" s="169" t="str">
        <f>VLOOKUP(B587,[1]DS!$B$5:$W$2997,15,0)</f>
        <v>1403</v>
      </c>
      <c r="BP587" s="80" t="str">
        <f t="shared" si="62"/>
        <v/>
      </c>
    </row>
    <row r="588" spans="1:68" ht="27.6" customHeight="1">
      <c r="A588" s="56">
        <f>SUBTOTAL(3,$B$9:B588)</f>
        <v>580</v>
      </c>
      <c r="B588" s="123" t="s">
        <v>547</v>
      </c>
      <c r="C588" s="124" t="s">
        <v>1434</v>
      </c>
      <c r="D588" s="125" t="s">
        <v>907</v>
      </c>
      <c r="E588" s="56">
        <v>14</v>
      </c>
      <c r="F588" s="57" t="s">
        <v>739</v>
      </c>
      <c r="G588" s="78">
        <v>0</v>
      </c>
      <c r="H588" s="58">
        <v>0</v>
      </c>
      <c r="I588" s="58">
        <v>0</v>
      </c>
      <c r="J588" s="58">
        <v>0</v>
      </c>
      <c r="K588" s="78"/>
      <c r="L588" s="58"/>
      <c r="M588" s="58"/>
      <c r="N588" s="58">
        <v>0</v>
      </c>
      <c r="O588" s="78">
        <v>0</v>
      </c>
      <c r="P588" s="58">
        <v>0</v>
      </c>
      <c r="Q588" s="58">
        <v>0</v>
      </c>
      <c r="R588" s="58">
        <v>0</v>
      </c>
      <c r="S588" s="78"/>
      <c r="T588" s="58"/>
      <c r="U588" s="58"/>
      <c r="V588" s="58">
        <v>0</v>
      </c>
      <c r="W588" s="58"/>
      <c r="X588" s="58"/>
      <c r="Y588" s="58"/>
      <c r="Z588" s="58"/>
      <c r="AA588" s="58"/>
      <c r="AB588" s="58">
        <v>0</v>
      </c>
      <c r="AC588" s="60">
        <v>0</v>
      </c>
      <c r="AD588" s="60">
        <v>0</v>
      </c>
      <c r="AE588" s="60">
        <v>0</v>
      </c>
      <c r="AF588" s="60">
        <v>0</v>
      </c>
      <c r="AG588" s="60">
        <v>0</v>
      </c>
      <c r="AH588" s="60">
        <v>0</v>
      </c>
      <c r="AI588" s="58">
        <v>0</v>
      </c>
      <c r="AJ588" s="58">
        <v>0</v>
      </c>
      <c r="AK588" s="59">
        <v>0</v>
      </c>
      <c r="AL588" s="58">
        <v>0</v>
      </c>
      <c r="AM588" s="58">
        <v>0</v>
      </c>
      <c r="AN588" s="78">
        <v>280</v>
      </c>
      <c r="AO588" s="78">
        <v>63.4</v>
      </c>
      <c r="AP588" s="78">
        <v>0</v>
      </c>
      <c r="AQ588" s="93">
        <v>0</v>
      </c>
      <c r="AR588" s="93">
        <v>0</v>
      </c>
      <c r="AS588" s="93">
        <v>0</v>
      </c>
      <c r="AT588" s="93">
        <v>0</v>
      </c>
      <c r="AU588" s="93">
        <v>0</v>
      </c>
      <c r="AV588" s="93">
        <v>0</v>
      </c>
      <c r="AW588" s="93">
        <v>0</v>
      </c>
      <c r="AX588" s="93">
        <v>0</v>
      </c>
      <c r="AY588" s="58"/>
      <c r="AZ588" s="59"/>
      <c r="BA588" s="59"/>
      <c r="BB588" s="59">
        <v>0</v>
      </c>
      <c r="BC588" s="59">
        <v>0</v>
      </c>
      <c r="BD588" s="59">
        <v>0</v>
      </c>
      <c r="BE588" s="59">
        <v>0</v>
      </c>
      <c r="BF588" s="59">
        <v>0</v>
      </c>
      <c r="BG588" s="60">
        <v>0</v>
      </c>
      <c r="BH588" s="80">
        <v>280</v>
      </c>
      <c r="BI588" s="80">
        <v>63.4</v>
      </c>
      <c r="BJ588" s="80">
        <v>0</v>
      </c>
      <c r="BK588" s="80">
        <v>0</v>
      </c>
      <c r="BL588" s="80">
        <v>63.4</v>
      </c>
      <c r="BM588" s="80">
        <v>0</v>
      </c>
      <c r="BN588" s="80">
        <v>0</v>
      </c>
      <c r="BO588" s="169" t="str">
        <f>VLOOKUP(B588,[1]DS!$B$5:$W$2997,15,0)</f>
        <v>1403</v>
      </c>
      <c r="BP588" s="80" t="str">
        <f t="shared" si="62"/>
        <v/>
      </c>
    </row>
    <row r="589" spans="1:68" ht="27.6" customHeight="1">
      <c r="A589" s="56">
        <f>SUBTOTAL(3,$B$9:B589)</f>
        <v>581</v>
      </c>
      <c r="B589" s="123" t="s">
        <v>534</v>
      </c>
      <c r="C589" s="124" t="s">
        <v>904</v>
      </c>
      <c r="D589" s="125" t="s">
        <v>923</v>
      </c>
      <c r="E589" s="56">
        <v>14</v>
      </c>
      <c r="F589" s="57" t="s">
        <v>739</v>
      </c>
      <c r="G589" s="78">
        <v>0</v>
      </c>
      <c r="H589" s="58">
        <v>0</v>
      </c>
      <c r="I589" s="58">
        <v>0</v>
      </c>
      <c r="J589" s="58">
        <v>0</v>
      </c>
      <c r="K589" s="78"/>
      <c r="L589" s="58"/>
      <c r="M589" s="58"/>
      <c r="N589" s="58">
        <v>0</v>
      </c>
      <c r="O589" s="78">
        <v>30.1</v>
      </c>
      <c r="P589" s="58">
        <v>3085250</v>
      </c>
      <c r="Q589" s="58">
        <v>0</v>
      </c>
      <c r="R589" s="58">
        <v>3085250</v>
      </c>
      <c r="S589" s="78"/>
      <c r="T589" s="58"/>
      <c r="U589" s="58"/>
      <c r="V589" s="58">
        <v>0</v>
      </c>
      <c r="W589" s="58"/>
      <c r="X589" s="58"/>
      <c r="Y589" s="58"/>
      <c r="Z589" s="58"/>
      <c r="AA589" s="58"/>
      <c r="AB589" s="58">
        <v>0</v>
      </c>
      <c r="AC589" s="60">
        <v>1</v>
      </c>
      <c r="AD589" s="60">
        <v>20</v>
      </c>
      <c r="AE589" s="60">
        <v>0</v>
      </c>
      <c r="AF589" s="60">
        <v>0</v>
      </c>
      <c r="AG589" s="60">
        <v>1</v>
      </c>
      <c r="AH589" s="60">
        <v>20</v>
      </c>
      <c r="AI589" s="58">
        <v>1000000</v>
      </c>
      <c r="AJ589" s="58">
        <v>0</v>
      </c>
      <c r="AK589" s="59">
        <v>0</v>
      </c>
      <c r="AL589" s="58">
        <v>1000000</v>
      </c>
      <c r="AM589" s="58">
        <v>0</v>
      </c>
      <c r="AN589" s="78">
        <v>255</v>
      </c>
      <c r="AO589" s="78">
        <v>77</v>
      </c>
      <c r="AP589" s="78">
        <v>0</v>
      </c>
      <c r="AQ589" s="93">
        <v>0</v>
      </c>
      <c r="AR589" s="93">
        <v>0</v>
      </c>
      <c r="AS589" s="93">
        <v>0</v>
      </c>
      <c r="AT589" s="93">
        <v>0</v>
      </c>
      <c r="AU589" s="93">
        <v>0</v>
      </c>
      <c r="AV589" s="93">
        <v>0</v>
      </c>
      <c r="AW589" s="93">
        <v>0</v>
      </c>
      <c r="AX589" s="93">
        <v>0</v>
      </c>
      <c r="AY589" s="58"/>
      <c r="AZ589" s="59"/>
      <c r="BA589" s="59"/>
      <c r="BB589" s="59">
        <v>4085250</v>
      </c>
      <c r="BC589" s="59">
        <v>0</v>
      </c>
      <c r="BD589" s="59">
        <v>0</v>
      </c>
      <c r="BE589" s="59">
        <v>4085250</v>
      </c>
      <c r="BF589" s="59">
        <v>0</v>
      </c>
      <c r="BG589" s="60">
        <v>0</v>
      </c>
      <c r="BH589" s="80">
        <v>255</v>
      </c>
      <c r="BI589" s="80">
        <v>127.1</v>
      </c>
      <c r="BJ589" s="80">
        <v>0</v>
      </c>
      <c r="BK589" s="80">
        <v>0</v>
      </c>
      <c r="BL589" s="80">
        <v>107.1</v>
      </c>
      <c r="BM589" s="80">
        <v>0</v>
      </c>
      <c r="BN589" s="80">
        <v>0</v>
      </c>
      <c r="BO589" s="169" t="str">
        <f>VLOOKUP(B589,[1]DS!$B$5:$W$2997,15,0)</f>
        <v>1403</v>
      </c>
      <c r="BP589" s="80" t="str">
        <f t="shared" si="62"/>
        <v/>
      </c>
    </row>
    <row r="590" spans="1:68" ht="27.6" customHeight="1">
      <c r="A590" s="56">
        <f>SUBTOTAL(3,$B$9:B590)</f>
        <v>582</v>
      </c>
      <c r="B590" s="123" t="s">
        <v>536</v>
      </c>
      <c r="C590" s="124" t="s">
        <v>1435</v>
      </c>
      <c r="D590" s="125" t="s">
        <v>929</v>
      </c>
      <c r="E590" s="56">
        <v>14</v>
      </c>
      <c r="F590" s="57" t="s">
        <v>739</v>
      </c>
      <c r="G590" s="78">
        <v>0</v>
      </c>
      <c r="H590" s="58">
        <v>0</v>
      </c>
      <c r="I590" s="58">
        <v>0</v>
      </c>
      <c r="J590" s="58">
        <v>0</v>
      </c>
      <c r="K590" s="78"/>
      <c r="L590" s="58"/>
      <c r="M590" s="58"/>
      <c r="N590" s="58">
        <v>0</v>
      </c>
      <c r="O590" s="78">
        <v>75.199999999999989</v>
      </c>
      <c r="P590" s="58">
        <v>7707999.9999999991</v>
      </c>
      <c r="Q590" s="58">
        <v>0</v>
      </c>
      <c r="R590" s="58">
        <v>7708000</v>
      </c>
      <c r="S590" s="78"/>
      <c r="T590" s="58"/>
      <c r="U590" s="58"/>
      <c r="V590" s="58">
        <v>0</v>
      </c>
      <c r="W590" s="58"/>
      <c r="X590" s="58"/>
      <c r="Y590" s="58"/>
      <c r="Z590" s="58"/>
      <c r="AA590" s="58"/>
      <c r="AB590" s="58">
        <v>0</v>
      </c>
      <c r="AC590" s="60">
        <v>0</v>
      </c>
      <c r="AD590" s="60">
        <v>0</v>
      </c>
      <c r="AE590" s="60">
        <v>0</v>
      </c>
      <c r="AF590" s="60">
        <v>0</v>
      </c>
      <c r="AG590" s="60">
        <v>0</v>
      </c>
      <c r="AH590" s="60">
        <v>0</v>
      </c>
      <c r="AI590" s="58">
        <v>0</v>
      </c>
      <c r="AJ590" s="58">
        <v>0</v>
      </c>
      <c r="AK590" s="59">
        <v>0</v>
      </c>
      <c r="AL590" s="58">
        <v>0</v>
      </c>
      <c r="AM590" s="58">
        <v>0</v>
      </c>
      <c r="AN590" s="78">
        <v>300</v>
      </c>
      <c r="AO590" s="78">
        <v>84</v>
      </c>
      <c r="AP590" s="78">
        <v>0</v>
      </c>
      <c r="AQ590" s="93">
        <v>0</v>
      </c>
      <c r="AR590" s="93">
        <v>0</v>
      </c>
      <c r="AS590" s="93">
        <v>0</v>
      </c>
      <c r="AT590" s="93">
        <v>0</v>
      </c>
      <c r="AU590" s="93">
        <v>0</v>
      </c>
      <c r="AV590" s="93">
        <v>0</v>
      </c>
      <c r="AW590" s="93">
        <v>0</v>
      </c>
      <c r="AX590" s="93">
        <v>0</v>
      </c>
      <c r="AY590" s="58"/>
      <c r="AZ590" s="59"/>
      <c r="BA590" s="59"/>
      <c r="BB590" s="59">
        <v>7708000</v>
      </c>
      <c r="BC590" s="59">
        <v>0</v>
      </c>
      <c r="BD590" s="59">
        <v>0</v>
      </c>
      <c r="BE590" s="59">
        <v>7708000</v>
      </c>
      <c r="BF590" s="59">
        <v>0</v>
      </c>
      <c r="BG590" s="60">
        <v>0</v>
      </c>
      <c r="BH590" s="80">
        <v>300</v>
      </c>
      <c r="BI590" s="80">
        <v>159.19999999999999</v>
      </c>
      <c r="BJ590" s="80">
        <v>0</v>
      </c>
      <c r="BK590" s="80">
        <v>0</v>
      </c>
      <c r="BL590" s="80">
        <v>159.19999999999999</v>
      </c>
      <c r="BM590" s="80">
        <v>0</v>
      </c>
      <c r="BN590" s="80">
        <v>0</v>
      </c>
      <c r="BO590" s="169" t="str">
        <f>VLOOKUP(B590,[1]DS!$B$5:$W$2997,15,0)</f>
        <v>1403</v>
      </c>
      <c r="BP590" s="80" t="str">
        <f t="shared" si="62"/>
        <v/>
      </c>
    </row>
    <row r="591" spans="1:68" ht="27.6" customHeight="1">
      <c r="A591" s="56">
        <f>SUBTOTAL(3,$B$9:B591)</f>
        <v>583</v>
      </c>
      <c r="B591" s="123" t="s">
        <v>548</v>
      </c>
      <c r="C591" s="124" t="s">
        <v>926</v>
      </c>
      <c r="D591" s="125" t="s">
        <v>1325</v>
      </c>
      <c r="E591" s="56">
        <v>33</v>
      </c>
      <c r="F591" s="57" t="s">
        <v>743</v>
      </c>
      <c r="G591" s="78">
        <v>0</v>
      </c>
      <c r="H591" s="58">
        <v>0</v>
      </c>
      <c r="I591" s="58">
        <v>0</v>
      </c>
      <c r="J591" s="58">
        <v>0</v>
      </c>
      <c r="K591" s="78"/>
      <c r="L591" s="58"/>
      <c r="M591" s="58"/>
      <c r="N591" s="58">
        <v>0</v>
      </c>
      <c r="O591" s="78">
        <v>61.000000000000007</v>
      </c>
      <c r="P591" s="58">
        <v>6252500.0000000009</v>
      </c>
      <c r="Q591" s="58">
        <v>0</v>
      </c>
      <c r="R591" s="58">
        <v>6252500</v>
      </c>
      <c r="S591" s="78"/>
      <c r="T591" s="58"/>
      <c r="U591" s="58"/>
      <c r="V591" s="58">
        <v>0</v>
      </c>
      <c r="W591" s="58"/>
      <c r="X591" s="58"/>
      <c r="Y591" s="58"/>
      <c r="Z591" s="58"/>
      <c r="AA591" s="58"/>
      <c r="AB591" s="58">
        <v>0</v>
      </c>
      <c r="AC591" s="60">
        <v>0</v>
      </c>
      <c r="AD591" s="60">
        <v>0</v>
      </c>
      <c r="AE591" s="60">
        <v>0</v>
      </c>
      <c r="AF591" s="60">
        <v>0</v>
      </c>
      <c r="AG591" s="60">
        <v>0</v>
      </c>
      <c r="AH591" s="60">
        <v>0</v>
      </c>
      <c r="AI591" s="58">
        <v>0</v>
      </c>
      <c r="AJ591" s="58">
        <v>0</v>
      </c>
      <c r="AK591" s="59">
        <v>0</v>
      </c>
      <c r="AL591" s="58">
        <v>0</v>
      </c>
      <c r="AM591" s="58">
        <v>0</v>
      </c>
      <c r="AN591" s="78">
        <v>270</v>
      </c>
      <c r="AO591" s="78">
        <v>717.9</v>
      </c>
      <c r="AP591" s="78">
        <v>0</v>
      </c>
      <c r="AQ591" s="93">
        <v>49680750</v>
      </c>
      <c r="AR591" s="93">
        <v>0</v>
      </c>
      <c r="AS591" s="93">
        <v>0</v>
      </c>
      <c r="AT591" s="93">
        <v>0</v>
      </c>
      <c r="AU591" s="93">
        <v>0</v>
      </c>
      <c r="AV591" s="93">
        <v>49680750</v>
      </c>
      <c r="AW591" s="93">
        <v>0</v>
      </c>
      <c r="AX591" s="93">
        <v>0</v>
      </c>
      <c r="AY591" s="58"/>
      <c r="AZ591" s="59"/>
      <c r="BA591" s="59"/>
      <c r="BB591" s="59">
        <v>55933250</v>
      </c>
      <c r="BC591" s="59">
        <v>0</v>
      </c>
      <c r="BD591" s="59">
        <v>0</v>
      </c>
      <c r="BE591" s="59">
        <v>55933250</v>
      </c>
      <c r="BF591" s="59">
        <v>0</v>
      </c>
      <c r="BG591" s="60">
        <v>0</v>
      </c>
      <c r="BH591" s="80">
        <v>270</v>
      </c>
      <c r="BI591" s="80">
        <v>778.9</v>
      </c>
      <c r="BJ591" s="80">
        <v>508.9</v>
      </c>
      <c r="BK591" s="80">
        <v>188.48148148148147</v>
      </c>
      <c r="BL591" s="80">
        <v>778.9</v>
      </c>
      <c r="BM591" s="80">
        <v>508.9</v>
      </c>
      <c r="BN591" s="80">
        <v>188.48148148148147</v>
      </c>
      <c r="BO591" s="169" t="str">
        <f>VLOOKUP(B591,[1]DS!$B$5:$W$2997,15,0)</f>
        <v>3300</v>
      </c>
      <c r="BP591" s="80" t="str">
        <f t="shared" si="62"/>
        <v>Vượt trên 300 giờ</v>
      </c>
    </row>
    <row r="592" spans="1:68" ht="27.6" customHeight="1">
      <c r="A592" s="56">
        <f>SUBTOTAL(3,$B$9:B592)</f>
        <v>584</v>
      </c>
      <c r="B592" s="123" t="s">
        <v>549</v>
      </c>
      <c r="C592" s="124" t="s">
        <v>957</v>
      </c>
      <c r="D592" s="125" t="s">
        <v>1148</v>
      </c>
      <c r="E592" s="56">
        <v>33</v>
      </c>
      <c r="F592" s="57" t="s">
        <v>743</v>
      </c>
      <c r="G592" s="78">
        <v>0</v>
      </c>
      <c r="H592" s="58">
        <v>0</v>
      </c>
      <c r="I592" s="58">
        <v>0</v>
      </c>
      <c r="J592" s="58">
        <v>0</v>
      </c>
      <c r="K592" s="78"/>
      <c r="L592" s="58"/>
      <c r="M592" s="58"/>
      <c r="N592" s="58">
        <v>0</v>
      </c>
      <c r="O592" s="78">
        <v>30.599999999999998</v>
      </c>
      <c r="P592" s="58">
        <v>3136500</v>
      </c>
      <c r="Q592" s="58">
        <v>0</v>
      </c>
      <c r="R592" s="58">
        <v>3136500</v>
      </c>
      <c r="S592" s="78"/>
      <c r="T592" s="58"/>
      <c r="U592" s="58"/>
      <c r="V592" s="58">
        <v>0</v>
      </c>
      <c r="W592" s="58"/>
      <c r="X592" s="58"/>
      <c r="Y592" s="58"/>
      <c r="Z592" s="58"/>
      <c r="AA592" s="58"/>
      <c r="AB592" s="58">
        <v>0</v>
      </c>
      <c r="AC592" s="60">
        <v>0</v>
      </c>
      <c r="AD592" s="60">
        <v>0</v>
      </c>
      <c r="AE592" s="60">
        <v>0</v>
      </c>
      <c r="AF592" s="60">
        <v>0</v>
      </c>
      <c r="AG592" s="60">
        <v>0</v>
      </c>
      <c r="AH592" s="60">
        <v>0</v>
      </c>
      <c r="AI592" s="58">
        <v>0</v>
      </c>
      <c r="AJ592" s="58">
        <v>0</v>
      </c>
      <c r="AK592" s="59">
        <v>0</v>
      </c>
      <c r="AL592" s="58">
        <v>0</v>
      </c>
      <c r="AM592" s="58">
        <v>0</v>
      </c>
      <c r="AN592" s="78">
        <v>300</v>
      </c>
      <c r="AO592" s="78">
        <v>759</v>
      </c>
      <c r="AP592" s="78">
        <v>0</v>
      </c>
      <c r="AQ592" s="93">
        <v>48457500</v>
      </c>
      <c r="AR592" s="93">
        <v>0</v>
      </c>
      <c r="AS592" s="93">
        <v>0</v>
      </c>
      <c r="AT592" s="93">
        <v>0</v>
      </c>
      <c r="AU592" s="93">
        <v>0</v>
      </c>
      <c r="AV592" s="93">
        <v>48457500</v>
      </c>
      <c r="AW592" s="93">
        <v>0</v>
      </c>
      <c r="AX592" s="93">
        <v>0</v>
      </c>
      <c r="AY592" s="58"/>
      <c r="AZ592" s="59"/>
      <c r="BA592" s="59"/>
      <c r="BB592" s="59">
        <v>51594000</v>
      </c>
      <c r="BC592" s="59">
        <v>0</v>
      </c>
      <c r="BD592" s="59">
        <v>0</v>
      </c>
      <c r="BE592" s="59">
        <v>51594000</v>
      </c>
      <c r="BF592" s="59">
        <v>0</v>
      </c>
      <c r="BG592" s="60">
        <v>0</v>
      </c>
      <c r="BH592" s="80">
        <v>300</v>
      </c>
      <c r="BI592" s="80">
        <v>789.6</v>
      </c>
      <c r="BJ592" s="80">
        <v>489.6</v>
      </c>
      <c r="BK592" s="80">
        <v>163.20000000000002</v>
      </c>
      <c r="BL592" s="80">
        <v>789.6</v>
      </c>
      <c r="BM592" s="80">
        <v>489.6</v>
      </c>
      <c r="BN592" s="80">
        <v>163.20000000000002</v>
      </c>
      <c r="BO592" s="169" t="str">
        <f>VLOOKUP(B592,[1]DS!$B$5:$W$2997,15,0)</f>
        <v>3300</v>
      </c>
      <c r="BP592" s="80" t="str">
        <f t="shared" si="62"/>
        <v>Vượt trên 300 giờ</v>
      </c>
    </row>
    <row r="593" spans="1:68" ht="27.6" customHeight="1">
      <c r="A593" s="56">
        <f>SUBTOTAL(3,$B$9:B593)</f>
        <v>585</v>
      </c>
      <c r="B593" s="123" t="s">
        <v>550</v>
      </c>
      <c r="C593" s="124" t="s">
        <v>1436</v>
      </c>
      <c r="D593" s="125" t="s">
        <v>1111</v>
      </c>
      <c r="E593" s="56">
        <v>33</v>
      </c>
      <c r="F593" s="57" t="s">
        <v>743</v>
      </c>
      <c r="G593" s="78">
        <v>0</v>
      </c>
      <c r="H593" s="58">
        <v>0</v>
      </c>
      <c r="I593" s="58">
        <v>0</v>
      </c>
      <c r="J593" s="58">
        <v>0</v>
      </c>
      <c r="K593" s="78"/>
      <c r="L593" s="58"/>
      <c r="M593" s="58"/>
      <c r="N593" s="58">
        <v>0</v>
      </c>
      <c r="O593" s="78">
        <v>61.2</v>
      </c>
      <c r="P593" s="58">
        <v>6273000</v>
      </c>
      <c r="Q593" s="58">
        <v>0</v>
      </c>
      <c r="R593" s="58">
        <v>6273000</v>
      </c>
      <c r="S593" s="78"/>
      <c r="T593" s="58"/>
      <c r="U593" s="58"/>
      <c r="V593" s="58">
        <v>0</v>
      </c>
      <c r="W593" s="58"/>
      <c r="X593" s="58"/>
      <c r="Y593" s="58"/>
      <c r="Z593" s="58"/>
      <c r="AA593" s="58"/>
      <c r="AB593" s="58">
        <v>0</v>
      </c>
      <c r="AC593" s="60">
        <v>0</v>
      </c>
      <c r="AD593" s="60">
        <v>0</v>
      </c>
      <c r="AE593" s="60">
        <v>0</v>
      </c>
      <c r="AF593" s="60">
        <v>0</v>
      </c>
      <c r="AG593" s="60">
        <v>0</v>
      </c>
      <c r="AH593" s="60">
        <v>0</v>
      </c>
      <c r="AI593" s="58">
        <v>0</v>
      </c>
      <c r="AJ593" s="58">
        <v>0</v>
      </c>
      <c r="AK593" s="59">
        <v>0</v>
      </c>
      <c r="AL593" s="58">
        <v>0</v>
      </c>
      <c r="AM593" s="58">
        <v>0</v>
      </c>
      <c r="AN593" s="78">
        <v>90</v>
      </c>
      <c r="AO593" s="78">
        <v>594.70000000000005</v>
      </c>
      <c r="AP593" s="78">
        <v>0</v>
      </c>
      <c r="AQ593" s="93">
        <v>52684750</v>
      </c>
      <c r="AR593" s="93">
        <v>0</v>
      </c>
      <c r="AS593" s="93">
        <v>0</v>
      </c>
      <c r="AT593" s="93">
        <v>0</v>
      </c>
      <c r="AU593" s="93">
        <v>0</v>
      </c>
      <c r="AV593" s="93">
        <v>52684750</v>
      </c>
      <c r="AW593" s="93">
        <v>0</v>
      </c>
      <c r="AX593" s="93">
        <v>0</v>
      </c>
      <c r="AY593" s="58"/>
      <c r="AZ593" s="59"/>
      <c r="BA593" s="59"/>
      <c r="BB593" s="59">
        <v>58957750</v>
      </c>
      <c r="BC593" s="59">
        <v>0</v>
      </c>
      <c r="BD593" s="59">
        <v>0</v>
      </c>
      <c r="BE593" s="59">
        <v>58957750</v>
      </c>
      <c r="BF593" s="59">
        <v>0</v>
      </c>
      <c r="BG593" s="60">
        <v>0</v>
      </c>
      <c r="BH593" s="80">
        <v>90</v>
      </c>
      <c r="BI593" s="80">
        <v>655.90000000000009</v>
      </c>
      <c r="BJ593" s="80">
        <v>565.90000000000009</v>
      </c>
      <c r="BK593" s="80">
        <v>628.77777777777783</v>
      </c>
      <c r="BL593" s="80">
        <v>655.90000000000009</v>
      </c>
      <c r="BM593" s="80">
        <v>565.90000000000009</v>
      </c>
      <c r="BN593" s="80">
        <v>628.77777777777783</v>
      </c>
      <c r="BO593" s="169" t="str">
        <f>VLOOKUP(B593,[1]DS!$B$5:$W$2997,15,0)</f>
        <v>3300</v>
      </c>
      <c r="BP593" s="80" t="str">
        <f t="shared" si="62"/>
        <v>Vượt trên 300 giờ</v>
      </c>
    </row>
    <row r="594" spans="1:68" ht="27.6" customHeight="1">
      <c r="A594" s="56">
        <f>SUBTOTAL(3,$B$9:B594)</f>
        <v>586</v>
      </c>
      <c r="B594" s="123" t="s">
        <v>551</v>
      </c>
      <c r="C594" s="124" t="s">
        <v>962</v>
      </c>
      <c r="D594" s="125" t="s">
        <v>1437</v>
      </c>
      <c r="E594" s="56">
        <v>33</v>
      </c>
      <c r="F594" s="57" t="s">
        <v>743</v>
      </c>
      <c r="G594" s="78">
        <v>0</v>
      </c>
      <c r="H594" s="58">
        <v>0</v>
      </c>
      <c r="I594" s="58">
        <v>0</v>
      </c>
      <c r="J594" s="58">
        <v>0</v>
      </c>
      <c r="K594" s="78"/>
      <c r="L594" s="58"/>
      <c r="M594" s="58"/>
      <c r="N594" s="58">
        <v>0</v>
      </c>
      <c r="O594" s="78">
        <v>30.599999999999998</v>
      </c>
      <c r="P594" s="58">
        <v>3136500</v>
      </c>
      <c r="Q594" s="58">
        <v>0</v>
      </c>
      <c r="R594" s="58">
        <v>3136500</v>
      </c>
      <c r="S594" s="78"/>
      <c r="T594" s="58"/>
      <c r="U594" s="58"/>
      <c r="V594" s="58">
        <v>0</v>
      </c>
      <c r="W594" s="58"/>
      <c r="X594" s="58"/>
      <c r="Y594" s="58"/>
      <c r="Z594" s="58"/>
      <c r="AA594" s="58"/>
      <c r="AB594" s="58">
        <v>0</v>
      </c>
      <c r="AC594" s="60">
        <v>0</v>
      </c>
      <c r="AD594" s="60">
        <v>0</v>
      </c>
      <c r="AE594" s="60">
        <v>0</v>
      </c>
      <c r="AF594" s="60">
        <v>0</v>
      </c>
      <c r="AG594" s="60">
        <v>0</v>
      </c>
      <c r="AH594" s="60">
        <v>0</v>
      </c>
      <c r="AI594" s="58">
        <v>0</v>
      </c>
      <c r="AJ594" s="58">
        <v>0</v>
      </c>
      <c r="AK594" s="59">
        <v>0</v>
      </c>
      <c r="AL594" s="58">
        <v>0</v>
      </c>
      <c r="AM594" s="58">
        <v>0</v>
      </c>
      <c r="AN594" s="78">
        <v>300</v>
      </c>
      <c r="AO594" s="78">
        <v>674.6</v>
      </c>
      <c r="AP594" s="78">
        <v>0</v>
      </c>
      <c r="AQ594" s="93">
        <v>40650500</v>
      </c>
      <c r="AR594" s="93">
        <v>0</v>
      </c>
      <c r="AS594" s="93">
        <v>0</v>
      </c>
      <c r="AT594" s="93">
        <v>0</v>
      </c>
      <c r="AU594" s="93">
        <v>0</v>
      </c>
      <c r="AV594" s="93">
        <v>40650500</v>
      </c>
      <c r="AW594" s="93">
        <v>0</v>
      </c>
      <c r="AX594" s="93">
        <v>0</v>
      </c>
      <c r="AY594" s="58"/>
      <c r="AZ594" s="59"/>
      <c r="BA594" s="59"/>
      <c r="BB594" s="59">
        <v>43787000</v>
      </c>
      <c r="BC594" s="59">
        <v>0</v>
      </c>
      <c r="BD594" s="59">
        <v>0</v>
      </c>
      <c r="BE594" s="59">
        <v>43787000</v>
      </c>
      <c r="BF594" s="59">
        <v>0</v>
      </c>
      <c r="BG594" s="60">
        <v>0</v>
      </c>
      <c r="BH594" s="80">
        <v>300</v>
      </c>
      <c r="BI594" s="80">
        <v>705.2</v>
      </c>
      <c r="BJ594" s="80">
        <v>405.20000000000005</v>
      </c>
      <c r="BK594" s="80">
        <v>135.06666666666669</v>
      </c>
      <c r="BL594" s="80">
        <v>705.2</v>
      </c>
      <c r="BM594" s="80">
        <v>405.20000000000005</v>
      </c>
      <c r="BN594" s="80">
        <v>135.06666666666669</v>
      </c>
      <c r="BO594" s="169" t="str">
        <f>VLOOKUP(B594,[1]DS!$B$5:$W$2997,15,0)</f>
        <v>3300</v>
      </c>
      <c r="BP594" s="80" t="str">
        <f t="shared" si="62"/>
        <v>Vượt trên 300 giờ</v>
      </c>
    </row>
    <row r="595" spans="1:68" ht="27.6" customHeight="1">
      <c r="A595" s="56">
        <f>SUBTOTAL(3,$B$9:B595)</f>
        <v>587</v>
      </c>
      <c r="B595" s="123" t="s">
        <v>552</v>
      </c>
      <c r="C595" s="124" t="s">
        <v>926</v>
      </c>
      <c r="D595" s="125" t="s">
        <v>1438</v>
      </c>
      <c r="E595" s="56">
        <v>33</v>
      </c>
      <c r="F595" s="57" t="s">
        <v>743</v>
      </c>
      <c r="G595" s="78">
        <v>0</v>
      </c>
      <c r="H595" s="58">
        <v>0</v>
      </c>
      <c r="I595" s="58">
        <v>0</v>
      </c>
      <c r="J595" s="58">
        <v>0</v>
      </c>
      <c r="K595" s="78"/>
      <c r="L595" s="58"/>
      <c r="M595" s="58"/>
      <c r="N595" s="58">
        <v>0</v>
      </c>
      <c r="O595" s="78">
        <v>30.599999999999998</v>
      </c>
      <c r="P595" s="58">
        <v>3136500</v>
      </c>
      <c r="Q595" s="58">
        <v>0</v>
      </c>
      <c r="R595" s="58">
        <v>3136500</v>
      </c>
      <c r="S595" s="78"/>
      <c r="T595" s="58"/>
      <c r="U595" s="58"/>
      <c r="V595" s="58">
        <v>0</v>
      </c>
      <c r="W595" s="58"/>
      <c r="X595" s="58"/>
      <c r="Y595" s="58"/>
      <c r="Z595" s="58"/>
      <c r="AA595" s="58"/>
      <c r="AB595" s="58">
        <v>0</v>
      </c>
      <c r="AC595" s="60">
        <v>0</v>
      </c>
      <c r="AD595" s="60">
        <v>0</v>
      </c>
      <c r="AE595" s="60">
        <v>0</v>
      </c>
      <c r="AF595" s="60">
        <v>0</v>
      </c>
      <c r="AG595" s="60">
        <v>0</v>
      </c>
      <c r="AH595" s="60">
        <v>0</v>
      </c>
      <c r="AI595" s="58">
        <v>0</v>
      </c>
      <c r="AJ595" s="58">
        <v>0</v>
      </c>
      <c r="AK595" s="59">
        <v>0</v>
      </c>
      <c r="AL595" s="58">
        <v>0</v>
      </c>
      <c r="AM595" s="58">
        <v>0</v>
      </c>
      <c r="AN595" s="78">
        <v>300</v>
      </c>
      <c r="AO595" s="78">
        <v>474.5</v>
      </c>
      <c r="AP595" s="78">
        <v>0</v>
      </c>
      <c r="AQ595" s="93">
        <v>19631250</v>
      </c>
      <c r="AR595" s="93">
        <v>0</v>
      </c>
      <c r="AS595" s="93">
        <v>0</v>
      </c>
      <c r="AT595" s="93">
        <v>0</v>
      </c>
      <c r="AU595" s="93">
        <v>0</v>
      </c>
      <c r="AV595" s="93">
        <v>19631250</v>
      </c>
      <c r="AW595" s="93">
        <v>0</v>
      </c>
      <c r="AX595" s="93">
        <v>0</v>
      </c>
      <c r="AY595" s="58"/>
      <c r="AZ595" s="59"/>
      <c r="BA595" s="59"/>
      <c r="BB595" s="59">
        <v>22767750</v>
      </c>
      <c r="BC595" s="59">
        <v>0</v>
      </c>
      <c r="BD595" s="59">
        <v>0</v>
      </c>
      <c r="BE595" s="59">
        <v>22767750</v>
      </c>
      <c r="BF595" s="59">
        <v>0</v>
      </c>
      <c r="BG595" s="60">
        <v>0</v>
      </c>
      <c r="BH595" s="80">
        <v>300</v>
      </c>
      <c r="BI595" s="80">
        <v>505.1</v>
      </c>
      <c r="BJ595" s="80">
        <v>205.10000000000002</v>
      </c>
      <c r="BK595" s="80">
        <v>68.366666666666674</v>
      </c>
      <c r="BL595" s="80">
        <v>505.1</v>
      </c>
      <c r="BM595" s="80">
        <v>205.10000000000002</v>
      </c>
      <c r="BN595" s="80">
        <v>68.366666666666674</v>
      </c>
      <c r="BO595" s="169" t="str">
        <f>VLOOKUP(B595,[1]DS!$B$5:$W$2997,15,0)</f>
        <v>3300</v>
      </c>
      <c r="BP595" s="80" t="str">
        <f t="shared" si="62"/>
        <v/>
      </c>
    </row>
    <row r="596" spans="1:68" ht="27.6" customHeight="1">
      <c r="A596" s="56">
        <f>SUBTOTAL(3,$B$9:B596)</f>
        <v>588</v>
      </c>
      <c r="B596" s="123" t="s">
        <v>553</v>
      </c>
      <c r="C596" s="124" t="s">
        <v>1231</v>
      </c>
      <c r="D596" s="125" t="s">
        <v>992</v>
      </c>
      <c r="E596" s="56">
        <v>33</v>
      </c>
      <c r="F596" s="57" t="s">
        <v>743</v>
      </c>
      <c r="G596" s="78">
        <v>0</v>
      </c>
      <c r="H596" s="58">
        <v>0</v>
      </c>
      <c r="I596" s="58">
        <v>0</v>
      </c>
      <c r="J596" s="58">
        <v>0</v>
      </c>
      <c r="K596" s="78"/>
      <c r="L596" s="58"/>
      <c r="M596" s="58"/>
      <c r="N596" s="58">
        <v>0</v>
      </c>
      <c r="O596" s="78">
        <v>30.599999999999998</v>
      </c>
      <c r="P596" s="58">
        <v>3136500</v>
      </c>
      <c r="Q596" s="58">
        <v>0</v>
      </c>
      <c r="R596" s="58">
        <v>3136500</v>
      </c>
      <c r="S596" s="78"/>
      <c r="T596" s="58"/>
      <c r="U596" s="58"/>
      <c r="V596" s="58">
        <v>0</v>
      </c>
      <c r="W596" s="58"/>
      <c r="X596" s="58"/>
      <c r="Y596" s="58"/>
      <c r="Z596" s="58"/>
      <c r="AA596" s="58"/>
      <c r="AB596" s="58">
        <v>0</v>
      </c>
      <c r="AC596" s="60">
        <v>0</v>
      </c>
      <c r="AD596" s="60">
        <v>0</v>
      </c>
      <c r="AE596" s="60">
        <v>0</v>
      </c>
      <c r="AF596" s="60">
        <v>0</v>
      </c>
      <c r="AG596" s="60">
        <v>0</v>
      </c>
      <c r="AH596" s="60">
        <v>0</v>
      </c>
      <c r="AI596" s="58">
        <v>0</v>
      </c>
      <c r="AJ596" s="58">
        <v>0</v>
      </c>
      <c r="AK596" s="59">
        <v>0</v>
      </c>
      <c r="AL596" s="58">
        <v>0</v>
      </c>
      <c r="AM596" s="58">
        <v>0</v>
      </c>
      <c r="AN596" s="78">
        <v>90</v>
      </c>
      <c r="AO596" s="78">
        <v>629.20000000000005</v>
      </c>
      <c r="AP596" s="78">
        <v>0</v>
      </c>
      <c r="AQ596" s="93">
        <v>55876000</v>
      </c>
      <c r="AR596" s="93">
        <v>0</v>
      </c>
      <c r="AS596" s="93">
        <v>0</v>
      </c>
      <c r="AT596" s="93">
        <v>0</v>
      </c>
      <c r="AU596" s="93">
        <v>0</v>
      </c>
      <c r="AV596" s="93">
        <v>55876000</v>
      </c>
      <c r="AW596" s="93">
        <v>0</v>
      </c>
      <c r="AX596" s="93">
        <v>0</v>
      </c>
      <c r="AY596" s="58"/>
      <c r="AZ596" s="59"/>
      <c r="BA596" s="59"/>
      <c r="BB596" s="59">
        <v>59012500</v>
      </c>
      <c r="BC596" s="59">
        <v>0</v>
      </c>
      <c r="BD596" s="59">
        <v>0</v>
      </c>
      <c r="BE596" s="59">
        <v>59012500</v>
      </c>
      <c r="BF596" s="59">
        <v>0</v>
      </c>
      <c r="BG596" s="60">
        <v>0</v>
      </c>
      <c r="BH596" s="80">
        <v>90</v>
      </c>
      <c r="BI596" s="80">
        <v>659.80000000000007</v>
      </c>
      <c r="BJ596" s="80">
        <v>569.80000000000007</v>
      </c>
      <c r="BK596" s="80">
        <v>633.1111111111112</v>
      </c>
      <c r="BL596" s="80">
        <v>659.80000000000007</v>
      </c>
      <c r="BM596" s="80">
        <v>569.80000000000007</v>
      </c>
      <c r="BN596" s="80">
        <v>633.1111111111112</v>
      </c>
      <c r="BO596" s="169" t="str">
        <f>VLOOKUP(B596,[1]DS!$B$5:$W$2997,15,0)</f>
        <v>3300</v>
      </c>
      <c r="BP596" s="80" t="str">
        <f t="shared" si="62"/>
        <v>Vượt trên 300 giờ</v>
      </c>
    </row>
    <row r="597" spans="1:68" ht="27.6" customHeight="1">
      <c r="A597" s="56">
        <f>SUBTOTAL(3,$B$9:B597)</f>
        <v>589</v>
      </c>
      <c r="B597" s="123" t="s">
        <v>554</v>
      </c>
      <c r="C597" s="124" t="s">
        <v>1439</v>
      </c>
      <c r="D597" s="125" t="s">
        <v>1189</v>
      </c>
      <c r="E597" s="56">
        <v>33</v>
      </c>
      <c r="F597" s="57" t="s">
        <v>743</v>
      </c>
      <c r="G597" s="78">
        <v>0</v>
      </c>
      <c r="H597" s="58">
        <v>0</v>
      </c>
      <c r="I597" s="58">
        <v>0</v>
      </c>
      <c r="J597" s="58">
        <v>0</v>
      </c>
      <c r="K597" s="78"/>
      <c r="L597" s="58"/>
      <c r="M597" s="58"/>
      <c r="N597" s="58">
        <v>0</v>
      </c>
      <c r="O597" s="78">
        <v>61.300000000000004</v>
      </c>
      <c r="P597" s="58">
        <v>6283250</v>
      </c>
      <c r="Q597" s="58">
        <v>0</v>
      </c>
      <c r="R597" s="58">
        <v>6283250</v>
      </c>
      <c r="S597" s="78"/>
      <c r="T597" s="58"/>
      <c r="U597" s="58"/>
      <c r="V597" s="58">
        <v>0</v>
      </c>
      <c r="W597" s="58"/>
      <c r="X597" s="58"/>
      <c r="Y597" s="58"/>
      <c r="Z597" s="58"/>
      <c r="AA597" s="58"/>
      <c r="AB597" s="58">
        <v>0</v>
      </c>
      <c r="AC597" s="60">
        <v>0</v>
      </c>
      <c r="AD597" s="60">
        <v>0</v>
      </c>
      <c r="AE597" s="60">
        <v>0</v>
      </c>
      <c r="AF597" s="60">
        <v>0</v>
      </c>
      <c r="AG597" s="60">
        <v>0</v>
      </c>
      <c r="AH597" s="60">
        <v>0</v>
      </c>
      <c r="AI597" s="58">
        <v>0</v>
      </c>
      <c r="AJ597" s="58">
        <v>0</v>
      </c>
      <c r="AK597" s="59">
        <v>0</v>
      </c>
      <c r="AL597" s="58">
        <v>0</v>
      </c>
      <c r="AM597" s="58">
        <v>0</v>
      </c>
      <c r="AN597" s="78">
        <v>300</v>
      </c>
      <c r="AO597" s="78">
        <v>706.8</v>
      </c>
      <c r="AP597" s="78">
        <v>0</v>
      </c>
      <c r="AQ597" s="93">
        <v>43629000</v>
      </c>
      <c r="AR597" s="93">
        <v>0</v>
      </c>
      <c r="AS597" s="93">
        <v>0</v>
      </c>
      <c r="AT597" s="93">
        <v>0</v>
      </c>
      <c r="AU597" s="93">
        <v>0</v>
      </c>
      <c r="AV597" s="93">
        <v>43629000</v>
      </c>
      <c r="AW597" s="93">
        <v>0</v>
      </c>
      <c r="AX597" s="93">
        <v>0</v>
      </c>
      <c r="AY597" s="58"/>
      <c r="AZ597" s="59"/>
      <c r="BA597" s="59"/>
      <c r="BB597" s="59">
        <v>49912250</v>
      </c>
      <c r="BC597" s="59">
        <v>0</v>
      </c>
      <c r="BD597" s="59">
        <v>0</v>
      </c>
      <c r="BE597" s="59">
        <v>49912250</v>
      </c>
      <c r="BF597" s="59">
        <v>0</v>
      </c>
      <c r="BG597" s="60">
        <v>0</v>
      </c>
      <c r="BH597" s="80">
        <v>300</v>
      </c>
      <c r="BI597" s="80">
        <v>768.09999999999991</v>
      </c>
      <c r="BJ597" s="80">
        <v>468.09999999999991</v>
      </c>
      <c r="BK597" s="80">
        <v>156.0333333333333</v>
      </c>
      <c r="BL597" s="80">
        <v>768.09999999999991</v>
      </c>
      <c r="BM597" s="80">
        <v>468.09999999999991</v>
      </c>
      <c r="BN597" s="80">
        <v>156.0333333333333</v>
      </c>
      <c r="BO597" s="169" t="str">
        <f>VLOOKUP(B597,[1]DS!$B$5:$W$2997,15,0)</f>
        <v>3300</v>
      </c>
      <c r="BP597" s="80" t="str">
        <f t="shared" si="62"/>
        <v>Vượt trên 300 giờ</v>
      </c>
    </row>
    <row r="598" spans="1:68" ht="27.6" customHeight="1">
      <c r="A598" s="56">
        <f>SUBTOTAL(3,$B$9:B598)</f>
        <v>590</v>
      </c>
      <c r="B598" s="123" t="s">
        <v>555</v>
      </c>
      <c r="C598" s="124" t="s">
        <v>1002</v>
      </c>
      <c r="D598" s="125" t="s">
        <v>1440</v>
      </c>
      <c r="E598" s="56">
        <v>33</v>
      </c>
      <c r="F598" s="57" t="s">
        <v>743</v>
      </c>
      <c r="G598" s="78">
        <v>0</v>
      </c>
      <c r="H598" s="58">
        <v>0</v>
      </c>
      <c r="I598" s="58">
        <v>0</v>
      </c>
      <c r="J598" s="58">
        <v>0</v>
      </c>
      <c r="K598" s="78"/>
      <c r="L598" s="58"/>
      <c r="M598" s="58"/>
      <c r="N598" s="58">
        <v>0</v>
      </c>
      <c r="O598" s="78">
        <v>60.900000000000006</v>
      </c>
      <c r="P598" s="58">
        <v>6242250.0000000009</v>
      </c>
      <c r="Q598" s="58">
        <v>0</v>
      </c>
      <c r="R598" s="58">
        <v>6242250</v>
      </c>
      <c r="S598" s="78"/>
      <c r="T598" s="58"/>
      <c r="U598" s="58"/>
      <c r="V598" s="58">
        <v>0</v>
      </c>
      <c r="W598" s="58"/>
      <c r="X598" s="58"/>
      <c r="Y598" s="58"/>
      <c r="Z598" s="58"/>
      <c r="AA598" s="58"/>
      <c r="AB598" s="58">
        <v>0</v>
      </c>
      <c r="AC598" s="60">
        <v>0</v>
      </c>
      <c r="AD598" s="60">
        <v>0</v>
      </c>
      <c r="AE598" s="60">
        <v>0</v>
      </c>
      <c r="AF598" s="60">
        <v>0</v>
      </c>
      <c r="AG598" s="60">
        <v>0</v>
      </c>
      <c r="AH598" s="60">
        <v>0</v>
      </c>
      <c r="AI598" s="58">
        <v>0</v>
      </c>
      <c r="AJ598" s="58">
        <v>0</v>
      </c>
      <c r="AK598" s="59">
        <v>0</v>
      </c>
      <c r="AL598" s="58">
        <v>0</v>
      </c>
      <c r="AM598" s="58">
        <v>0</v>
      </c>
      <c r="AN598" s="78">
        <v>75</v>
      </c>
      <c r="AO598" s="78">
        <v>507.5</v>
      </c>
      <c r="AP598" s="78">
        <v>0</v>
      </c>
      <c r="AQ598" s="93">
        <v>48256250</v>
      </c>
      <c r="AR598" s="93">
        <v>0</v>
      </c>
      <c r="AS598" s="93">
        <v>0</v>
      </c>
      <c r="AT598" s="93">
        <v>0</v>
      </c>
      <c r="AU598" s="93">
        <v>0</v>
      </c>
      <c r="AV598" s="93">
        <v>48256250</v>
      </c>
      <c r="AW598" s="93">
        <v>0</v>
      </c>
      <c r="AX598" s="93">
        <v>0</v>
      </c>
      <c r="AY598" s="58"/>
      <c r="AZ598" s="59"/>
      <c r="BA598" s="59"/>
      <c r="BB598" s="59">
        <v>54498500</v>
      </c>
      <c r="BC598" s="59">
        <v>0</v>
      </c>
      <c r="BD598" s="59">
        <v>0</v>
      </c>
      <c r="BE598" s="59">
        <v>54498500</v>
      </c>
      <c r="BF598" s="59">
        <v>0</v>
      </c>
      <c r="BG598" s="60">
        <v>0</v>
      </c>
      <c r="BH598" s="80">
        <v>75</v>
      </c>
      <c r="BI598" s="80">
        <v>568.4</v>
      </c>
      <c r="BJ598" s="80">
        <v>493.4</v>
      </c>
      <c r="BK598" s="80">
        <v>657.86666666666656</v>
      </c>
      <c r="BL598" s="80">
        <v>568.4</v>
      </c>
      <c r="BM598" s="80">
        <v>493.4</v>
      </c>
      <c r="BN598" s="80">
        <v>657.86666666666656</v>
      </c>
      <c r="BO598" s="169" t="str">
        <f>VLOOKUP(B598,[1]DS!$B$5:$W$2997,15,0)</f>
        <v>3300</v>
      </c>
      <c r="BP598" s="80" t="str">
        <f t="shared" si="62"/>
        <v>Vượt trên 300 giờ</v>
      </c>
    </row>
    <row r="599" spans="1:68" ht="27.6" customHeight="1">
      <c r="A599" s="56">
        <f>SUBTOTAL(3,$B$9:B599)</f>
        <v>591</v>
      </c>
      <c r="B599" s="123" t="s">
        <v>556</v>
      </c>
      <c r="C599" s="124" t="s">
        <v>1373</v>
      </c>
      <c r="D599" s="125" t="s">
        <v>1441</v>
      </c>
      <c r="E599" s="56">
        <v>33</v>
      </c>
      <c r="F599" s="57" t="s">
        <v>743</v>
      </c>
      <c r="G599" s="78">
        <v>0</v>
      </c>
      <c r="H599" s="58">
        <v>0</v>
      </c>
      <c r="I599" s="58">
        <v>0</v>
      </c>
      <c r="J599" s="58">
        <v>0</v>
      </c>
      <c r="K599" s="78"/>
      <c r="L599" s="58"/>
      <c r="M599" s="58"/>
      <c r="N599" s="58">
        <v>0</v>
      </c>
      <c r="O599" s="78">
        <v>30.599999999999998</v>
      </c>
      <c r="P599" s="58">
        <v>3136500</v>
      </c>
      <c r="Q599" s="58">
        <v>0</v>
      </c>
      <c r="R599" s="58">
        <v>3136500</v>
      </c>
      <c r="S599" s="78"/>
      <c r="T599" s="58"/>
      <c r="U599" s="58"/>
      <c r="V599" s="58">
        <v>0</v>
      </c>
      <c r="W599" s="58"/>
      <c r="X599" s="58"/>
      <c r="Y599" s="58"/>
      <c r="Z599" s="58"/>
      <c r="AA599" s="58"/>
      <c r="AB599" s="58">
        <v>0</v>
      </c>
      <c r="AC599" s="60">
        <v>0</v>
      </c>
      <c r="AD599" s="60">
        <v>0</v>
      </c>
      <c r="AE599" s="60">
        <v>0</v>
      </c>
      <c r="AF599" s="60">
        <v>0</v>
      </c>
      <c r="AG599" s="60">
        <v>0</v>
      </c>
      <c r="AH599" s="60">
        <v>0</v>
      </c>
      <c r="AI599" s="58">
        <v>0</v>
      </c>
      <c r="AJ599" s="58">
        <v>0</v>
      </c>
      <c r="AK599" s="59">
        <v>0</v>
      </c>
      <c r="AL599" s="58">
        <v>0</v>
      </c>
      <c r="AM599" s="58">
        <v>0</v>
      </c>
      <c r="AN599" s="78">
        <v>300</v>
      </c>
      <c r="AO599" s="78">
        <v>765.3</v>
      </c>
      <c r="AP599" s="78">
        <v>0</v>
      </c>
      <c r="AQ599" s="93">
        <v>53540250</v>
      </c>
      <c r="AR599" s="93">
        <v>0</v>
      </c>
      <c r="AS599" s="93">
        <v>0</v>
      </c>
      <c r="AT599" s="93">
        <v>0</v>
      </c>
      <c r="AU599" s="93">
        <v>0</v>
      </c>
      <c r="AV599" s="93">
        <v>53540250</v>
      </c>
      <c r="AW599" s="93">
        <v>0</v>
      </c>
      <c r="AX599" s="93">
        <v>0</v>
      </c>
      <c r="AY599" s="58"/>
      <c r="AZ599" s="59"/>
      <c r="BA599" s="59"/>
      <c r="BB599" s="59">
        <v>56676750</v>
      </c>
      <c r="BC599" s="59">
        <v>0</v>
      </c>
      <c r="BD599" s="59">
        <v>0</v>
      </c>
      <c r="BE599" s="59">
        <v>56676750</v>
      </c>
      <c r="BF599" s="59">
        <v>0</v>
      </c>
      <c r="BG599" s="60">
        <v>0</v>
      </c>
      <c r="BH599" s="80">
        <v>300</v>
      </c>
      <c r="BI599" s="80">
        <v>795.9</v>
      </c>
      <c r="BJ599" s="80">
        <v>495.9</v>
      </c>
      <c r="BK599" s="80">
        <v>165.3</v>
      </c>
      <c r="BL599" s="80">
        <v>795.9</v>
      </c>
      <c r="BM599" s="80">
        <v>495.9</v>
      </c>
      <c r="BN599" s="80">
        <v>165.3</v>
      </c>
      <c r="BO599" s="169" t="str">
        <f>VLOOKUP(B599,[1]DS!$B$5:$W$2997,15,0)</f>
        <v>3300</v>
      </c>
      <c r="BP599" s="80" t="str">
        <f t="shared" si="62"/>
        <v>Vượt trên 300 giờ</v>
      </c>
    </row>
    <row r="600" spans="1:68" ht="27.6" customHeight="1">
      <c r="A600" s="56">
        <f>SUBTOTAL(3,$B$9:B600)</f>
        <v>592</v>
      </c>
      <c r="B600" s="123" t="s">
        <v>557</v>
      </c>
      <c r="C600" s="124" t="s">
        <v>1442</v>
      </c>
      <c r="D600" s="125" t="s">
        <v>1052</v>
      </c>
      <c r="E600" s="56">
        <v>33</v>
      </c>
      <c r="F600" s="57" t="s">
        <v>743</v>
      </c>
      <c r="G600" s="78">
        <v>0</v>
      </c>
      <c r="H600" s="58">
        <v>0</v>
      </c>
      <c r="I600" s="58">
        <v>0</v>
      </c>
      <c r="J600" s="58">
        <v>0</v>
      </c>
      <c r="K600" s="78"/>
      <c r="L600" s="58"/>
      <c r="M600" s="58"/>
      <c r="N600" s="58">
        <v>0</v>
      </c>
      <c r="O600" s="78">
        <v>0</v>
      </c>
      <c r="P600" s="58">
        <v>0</v>
      </c>
      <c r="Q600" s="58">
        <v>0</v>
      </c>
      <c r="R600" s="58">
        <v>0</v>
      </c>
      <c r="S600" s="78"/>
      <c r="T600" s="58"/>
      <c r="U600" s="58"/>
      <c r="V600" s="58">
        <v>0</v>
      </c>
      <c r="W600" s="58"/>
      <c r="X600" s="58"/>
      <c r="Y600" s="58"/>
      <c r="Z600" s="58"/>
      <c r="AA600" s="58"/>
      <c r="AB600" s="58">
        <v>0</v>
      </c>
      <c r="AC600" s="60">
        <v>0</v>
      </c>
      <c r="AD600" s="60">
        <v>0</v>
      </c>
      <c r="AE600" s="60">
        <v>0</v>
      </c>
      <c r="AF600" s="60">
        <v>0</v>
      </c>
      <c r="AG600" s="60">
        <v>0</v>
      </c>
      <c r="AH600" s="60">
        <v>0</v>
      </c>
      <c r="AI600" s="58">
        <v>0</v>
      </c>
      <c r="AJ600" s="58">
        <v>0</v>
      </c>
      <c r="AK600" s="59">
        <v>0</v>
      </c>
      <c r="AL600" s="58">
        <v>0</v>
      </c>
      <c r="AM600" s="58">
        <v>0</v>
      </c>
      <c r="AN600" s="78">
        <v>300</v>
      </c>
      <c r="AO600" s="78">
        <v>712.7</v>
      </c>
      <c r="AP600" s="78">
        <v>0</v>
      </c>
      <c r="AQ600" s="93">
        <v>41361250</v>
      </c>
      <c r="AR600" s="93">
        <v>0</v>
      </c>
      <c r="AS600" s="93">
        <v>0</v>
      </c>
      <c r="AT600" s="93">
        <v>0</v>
      </c>
      <c r="AU600" s="93">
        <v>0</v>
      </c>
      <c r="AV600" s="93">
        <v>41361250</v>
      </c>
      <c r="AW600" s="93">
        <v>0</v>
      </c>
      <c r="AX600" s="93">
        <v>0</v>
      </c>
      <c r="AY600" s="58"/>
      <c r="AZ600" s="59"/>
      <c r="BA600" s="59"/>
      <c r="BB600" s="59">
        <v>41361250</v>
      </c>
      <c r="BC600" s="59">
        <v>0</v>
      </c>
      <c r="BD600" s="59">
        <v>0</v>
      </c>
      <c r="BE600" s="59">
        <v>41361250</v>
      </c>
      <c r="BF600" s="59">
        <v>0</v>
      </c>
      <c r="BG600" s="60">
        <v>0</v>
      </c>
      <c r="BH600" s="80">
        <v>300</v>
      </c>
      <c r="BI600" s="80">
        <v>712.7</v>
      </c>
      <c r="BJ600" s="80">
        <v>412.70000000000005</v>
      </c>
      <c r="BK600" s="80">
        <v>137.56666666666669</v>
      </c>
      <c r="BL600" s="80">
        <v>712.7</v>
      </c>
      <c r="BM600" s="80">
        <v>412.70000000000005</v>
      </c>
      <c r="BN600" s="80">
        <v>137.56666666666669</v>
      </c>
      <c r="BO600" s="169" t="str">
        <f>VLOOKUP(B600,[1]DS!$B$5:$W$2997,15,0)</f>
        <v>3300</v>
      </c>
      <c r="BP600" s="80" t="str">
        <f t="shared" si="62"/>
        <v>Vượt trên 300 giờ</v>
      </c>
    </row>
    <row r="601" spans="1:68" ht="27.6" customHeight="1">
      <c r="A601" s="56">
        <f>SUBTOTAL(3,$B$9:B601)</f>
        <v>593</v>
      </c>
      <c r="B601" s="123" t="s">
        <v>558</v>
      </c>
      <c r="C601" s="124" t="s">
        <v>1443</v>
      </c>
      <c r="D601" s="125" t="s">
        <v>978</v>
      </c>
      <c r="E601" s="56">
        <v>33</v>
      </c>
      <c r="F601" s="57" t="s">
        <v>743</v>
      </c>
      <c r="G601" s="78">
        <v>0</v>
      </c>
      <c r="H601" s="58">
        <v>0</v>
      </c>
      <c r="I601" s="58">
        <v>0</v>
      </c>
      <c r="J601" s="58">
        <v>0</v>
      </c>
      <c r="K601" s="78"/>
      <c r="L601" s="58"/>
      <c r="M601" s="58"/>
      <c r="N601" s="58">
        <v>0</v>
      </c>
      <c r="O601" s="78">
        <v>60.7</v>
      </c>
      <c r="P601" s="58">
        <v>6221750</v>
      </c>
      <c r="Q601" s="58">
        <v>0</v>
      </c>
      <c r="R601" s="58">
        <v>6221750</v>
      </c>
      <c r="S601" s="78"/>
      <c r="T601" s="58"/>
      <c r="U601" s="58"/>
      <c r="V601" s="58">
        <v>0</v>
      </c>
      <c r="W601" s="58"/>
      <c r="X601" s="58"/>
      <c r="Y601" s="58"/>
      <c r="Z601" s="58"/>
      <c r="AA601" s="58"/>
      <c r="AB601" s="58">
        <v>0</v>
      </c>
      <c r="AC601" s="60">
        <v>0</v>
      </c>
      <c r="AD601" s="60">
        <v>0</v>
      </c>
      <c r="AE601" s="60">
        <v>0</v>
      </c>
      <c r="AF601" s="60">
        <v>0</v>
      </c>
      <c r="AG601" s="60">
        <v>0</v>
      </c>
      <c r="AH601" s="60">
        <v>0</v>
      </c>
      <c r="AI601" s="58">
        <v>0</v>
      </c>
      <c r="AJ601" s="58">
        <v>0</v>
      </c>
      <c r="AK601" s="59">
        <v>0</v>
      </c>
      <c r="AL601" s="58">
        <v>0</v>
      </c>
      <c r="AM601" s="58">
        <v>0</v>
      </c>
      <c r="AN601" s="78">
        <v>195</v>
      </c>
      <c r="AO601" s="78">
        <v>727.3</v>
      </c>
      <c r="AP601" s="78">
        <v>0</v>
      </c>
      <c r="AQ601" s="93">
        <v>52987750</v>
      </c>
      <c r="AR601" s="93">
        <v>0</v>
      </c>
      <c r="AS601" s="93">
        <v>0</v>
      </c>
      <c r="AT601" s="93">
        <v>0</v>
      </c>
      <c r="AU601" s="93">
        <v>0</v>
      </c>
      <c r="AV601" s="93">
        <v>52987750</v>
      </c>
      <c r="AW601" s="93">
        <v>0</v>
      </c>
      <c r="AX601" s="93">
        <v>0</v>
      </c>
      <c r="AY601" s="58"/>
      <c r="AZ601" s="59"/>
      <c r="BA601" s="59"/>
      <c r="BB601" s="59">
        <v>59209500</v>
      </c>
      <c r="BC601" s="59">
        <v>0</v>
      </c>
      <c r="BD601" s="59">
        <v>0</v>
      </c>
      <c r="BE601" s="59">
        <v>59209500</v>
      </c>
      <c r="BF601" s="59">
        <v>0</v>
      </c>
      <c r="BG601" s="60">
        <v>0</v>
      </c>
      <c r="BH601" s="80">
        <v>195</v>
      </c>
      <c r="BI601" s="80">
        <v>788</v>
      </c>
      <c r="BJ601" s="80">
        <v>593</v>
      </c>
      <c r="BK601" s="80">
        <v>304.10256410256409</v>
      </c>
      <c r="BL601" s="80">
        <v>788</v>
      </c>
      <c r="BM601" s="80">
        <v>593</v>
      </c>
      <c r="BN601" s="80">
        <v>304.10256410256409</v>
      </c>
      <c r="BO601" s="169" t="str">
        <f>VLOOKUP(B601,[1]DS!$B$5:$W$2997,15,0)</f>
        <v>3300</v>
      </c>
      <c r="BP601" s="80" t="str">
        <f t="shared" si="62"/>
        <v>Vượt trên 300 giờ</v>
      </c>
    </row>
    <row r="602" spans="1:68" ht="27.6" customHeight="1">
      <c r="A602" s="56">
        <f>SUBTOTAL(3,$B$9:B602)</f>
        <v>594</v>
      </c>
      <c r="B602" s="123" t="s">
        <v>559</v>
      </c>
      <c r="C602" s="124" t="s">
        <v>1104</v>
      </c>
      <c r="D602" s="125" t="s">
        <v>1444</v>
      </c>
      <c r="E602" s="56">
        <v>33</v>
      </c>
      <c r="F602" s="57" t="s">
        <v>743</v>
      </c>
      <c r="G602" s="78">
        <v>0</v>
      </c>
      <c r="H602" s="58">
        <v>0</v>
      </c>
      <c r="I602" s="58">
        <v>0</v>
      </c>
      <c r="J602" s="58">
        <v>0</v>
      </c>
      <c r="K602" s="78"/>
      <c r="L602" s="58"/>
      <c r="M602" s="58"/>
      <c r="N602" s="58">
        <v>0</v>
      </c>
      <c r="O602" s="78">
        <v>60.2</v>
      </c>
      <c r="P602" s="58">
        <v>6170500</v>
      </c>
      <c r="Q602" s="58">
        <v>0</v>
      </c>
      <c r="R602" s="58">
        <v>6170500</v>
      </c>
      <c r="S602" s="78"/>
      <c r="T602" s="58"/>
      <c r="U602" s="58"/>
      <c r="V602" s="58">
        <v>0</v>
      </c>
      <c r="W602" s="58"/>
      <c r="X602" s="58"/>
      <c r="Y602" s="58"/>
      <c r="Z602" s="58"/>
      <c r="AA602" s="58"/>
      <c r="AB602" s="58">
        <v>0</v>
      </c>
      <c r="AC602" s="60">
        <v>0</v>
      </c>
      <c r="AD602" s="60">
        <v>0</v>
      </c>
      <c r="AE602" s="60">
        <v>0</v>
      </c>
      <c r="AF602" s="60">
        <v>0</v>
      </c>
      <c r="AG602" s="60">
        <v>0</v>
      </c>
      <c r="AH602" s="60">
        <v>0</v>
      </c>
      <c r="AI602" s="58">
        <v>0</v>
      </c>
      <c r="AJ602" s="58">
        <v>0</v>
      </c>
      <c r="AK602" s="59">
        <v>0</v>
      </c>
      <c r="AL602" s="58">
        <v>0</v>
      </c>
      <c r="AM602" s="58">
        <v>0</v>
      </c>
      <c r="AN602" s="78">
        <v>300</v>
      </c>
      <c r="AO602" s="78">
        <v>727.6</v>
      </c>
      <c r="AP602" s="78">
        <v>0</v>
      </c>
      <c r="AQ602" s="93">
        <v>43303000</v>
      </c>
      <c r="AR602" s="93">
        <v>0</v>
      </c>
      <c r="AS602" s="93">
        <v>0</v>
      </c>
      <c r="AT602" s="93">
        <v>0</v>
      </c>
      <c r="AU602" s="93">
        <v>0</v>
      </c>
      <c r="AV602" s="93">
        <v>43303000</v>
      </c>
      <c r="AW602" s="93">
        <v>0</v>
      </c>
      <c r="AX602" s="93">
        <v>0</v>
      </c>
      <c r="AY602" s="58"/>
      <c r="AZ602" s="59"/>
      <c r="BA602" s="59"/>
      <c r="BB602" s="59">
        <v>49473500</v>
      </c>
      <c r="BC602" s="59">
        <v>0</v>
      </c>
      <c r="BD602" s="59">
        <v>0</v>
      </c>
      <c r="BE602" s="59">
        <v>49473500</v>
      </c>
      <c r="BF602" s="59">
        <v>0</v>
      </c>
      <c r="BG602" s="136">
        <v>0</v>
      </c>
      <c r="BH602" s="80">
        <v>300</v>
      </c>
      <c r="BI602" s="80">
        <v>787.80000000000007</v>
      </c>
      <c r="BJ602" s="80">
        <v>487.80000000000007</v>
      </c>
      <c r="BK602" s="80">
        <v>162.60000000000002</v>
      </c>
      <c r="BL602" s="80">
        <v>787.80000000000007</v>
      </c>
      <c r="BM602" s="80">
        <v>487.80000000000007</v>
      </c>
      <c r="BN602" s="80">
        <v>162.60000000000002</v>
      </c>
      <c r="BO602" s="169" t="str">
        <f>VLOOKUP(B602,[1]DS!$B$5:$W$2997,15,0)</f>
        <v>3300</v>
      </c>
      <c r="BP602" s="80" t="str">
        <f t="shared" si="62"/>
        <v>Vượt trên 300 giờ</v>
      </c>
    </row>
    <row r="603" spans="1:68" ht="27.6" customHeight="1">
      <c r="A603" s="56">
        <f>SUBTOTAL(3,$B$9:B603)</f>
        <v>595</v>
      </c>
      <c r="B603" s="123" t="s">
        <v>560</v>
      </c>
      <c r="C603" s="124" t="s">
        <v>1132</v>
      </c>
      <c r="D603" s="125" t="s">
        <v>946</v>
      </c>
      <c r="E603" s="56">
        <v>33</v>
      </c>
      <c r="F603" s="57" t="s">
        <v>743</v>
      </c>
      <c r="G603" s="78">
        <v>0</v>
      </c>
      <c r="H603" s="58">
        <v>0</v>
      </c>
      <c r="I603" s="58">
        <v>0</v>
      </c>
      <c r="J603" s="58">
        <v>0</v>
      </c>
      <c r="K603" s="78"/>
      <c r="L603" s="58"/>
      <c r="M603" s="58"/>
      <c r="N603" s="58">
        <v>0</v>
      </c>
      <c r="O603" s="78">
        <v>30.1</v>
      </c>
      <c r="P603" s="58">
        <v>3085250</v>
      </c>
      <c r="Q603" s="58">
        <v>0</v>
      </c>
      <c r="R603" s="58">
        <v>3085250</v>
      </c>
      <c r="S603" s="78"/>
      <c r="T603" s="58"/>
      <c r="U603" s="58"/>
      <c r="V603" s="58">
        <v>0</v>
      </c>
      <c r="W603" s="58"/>
      <c r="X603" s="58"/>
      <c r="Y603" s="58"/>
      <c r="Z603" s="58"/>
      <c r="AA603" s="58"/>
      <c r="AB603" s="58">
        <v>0</v>
      </c>
      <c r="AC603" s="60">
        <v>0</v>
      </c>
      <c r="AD603" s="60">
        <v>0</v>
      </c>
      <c r="AE603" s="60">
        <v>0</v>
      </c>
      <c r="AF603" s="60">
        <v>0</v>
      </c>
      <c r="AG603" s="60">
        <v>0</v>
      </c>
      <c r="AH603" s="60">
        <v>0</v>
      </c>
      <c r="AI603" s="58">
        <v>0</v>
      </c>
      <c r="AJ603" s="58">
        <v>0</v>
      </c>
      <c r="AK603" s="59">
        <v>0</v>
      </c>
      <c r="AL603" s="58">
        <v>0</v>
      </c>
      <c r="AM603" s="58">
        <v>0</v>
      </c>
      <c r="AN603" s="78">
        <v>300</v>
      </c>
      <c r="AO603" s="78">
        <v>726.4</v>
      </c>
      <c r="AP603" s="78">
        <v>0</v>
      </c>
      <c r="AQ603" s="93">
        <v>43192000</v>
      </c>
      <c r="AR603" s="93">
        <v>0</v>
      </c>
      <c r="AS603" s="93">
        <v>0</v>
      </c>
      <c r="AT603" s="93">
        <v>0</v>
      </c>
      <c r="AU603" s="93">
        <v>0</v>
      </c>
      <c r="AV603" s="93">
        <v>43192000</v>
      </c>
      <c r="AW603" s="93">
        <v>0</v>
      </c>
      <c r="AX603" s="93">
        <v>0</v>
      </c>
      <c r="AY603" s="58"/>
      <c r="AZ603" s="59"/>
      <c r="BA603" s="59"/>
      <c r="BB603" s="59">
        <v>46277250</v>
      </c>
      <c r="BC603" s="59">
        <v>0</v>
      </c>
      <c r="BD603" s="59">
        <v>0</v>
      </c>
      <c r="BE603" s="59">
        <v>46277250</v>
      </c>
      <c r="BF603" s="59">
        <v>0</v>
      </c>
      <c r="BG603" s="60">
        <v>0</v>
      </c>
      <c r="BH603" s="80">
        <v>300</v>
      </c>
      <c r="BI603" s="80">
        <v>756.5</v>
      </c>
      <c r="BJ603" s="80">
        <v>456.5</v>
      </c>
      <c r="BK603" s="80">
        <v>152.16666666666669</v>
      </c>
      <c r="BL603" s="80">
        <v>756.5</v>
      </c>
      <c r="BM603" s="80">
        <v>456.5</v>
      </c>
      <c r="BN603" s="80">
        <v>152.16666666666669</v>
      </c>
      <c r="BO603" s="169" t="str">
        <f>VLOOKUP(B603,[1]DS!$B$5:$W$2997,15,0)</f>
        <v>3300</v>
      </c>
      <c r="BP603" s="80" t="str">
        <f t="shared" si="62"/>
        <v>Vượt trên 300 giờ</v>
      </c>
    </row>
    <row r="604" spans="1:68" ht="27.6" customHeight="1">
      <c r="A604" s="56">
        <f>SUBTOTAL(3,$B$9:B604)</f>
        <v>596</v>
      </c>
      <c r="B604" s="123" t="s">
        <v>561</v>
      </c>
      <c r="C604" s="124" t="s">
        <v>1445</v>
      </c>
      <c r="D604" s="125" t="s">
        <v>1446</v>
      </c>
      <c r="E604" s="56">
        <v>33</v>
      </c>
      <c r="F604" s="57" t="s">
        <v>743</v>
      </c>
      <c r="G604" s="78">
        <v>0</v>
      </c>
      <c r="H604" s="58">
        <v>0</v>
      </c>
      <c r="I604" s="58">
        <v>0</v>
      </c>
      <c r="J604" s="58">
        <v>0</v>
      </c>
      <c r="K604" s="78"/>
      <c r="L604" s="58"/>
      <c r="M604" s="58"/>
      <c r="N604" s="58">
        <v>0</v>
      </c>
      <c r="O604" s="78">
        <v>30.599999999999998</v>
      </c>
      <c r="P604" s="58">
        <v>3136500</v>
      </c>
      <c r="Q604" s="58">
        <v>0</v>
      </c>
      <c r="R604" s="58">
        <v>3136500</v>
      </c>
      <c r="S604" s="78"/>
      <c r="T604" s="58"/>
      <c r="U604" s="58"/>
      <c r="V604" s="58">
        <v>0</v>
      </c>
      <c r="W604" s="58"/>
      <c r="X604" s="58"/>
      <c r="Y604" s="58"/>
      <c r="Z604" s="58"/>
      <c r="AA604" s="58"/>
      <c r="AB604" s="58">
        <v>0</v>
      </c>
      <c r="AC604" s="60">
        <v>0</v>
      </c>
      <c r="AD604" s="60">
        <v>0</v>
      </c>
      <c r="AE604" s="60">
        <v>0</v>
      </c>
      <c r="AF604" s="60">
        <v>0</v>
      </c>
      <c r="AG604" s="60">
        <v>0</v>
      </c>
      <c r="AH604" s="60">
        <v>0</v>
      </c>
      <c r="AI604" s="58">
        <v>0</v>
      </c>
      <c r="AJ604" s="58">
        <v>0</v>
      </c>
      <c r="AK604" s="59">
        <v>0</v>
      </c>
      <c r="AL604" s="58">
        <v>0</v>
      </c>
      <c r="AM604" s="58">
        <v>0</v>
      </c>
      <c r="AN604" s="78">
        <v>300</v>
      </c>
      <c r="AO604" s="78">
        <v>674.5</v>
      </c>
      <c r="AP604" s="78">
        <v>0</v>
      </c>
      <c r="AQ604" s="93">
        <v>38018750</v>
      </c>
      <c r="AR604" s="93">
        <v>0</v>
      </c>
      <c r="AS604" s="93">
        <v>0</v>
      </c>
      <c r="AT604" s="93">
        <v>0</v>
      </c>
      <c r="AU604" s="93">
        <v>0</v>
      </c>
      <c r="AV604" s="93">
        <v>38018750</v>
      </c>
      <c r="AW604" s="93">
        <v>0</v>
      </c>
      <c r="AX604" s="93">
        <v>0</v>
      </c>
      <c r="AY604" s="58"/>
      <c r="AZ604" s="59"/>
      <c r="BA604" s="59"/>
      <c r="BB604" s="59">
        <v>41155250</v>
      </c>
      <c r="BC604" s="59">
        <v>0</v>
      </c>
      <c r="BD604" s="59">
        <v>0</v>
      </c>
      <c r="BE604" s="59">
        <v>41155250</v>
      </c>
      <c r="BF604" s="59">
        <v>0</v>
      </c>
      <c r="BG604" s="136">
        <v>0</v>
      </c>
      <c r="BH604" s="80">
        <v>300</v>
      </c>
      <c r="BI604" s="80">
        <v>705.1</v>
      </c>
      <c r="BJ604" s="80">
        <v>405.1</v>
      </c>
      <c r="BK604" s="80">
        <v>135.03333333333333</v>
      </c>
      <c r="BL604" s="80">
        <v>705.1</v>
      </c>
      <c r="BM604" s="80">
        <v>405.1</v>
      </c>
      <c r="BN604" s="80">
        <v>135.03333333333333</v>
      </c>
      <c r="BO604" s="169" t="str">
        <f>VLOOKUP(B604,[1]DS!$B$5:$W$2997,15,0)</f>
        <v>3300</v>
      </c>
      <c r="BP604" s="80" t="str">
        <f t="shared" si="62"/>
        <v>Vượt trên 300 giờ</v>
      </c>
    </row>
    <row r="605" spans="1:68" ht="27.6" customHeight="1">
      <c r="A605" s="56">
        <f>SUBTOTAL(3,$B$9:B605)</f>
        <v>597</v>
      </c>
      <c r="B605" s="123" t="s">
        <v>562</v>
      </c>
      <c r="C605" s="124" t="s">
        <v>979</v>
      </c>
      <c r="D605" s="125" t="s">
        <v>971</v>
      </c>
      <c r="E605" s="56">
        <v>33</v>
      </c>
      <c r="F605" s="57" t="s">
        <v>743</v>
      </c>
      <c r="G605" s="78">
        <v>0</v>
      </c>
      <c r="H605" s="58">
        <v>0</v>
      </c>
      <c r="I605" s="58">
        <v>0</v>
      </c>
      <c r="J605" s="58">
        <v>0</v>
      </c>
      <c r="K605" s="78"/>
      <c r="L605" s="58"/>
      <c r="M605" s="58"/>
      <c r="N605" s="58">
        <v>0</v>
      </c>
      <c r="O605" s="78">
        <v>0</v>
      </c>
      <c r="P605" s="58">
        <v>0</v>
      </c>
      <c r="Q605" s="58">
        <v>0</v>
      </c>
      <c r="R605" s="58">
        <v>0</v>
      </c>
      <c r="S605" s="78"/>
      <c r="T605" s="58"/>
      <c r="U605" s="58"/>
      <c r="V605" s="58">
        <v>0</v>
      </c>
      <c r="W605" s="58"/>
      <c r="X605" s="58"/>
      <c r="Y605" s="58"/>
      <c r="Z605" s="58"/>
      <c r="AA605" s="58"/>
      <c r="AB605" s="58">
        <v>0</v>
      </c>
      <c r="AC605" s="60">
        <v>0</v>
      </c>
      <c r="AD605" s="60">
        <v>0</v>
      </c>
      <c r="AE605" s="60">
        <v>0</v>
      </c>
      <c r="AF605" s="60">
        <v>0</v>
      </c>
      <c r="AG605" s="60">
        <v>0</v>
      </c>
      <c r="AH605" s="60">
        <v>0</v>
      </c>
      <c r="AI605" s="58">
        <v>0</v>
      </c>
      <c r="AJ605" s="58">
        <v>0</v>
      </c>
      <c r="AK605" s="59">
        <v>0</v>
      </c>
      <c r="AL605" s="58">
        <v>0</v>
      </c>
      <c r="AM605" s="58">
        <v>0</v>
      </c>
      <c r="AN605" s="78">
        <v>300</v>
      </c>
      <c r="AO605" s="78">
        <v>632.1</v>
      </c>
      <c r="AP605" s="78">
        <v>0</v>
      </c>
      <c r="AQ605" s="93">
        <v>34308750</v>
      </c>
      <c r="AR605" s="93">
        <v>0</v>
      </c>
      <c r="AS605" s="93">
        <v>0</v>
      </c>
      <c r="AT605" s="93">
        <v>0</v>
      </c>
      <c r="AU605" s="93">
        <v>0</v>
      </c>
      <c r="AV605" s="93">
        <v>34308750</v>
      </c>
      <c r="AW605" s="93">
        <v>0</v>
      </c>
      <c r="AX605" s="93">
        <v>0</v>
      </c>
      <c r="AY605" s="58"/>
      <c r="AZ605" s="59"/>
      <c r="BA605" s="59"/>
      <c r="BB605" s="59">
        <v>34308750</v>
      </c>
      <c r="BC605" s="59">
        <v>0</v>
      </c>
      <c r="BD605" s="59">
        <v>0</v>
      </c>
      <c r="BE605" s="59">
        <v>34308750</v>
      </c>
      <c r="BF605" s="59">
        <v>0</v>
      </c>
      <c r="BG605" s="136">
        <v>0</v>
      </c>
      <c r="BH605" s="80">
        <v>300</v>
      </c>
      <c r="BI605" s="80">
        <v>632.1</v>
      </c>
      <c r="BJ605" s="80">
        <v>332.1</v>
      </c>
      <c r="BK605" s="80">
        <v>110.7</v>
      </c>
      <c r="BL605" s="80">
        <v>632.1</v>
      </c>
      <c r="BM605" s="80">
        <v>332.1</v>
      </c>
      <c r="BN605" s="80">
        <v>110.7</v>
      </c>
      <c r="BO605" s="169" t="str">
        <f>VLOOKUP(B605,[1]DS!$B$5:$W$2997,15,0)</f>
        <v>3300</v>
      </c>
      <c r="BP605" s="80" t="str">
        <f t="shared" si="62"/>
        <v>Vượt trên 300 giờ</v>
      </c>
    </row>
    <row r="606" spans="1:68" ht="27.6" customHeight="1">
      <c r="A606" s="56">
        <f>SUBTOTAL(3,$B$9:B606)</f>
        <v>598</v>
      </c>
      <c r="B606" s="123" t="s">
        <v>563</v>
      </c>
      <c r="C606" s="124" t="s">
        <v>1447</v>
      </c>
      <c r="D606" s="125" t="s">
        <v>1448</v>
      </c>
      <c r="E606" s="56">
        <v>33</v>
      </c>
      <c r="F606" s="57" t="s">
        <v>743</v>
      </c>
      <c r="G606" s="78">
        <v>0</v>
      </c>
      <c r="H606" s="58">
        <v>0</v>
      </c>
      <c r="I606" s="58">
        <v>0</v>
      </c>
      <c r="J606" s="58">
        <v>0</v>
      </c>
      <c r="K606" s="78"/>
      <c r="L606" s="58"/>
      <c r="M606" s="58"/>
      <c r="N606" s="58">
        <v>0</v>
      </c>
      <c r="O606" s="78">
        <v>60.900000000000006</v>
      </c>
      <c r="P606" s="58">
        <v>6242250.0000000009</v>
      </c>
      <c r="Q606" s="58">
        <v>0</v>
      </c>
      <c r="R606" s="58">
        <v>6242250</v>
      </c>
      <c r="S606" s="78"/>
      <c r="T606" s="58"/>
      <c r="U606" s="58"/>
      <c r="V606" s="58">
        <v>0</v>
      </c>
      <c r="W606" s="58"/>
      <c r="X606" s="58"/>
      <c r="Y606" s="58"/>
      <c r="Z606" s="58"/>
      <c r="AA606" s="58"/>
      <c r="AB606" s="58">
        <v>0</v>
      </c>
      <c r="AC606" s="60">
        <v>0</v>
      </c>
      <c r="AD606" s="60">
        <v>0</v>
      </c>
      <c r="AE606" s="60">
        <v>0</v>
      </c>
      <c r="AF606" s="60">
        <v>0</v>
      </c>
      <c r="AG606" s="60">
        <v>0</v>
      </c>
      <c r="AH606" s="60">
        <v>0</v>
      </c>
      <c r="AI606" s="58">
        <v>0</v>
      </c>
      <c r="AJ606" s="58">
        <v>0</v>
      </c>
      <c r="AK606" s="59">
        <v>0</v>
      </c>
      <c r="AL606" s="58">
        <v>0</v>
      </c>
      <c r="AM606" s="58">
        <v>0</v>
      </c>
      <c r="AN606" s="78">
        <v>300</v>
      </c>
      <c r="AO606" s="78">
        <v>764.9</v>
      </c>
      <c r="AP606" s="78">
        <v>0</v>
      </c>
      <c r="AQ606" s="93">
        <v>45928750</v>
      </c>
      <c r="AR606" s="93">
        <v>0</v>
      </c>
      <c r="AS606" s="93">
        <v>0</v>
      </c>
      <c r="AT606" s="93">
        <v>0</v>
      </c>
      <c r="AU606" s="93">
        <v>0</v>
      </c>
      <c r="AV606" s="93">
        <v>45928750</v>
      </c>
      <c r="AW606" s="93">
        <v>0</v>
      </c>
      <c r="AX606" s="93">
        <v>0</v>
      </c>
      <c r="AY606" s="58"/>
      <c r="AZ606" s="59"/>
      <c r="BA606" s="59"/>
      <c r="BB606" s="59">
        <v>52171000</v>
      </c>
      <c r="BC606" s="59">
        <v>0</v>
      </c>
      <c r="BD606" s="59">
        <v>0</v>
      </c>
      <c r="BE606" s="59">
        <v>52171000</v>
      </c>
      <c r="BF606" s="59">
        <v>0</v>
      </c>
      <c r="BG606" s="136">
        <v>0</v>
      </c>
      <c r="BH606" s="80">
        <v>300</v>
      </c>
      <c r="BI606" s="80">
        <v>825.8</v>
      </c>
      <c r="BJ606" s="80">
        <v>525.79999999999995</v>
      </c>
      <c r="BK606" s="80">
        <v>175.26666666666665</v>
      </c>
      <c r="BL606" s="80">
        <v>825.8</v>
      </c>
      <c r="BM606" s="80">
        <v>525.79999999999995</v>
      </c>
      <c r="BN606" s="80">
        <v>175.26666666666665</v>
      </c>
      <c r="BO606" s="169" t="str">
        <f>VLOOKUP(B606,[1]DS!$B$5:$W$2997,15,0)</f>
        <v>3300</v>
      </c>
      <c r="BP606" s="80" t="str">
        <f t="shared" si="62"/>
        <v>Vượt trên 300 giờ</v>
      </c>
    </row>
    <row r="607" spans="1:68" ht="27.6" customHeight="1">
      <c r="A607" s="56">
        <f>SUBTOTAL(3,$B$9:B607)</f>
        <v>599</v>
      </c>
      <c r="B607" s="123" t="s">
        <v>564</v>
      </c>
      <c r="C607" s="124" t="s">
        <v>1360</v>
      </c>
      <c r="D607" s="125" t="s">
        <v>1449</v>
      </c>
      <c r="E607" s="56">
        <v>33</v>
      </c>
      <c r="F607" s="57" t="s">
        <v>743</v>
      </c>
      <c r="G607" s="78">
        <v>0</v>
      </c>
      <c r="H607" s="58">
        <v>0</v>
      </c>
      <c r="I607" s="58">
        <v>0</v>
      </c>
      <c r="J607" s="58">
        <v>0</v>
      </c>
      <c r="K607" s="78"/>
      <c r="L607" s="58"/>
      <c r="M607" s="58"/>
      <c r="N607" s="58">
        <v>0</v>
      </c>
      <c r="O607" s="78">
        <v>30.3</v>
      </c>
      <c r="P607" s="58">
        <v>3105750</v>
      </c>
      <c r="Q607" s="58">
        <v>0</v>
      </c>
      <c r="R607" s="58">
        <v>3105750</v>
      </c>
      <c r="S607" s="78"/>
      <c r="T607" s="58"/>
      <c r="U607" s="58"/>
      <c r="V607" s="58">
        <v>0</v>
      </c>
      <c r="W607" s="58"/>
      <c r="X607" s="58"/>
      <c r="Y607" s="58"/>
      <c r="Z607" s="58"/>
      <c r="AA607" s="58"/>
      <c r="AB607" s="58">
        <v>0</v>
      </c>
      <c r="AC607" s="60">
        <v>0</v>
      </c>
      <c r="AD607" s="60">
        <v>0</v>
      </c>
      <c r="AE607" s="60">
        <v>0</v>
      </c>
      <c r="AF607" s="60">
        <v>0</v>
      </c>
      <c r="AG607" s="60">
        <v>0</v>
      </c>
      <c r="AH607" s="60">
        <v>0</v>
      </c>
      <c r="AI607" s="58">
        <v>0</v>
      </c>
      <c r="AJ607" s="58">
        <v>0</v>
      </c>
      <c r="AK607" s="59">
        <v>0</v>
      </c>
      <c r="AL607" s="58">
        <v>0</v>
      </c>
      <c r="AM607" s="58">
        <v>0</v>
      </c>
      <c r="AN607" s="78">
        <v>300</v>
      </c>
      <c r="AO607" s="78">
        <v>684.2</v>
      </c>
      <c r="AP607" s="78">
        <v>0</v>
      </c>
      <c r="AQ607" s="93">
        <v>38867500</v>
      </c>
      <c r="AR607" s="93">
        <v>0</v>
      </c>
      <c r="AS607" s="93">
        <v>0</v>
      </c>
      <c r="AT607" s="93">
        <v>0</v>
      </c>
      <c r="AU607" s="93">
        <v>0</v>
      </c>
      <c r="AV607" s="93">
        <v>38867500</v>
      </c>
      <c r="AW607" s="93">
        <v>0</v>
      </c>
      <c r="AX607" s="93">
        <v>0</v>
      </c>
      <c r="AY607" s="58"/>
      <c r="AZ607" s="59"/>
      <c r="BA607" s="59"/>
      <c r="BB607" s="59">
        <v>41973250</v>
      </c>
      <c r="BC607" s="59">
        <v>0</v>
      </c>
      <c r="BD607" s="59">
        <v>0</v>
      </c>
      <c r="BE607" s="59">
        <v>41973250</v>
      </c>
      <c r="BF607" s="59">
        <v>0</v>
      </c>
      <c r="BG607" s="136">
        <v>0</v>
      </c>
      <c r="BH607" s="80">
        <v>300</v>
      </c>
      <c r="BI607" s="80">
        <v>714.5</v>
      </c>
      <c r="BJ607" s="80">
        <v>414.5</v>
      </c>
      <c r="BK607" s="80">
        <v>138.16666666666666</v>
      </c>
      <c r="BL607" s="80">
        <v>714.5</v>
      </c>
      <c r="BM607" s="80">
        <v>414.5</v>
      </c>
      <c r="BN607" s="80">
        <v>138.16666666666666</v>
      </c>
      <c r="BO607" s="169" t="str">
        <f>VLOOKUP(B607,[1]DS!$B$5:$W$2997,15,0)</f>
        <v>3300</v>
      </c>
      <c r="BP607" s="80" t="str">
        <f t="shared" si="62"/>
        <v>Vượt trên 300 giờ</v>
      </c>
    </row>
    <row r="608" spans="1:68" ht="27.6" customHeight="1">
      <c r="A608" s="56">
        <f>SUBTOTAL(3,$B$9:B608)</f>
        <v>600</v>
      </c>
      <c r="B608" s="123" t="s">
        <v>577</v>
      </c>
      <c r="C608" s="124" t="s">
        <v>1450</v>
      </c>
      <c r="D608" s="125" t="s">
        <v>1052</v>
      </c>
      <c r="E608" s="56">
        <v>33</v>
      </c>
      <c r="F608" s="57" t="s">
        <v>743</v>
      </c>
      <c r="G608" s="78">
        <v>0</v>
      </c>
      <c r="H608" s="58">
        <v>0</v>
      </c>
      <c r="I608" s="58">
        <v>0</v>
      </c>
      <c r="J608" s="58">
        <v>0</v>
      </c>
      <c r="K608" s="78"/>
      <c r="L608" s="58"/>
      <c r="M608" s="58"/>
      <c r="N608" s="58">
        <v>0</v>
      </c>
      <c r="O608" s="78">
        <v>30.599999999999998</v>
      </c>
      <c r="P608" s="58">
        <v>3136500</v>
      </c>
      <c r="Q608" s="58">
        <v>0</v>
      </c>
      <c r="R608" s="58">
        <v>3136500</v>
      </c>
      <c r="S608" s="78"/>
      <c r="T608" s="58"/>
      <c r="U608" s="58"/>
      <c r="V608" s="58">
        <v>0</v>
      </c>
      <c r="W608" s="58"/>
      <c r="X608" s="58"/>
      <c r="Y608" s="58"/>
      <c r="Z608" s="58"/>
      <c r="AA608" s="58"/>
      <c r="AB608" s="58">
        <v>0</v>
      </c>
      <c r="AC608" s="60">
        <v>0</v>
      </c>
      <c r="AD608" s="60">
        <v>0</v>
      </c>
      <c r="AE608" s="60">
        <v>0</v>
      </c>
      <c r="AF608" s="60">
        <v>0</v>
      </c>
      <c r="AG608" s="60">
        <v>0</v>
      </c>
      <c r="AH608" s="60">
        <v>0</v>
      </c>
      <c r="AI608" s="58">
        <v>0</v>
      </c>
      <c r="AJ608" s="58">
        <v>0</v>
      </c>
      <c r="AK608" s="59">
        <v>0</v>
      </c>
      <c r="AL608" s="58">
        <v>0</v>
      </c>
      <c r="AM608" s="58">
        <v>0</v>
      </c>
      <c r="AN608" s="78">
        <v>300</v>
      </c>
      <c r="AO608" s="78">
        <v>544.9</v>
      </c>
      <c r="AP608" s="78">
        <v>0</v>
      </c>
      <c r="AQ608" s="93">
        <v>23877750</v>
      </c>
      <c r="AR608" s="93">
        <v>0</v>
      </c>
      <c r="AS608" s="93">
        <v>0</v>
      </c>
      <c r="AT608" s="93">
        <v>0</v>
      </c>
      <c r="AU608" s="93">
        <v>0</v>
      </c>
      <c r="AV608" s="93">
        <v>23877750</v>
      </c>
      <c r="AW608" s="93">
        <v>0</v>
      </c>
      <c r="AX608" s="93">
        <v>0</v>
      </c>
      <c r="AY608" s="58"/>
      <c r="AZ608" s="59"/>
      <c r="BA608" s="59"/>
      <c r="BB608" s="59">
        <v>27014250</v>
      </c>
      <c r="BC608" s="59">
        <v>0</v>
      </c>
      <c r="BD608" s="59">
        <v>0</v>
      </c>
      <c r="BE608" s="59">
        <v>27014250</v>
      </c>
      <c r="BF608" s="59">
        <v>0</v>
      </c>
      <c r="BG608" s="60">
        <v>0</v>
      </c>
      <c r="BH608" s="80">
        <v>300</v>
      </c>
      <c r="BI608" s="80">
        <v>575.5</v>
      </c>
      <c r="BJ608" s="80">
        <v>275.5</v>
      </c>
      <c r="BK608" s="80">
        <v>91.833333333333329</v>
      </c>
      <c r="BL608" s="80">
        <v>575.5</v>
      </c>
      <c r="BM608" s="80">
        <v>275.5</v>
      </c>
      <c r="BN608" s="80">
        <v>91.833333333333329</v>
      </c>
      <c r="BO608" s="169" t="str">
        <f>VLOOKUP(B608,[1]DS!$B$5:$W$2997,15,0)</f>
        <v>3300</v>
      </c>
      <c r="BP608" s="80" t="str">
        <f t="shared" si="62"/>
        <v/>
      </c>
    </row>
    <row r="609" spans="1:68" ht="27.6" customHeight="1">
      <c r="A609" s="56">
        <f>SUBTOTAL(3,$B$9:B609)</f>
        <v>601</v>
      </c>
      <c r="B609" s="123" t="s">
        <v>602</v>
      </c>
      <c r="C609" s="124" t="s">
        <v>1451</v>
      </c>
      <c r="D609" s="125" t="s">
        <v>1057</v>
      </c>
      <c r="E609" s="56">
        <v>20</v>
      </c>
      <c r="F609" s="57" t="s">
        <v>741</v>
      </c>
      <c r="G609" s="78">
        <v>0</v>
      </c>
      <c r="H609" s="58">
        <v>0</v>
      </c>
      <c r="I609" s="58">
        <v>0</v>
      </c>
      <c r="J609" s="58">
        <v>0</v>
      </c>
      <c r="K609" s="78"/>
      <c r="L609" s="58"/>
      <c r="M609" s="58"/>
      <c r="N609" s="58">
        <v>0</v>
      </c>
      <c r="O609" s="78">
        <v>90.9</v>
      </c>
      <c r="P609" s="58">
        <v>9317250</v>
      </c>
      <c r="Q609" s="58">
        <v>0</v>
      </c>
      <c r="R609" s="58">
        <v>9317250</v>
      </c>
      <c r="S609" s="78"/>
      <c r="T609" s="58"/>
      <c r="U609" s="58"/>
      <c r="V609" s="58">
        <v>0</v>
      </c>
      <c r="W609" s="58"/>
      <c r="X609" s="58"/>
      <c r="Y609" s="58"/>
      <c r="Z609" s="58"/>
      <c r="AA609" s="58"/>
      <c r="AB609" s="58">
        <v>0</v>
      </c>
      <c r="AC609" s="60">
        <v>0</v>
      </c>
      <c r="AD609" s="60">
        <v>0</v>
      </c>
      <c r="AE609" s="60">
        <v>0</v>
      </c>
      <c r="AF609" s="60">
        <v>0</v>
      </c>
      <c r="AG609" s="60">
        <v>0</v>
      </c>
      <c r="AH609" s="60">
        <v>0</v>
      </c>
      <c r="AI609" s="58">
        <v>0</v>
      </c>
      <c r="AJ609" s="58">
        <v>0</v>
      </c>
      <c r="AK609" s="59">
        <v>0</v>
      </c>
      <c r="AL609" s="58">
        <v>0</v>
      </c>
      <c r="AM609" s="58">
        <v>0</v>
      </c>
      <c r="AN609" s="78">
        <v>120</v>
      </c>
      <c r="AO609" s="78">
        <v>395.1</v>
      </c>
      <c r="AP609" s="78">
        <v>0</v>
      </c>
      <c r="AQ609" s="93">
        <v>37551150</v>
      </c>
      <c r="AR609" s="93">
        <v>0</v>
      </c>
      <c r="AS609" s="93">
        <v>0</v>
      </c>
      <c r="AT609" s="93">
        <v>0</v>
      </c>
      <c r="AU609" s="93">
        <v>0</v>
      </c>
      <c r="AV609" s="93">
        <v>37551150</v>
      </c>
      <c r="AW609" s="93">
        <v>0</v>
      </c>
      <c r="AX609" s="93">
        <v>0</v>
      </c>
      <c r="AY609" s="58"/>
      <c r="AZ609" s="59"/>
      <c r="BA609" s="59"/>
      <c r="BB609" s="59">
        <v>46868400</v>
      </c>
      <c r="BC609" s="59">
        <v>0</v>
      </c>
      <c r="BD609" s="59">
        <v>0</v>
      </c>
      <c r="BE609" s="59">
        <v>46868400</v>
      </c>
      <c r="BF609" s="59">
        <v>0</v>
      </c>
      <c r="BG609" s="136">
        <v>0</v>
      </c>
      <c r="BH609" s="80">
        <v>120</v>
      </c>
      <c r="BI609" s="80">
        <v>486</v>
      </c>
      <c r="BJ609" s="80">
        <v>366</v>
      </c>
      <c r="BK609" s="80">
        <v>305</v>
      </c>
      <c r="BL609" s="80">
        <v>486</v>
      </c>
      <c r="BM609" s="80">
        <v>366</v>
      </c>
      <c r="BN609" s="80">
        <v>305</v>
      </c>
      <c r="BO609" s="169" t="str">
        <f>VLOOKUP(B609,[1]DS!$B$5:$W$2997,15,0)</f>
        <v>2002</v>
      </c>
      <c r="BP609" s="80" t="str">
        <f t="shared" si="62"/>
        <v/>
      </c>
    </row>
    <row r="610" spans="1:68" ht="27.6" customHeight="1">
      <c r="A610" s="56">
        <f>SUBTOTAL(3,$B$9:B610)</f>
        <v>602</v>
      </c>
      <c r="B610" s="123" t="s">
        <v>601</v>
      </c>
      <c r="C610" s="124" t="s">
        <v>1230</v>
      </c>
      <c r="D610" s="125" t="s">
        <v>1452</v>
      </c>
      <c r="E610" s="56">
        <v>20</v>
      </c>
      <c r="F610" s="57" t="s">
        <v>741</v>
      </c>
      <c r="G610" s="78">
        <v>0</v>
      </c>
      <c r="H610" s="58">
        <v>0</v>
      </c>
      <c r="I610" s="58">
        <v>0</v>
      </c>
      <c r="J610" s="58">
        <v>0</v>
      </c>
      <c r="K610" s="78"/>
      <c r="L610" s="58"/>
      <c r="M610" s="58"/>
      <c r="N610" s="58">
        <v>0</v>
      </c>
      <c r="O610" s="78">
        <v>0</v>
      </c>
      <c r="P610" s="58">
        <v>0</v>
      </c>
      <c r="Q610" s="58">
        <v>0</v>
      </c>
      <c r="R610" s="58">
        <v>0</v>
      </c>
      <c r="S610" s="78"/>
      <c r="T610" s="58"/>
      <c r="U610" s="58"/>
      <c r="V610" s="58">
        <v>0</v>
      </c>
      <c r="W610" s="58"/>
      <c r="X610" s="58"/>
      <c r="Y610" s="58"/>
      <c r="Z610" s="58"/>
      <c r="AA610" s="58"/>
      <c r="AB610" s="58">
        <v>0</v>
      </c>
      <c r="AC610" s="60">
        <v>0</v>
      </c>
      <c r="AD610" s="60">
        <v>0</v>
      </c>
      <c r="AE610" s="60">
        <v>0</v>
      </c>
      <c r="AF610" s="60">
        <v>0</v>
      </c>
      <c r="AG610" s="60">
        <v>0</v>
      </c>
      <c r="AH610" s="60">
        <v>0</v>
      </c>
      <c r="AI610" s="58">
        <v>0</v>
      </c>
      <c r="AJ610" s="58">
        <v>0</v>
      </c>
      <c r="AK610" s="59">
        <v>0</v>
      </c>
      <c r="AL610" s="58">
        <v>0</v>
      </c>
      <c r="AM610" s="58">
        <v>0</v>
      </c>
      <c r="AN610" s="78">
        <v>300</v>
      </c>
      <c r="AO610" s="78">
        <v>817.3</v>
      </c>
      <c r="AP610" s="78">
        <v>0</v>
      </c>
      <c r="AQ610" s="93">
        <v>65396250</v>
      </c>
      <c r="AR610" s="93">
        <v>0</v>
      </c>
      <c r="AS610" s="93">
        <v>0</v>
      </c>
      <c r="AT610" s="93">
        <v>0</v>
      </c>
      <c r="AU610" s="93">
        <v>0</v>
      </c>
      <c r="AV610" s="93">
        <v>65396250</v>
      </c>
      <c r="AW610" s="93">
        <v>0</v>
      </c>
      <c r="AX610" s="93">
        <v>0</v>
      </c>
      <c r="AY610" s="58"/>
      <c r="AZ610" s="59"/>
      <c r="BA610" s="59"/>
      <c r="BB610" s="59">
        <v>65396250</v>
      </c>
      <c r="BC610" s="59">
        <v>0</v>
      </c>
      <c r="BD610" s="59">
        <v>0</v>
      </c>
      <c r="BE610" s="59">
        <v>65396250</v>
      </c>
      <c r="BF610" s="59">
        <v>0</v>
      </c>
      <c r="BG610" s="136">
        <v>0</v>
      </c>
      <c r="BH610" s="80">
        <v>300</v>
      </c>
      <c r="BI610" s="80">
        <v>817.3</v>
      </c>
      <c r="BJ610" s="80">
        <v>517.29999999999995</v>
      </c>
      <c r="BK610" s="80">
        <v>172.43333333333334</v>
      </c>
      <c r="BL610" s="80">
        <v>817.3</v>
      </c>
      <c r="BM610" s="80">
        <v>517.29999999999995</v>
      </c>
      <c r="BN610" s="80">
        <v>172.43333333333334</v>
      </c>
      <c r="BO610" s="169" t="str">
        <f>VLOOKUP(B610,[1]DS!$B$5:$W$2997,15,0)</f>
        <v>2002</v>
      </c>
      <c r="BP610" s="80" t="str">
        <f t="shared" si="62"/>
        <v>Vượt trên 300 giờ</v>
      </c>
    </row>
    <row r="611" spans="1:68" ht="27.6" customHeight="1">
      <c r="A611" s="56">
        <f>SUBTOTAL(3,$B$9:B611)</f>
        <v>603</v>
      </c>
      <c r="B611" s="123" t="s">
        <v>642</v>
      </c>
      <c r="C611" s="124" t="s">
        <v>1453</v>
      </c>
      <c r="D611" s="125" t="s">
        <v>980</v>
      </c>
      <c r="E611" s="56">
        <v>20</v>
      </c>
      <c r="F611" s="57" t="s">
        <v>741</v>
      </c>
      <c r="G611" s="78">
        <v>0</v>
      </c>
      <c r="H611" s="58">
        <v>0</v>
      </c>
      <c r="I611" s="58">
        <v>0</v>
      </c>
      <c r="J611" s="58">
        <v>0</v>
      </c>
      <c r="K611" s="78"/>
      <c r="L611" s="58"/>
      <c r="M611" s="58"/>
      <c r="N611" s="58">
        <v>0</v>
      </c>
      <c r="O611" s="78">
        <v>0</v>
      </c>
      <c r="P611" s="58">
        <v>0</v>
      </c>
      <c r="Q611" s="58">
        <v>0</v>
      </c>
      <c r="R611" s="58">
        <v>0</v>
      </c>
      <c r="S611" s="78"/>
      <c r="T611" s="58"/>
      <c r="U611" s="58"/>
      <c r="V611" s="58">
        <v>0</v>
      </c>
      <c r="W611" s="58"/>
      <c r="X611" s="58"/>
      <c r="Y611" s="58"/>
      <c r="Z611" s="58"/>
      <c r="AA611" s="58"/>
      <c r="AB611" s="58">
        <v>0</v>
      </c>
      <c r="AC611" s="60">
        <v>0</v>
      </c>
      <c r="AD611" s="60">
        <v>0</v>
      </c>
      <c r="AE611" s="60">
        <v>0</v>
      </c>
      <c r="AF611" s="60">
        <v>0</v>
      </c>
      <c r="AG611" s="60">
        <v>0</v>
      </c>
      <c r="AH611" s="60">
        <v>0</v>
      </c>
      <c r="AI611" s="58">
        <v>0</v>
      </c>
      <c r="AJ611" s="58">
        <v>0</v>
      </c>
      <c r="AK611" s="59">
        <v>0</v>
      </c>
      <c r="AL611" s="58">
        <v>0</v>
      </c>
      <c r="AM611" s="58">
        <v>0</v>
      </c>
      <c r="AN611" s="78">
        <v>255</v>
      </c>
      <c r="AO611" s="78">
        <v>881.1</v>
      </c>
      <c r="AP611" s="78">
        <v>0</v>
      </c>
      <c r="AQ611" s="93">
        <v>77636250</v>
      </c>
      <c r="AR611" s="93">
        <v>0</v>
      </c>
      <c r="AS611" s="93">
        <v>0</v>
      </c>
      <c r="AT611" s="93">
        <v>0</v>
      </c>
      <c r="AU611" s="93">
        <v>0</v>
      </c>
      <c r="AV611" s="93">
        <v>77636250</v>
      </c>
      <c r="AW611" s="93">
        <v>0</v>
      </c>
      <c r="AX611" s="93">
        <v>0</v>
      </c>
      <c r="AY611" s="58"/>
      <c r="AZ611" s="59"/>
      <c r="BA611" s="59"/>
      <c r="BB611" s="59">
        <v>77636250</v>
      </c>
      <c r="BC611" s="59">
        <v>0</v>
      </c>
      <c r="BD611" s="59">
        <v>0</v>
      </c>
      <c r="BE611" s="59">
        <v>77636250</v>
      </c>
      <c r="BF611" s="59">
        <v>0</v>
      </c>
      <c r="BG611" s="136">
        <v>0</v>
      </c>
      <c r="BH611" s="80">
        <v>255</v>
      </c>
      <c r="BI611" s="80">
        <v>881.1</v>
      </c>
      <c r="BJ611" s="80">
        <v>626.1</v>
      </c>
      <c r="BK611" s="80">
        <v>245.52941176470591</v>
      </c>
      <c r="BL611" s="80">
        <v>881.1</v>
      </c>
      <c r="BM611" s="80">
        <v>626.1</v>
      </c>
      <c r="BN611" s="80">
        <v>245.52941176470591</v>
      </c>
      <c r="BO611" s="169" t="str">
        <f>VLOOKUP(B611,[1]DS!$B$5:$W$2997,15,0)</f>
        <v>2002</v>
      </c>
      <c r="BP611" s="80" t="str">
        <f t="shared" si="62"/>
        <v>Vượt trên 300 giờ</v>
      </c>
    </row>
    <row r="612" spans="1:68" ht="27.6" customHeight="1">
      <c r="A612" s="56">
        <f>SUBTOTAL(3,$B$9:B612)</f>
        <v>604</v>
      </c>
      <c r="B612" s="123" t="s">
        <v>888</v>
      </c>
      <c r="C612" s="124" t="s">
        <v>943</v>
      </c>
      <c r="D612" s="125" t="s">
        <v>1064</v>
      </c>
      <c r="E612" s="56">
        <v>20</v>
      </c>
      <c r="F612" s="57" t="s">
        <v>1454</v>
      </c>
      <c r="G612" s="78">
        <v>0</v>
      </c>
      <c r="H612" s="58">
        <v>0</v>
      </c>
      <c r="I612" s="58">
        <v>0</v>
      </c>
      <c r="J612" s="58">
        <v>0</v>
      </c>
      <c r="K612" s="78"/>
      <c r="L612" s="58"/>
      <c r="M612" s="58"/>
      <c r="N612" s="58">
        <v>0</v>
      </c>
      <c r="O612" s="78">
        <v>0</v>
      </c>
      <c r="P612" s="58">
        <v>0</v>
      </c>
      <c r="Q612" s="58">
        <v>0</v>
      </c>
      <c r="R612" s="58">
        <v>0</v>
      </c>
      <c r="S612" s="78"/>
      <c r="T612" s="58"/>
      <c r="U612" s="58"/>
      <c r="V612" s="58">
        <v>0</v>
      </c>
      <c r="W612" s="58"/>
      <c r="X612" s="58"/>
      <c r="Y612" s="58"/>
      <c r="Z612" s="58"/>
      <c r="AA612" s="58"/>
      <c r="AB612" s="58">
        <v>0</v>
      </c>
      <c r="AC612" s="60">
        <v>0</v>
      </c>
      <c r="AD612" s="60">
        <v>0</v>
      </c>
      <c r="AE612" s="60">
        <v>0</v>
      </c>
      <c r="AF612" s="60">
        <v>0</v>
      </c>
      <c r="AG612" s="60">
        <v>0</v>
      </c>
      <c r="AH612" s="60">
        <v>0</v>
      </c>
      <c r="AI612" s="58">
        <v>0</v>
      </c>
      <c r="AJ612" s="58">
        <v>0</v>
      </c>
      <c r="AK612" s="59">
        <v>0</v>
      </c>
      <c r="AL612" s="58">
        <v>0</v>
      </c>
      <c r="AM612" s="58">
        <v>0</v>
      </c>
      <c r="AN612" s="78">
        <v>275</v>
      </c>
      <c r="AO612" s="78">
        <v>129.30000000000001</v>
      </c>
      <c r="AP612" s="78">
        <v>0</v>
      </c>
      <c r="AQ612" s="93">
        <v>0</v>
      </c>
      <c r="AR612" s="93">
        <v>0</v>
      </c>
      <c r="AS612" s="93">
        <v>0</v>
      </c>
      <c r="AT612" s="93">
        <v>0</v>
      </c>
      <c r="AU612" s="93">
        <v>0</v>
      </c>
      <c r="AV612" s="93">
        <v>0</v>
      </c>
      <c r="AW612" s="93">
        <v>0</v>
      </c>
      <c r="AX612" s="93">
        <v>0</v>
      </c>
      <c r="AY612" s="58"/>
      <c r="AZ612" s="59"/>
      <c r="BA612" s="59"/>
      <c r="BB612" s="59">
        <v>0</v>
      </c>
      <c r="BC612" s="59">
        <v>0</v>
      </c>
      <c r="BD612" s="59">
        <v>0</v>
      </c>
      <c r="BE612" s="59">
        <v>0</v>
      </c>
      <c r="BF612" s="59">
        <v>0</v>
      </c>
      <c r="BG612" s="136">
        <v>0</v>
      </c>
      <c r="BH612" s="80">
        <v>275</v>
      </c>
      <c r="BI612" s="80">
        <v>129.30000000000001</v>
      </c>
      <c r="BJ612" s="80">
        <v>0</v>
      </c>
      <c r="BK612" s="80">
        <v>0</v>
      </c>
      <c r="BL612" s="80">
        <v>129.30000000000001</v>
      </c>
      <c r="BM612" s="80">
        <v>0</v>
      </c>
      <c r="BN612" s="80">
        <v>0</v>
      </c>
      <c r="BO612" s="169" t="str">
        <f>VLOOKUP(B612,[1]DS!$B$5:$W$2997,15,0)</f>
        <v>2002</v>
      </c>
      <c r="BP612" s="80" t="str">
        <f t="shared" si="62"/>
        <v/>
      </c>
    </row>
    <row r="613" spans="1:68" ht="27.6" customHeight="1">
      <c r="A613" s="56">
        <f>SUBTOTAL(3,$B$9:B613)</f>
        <v>605</v>
      </c>
      <c r="B613" s="123" t="s">
        <v>604</v>
      </c>
      <c r="C613" s="124" t="s">
        <v>926</v>
      </c>
      <c r="D613" s="125" t="s">
        <v>1455</v>
      </c>
      <c r="E613" s="56">
        <v>20</v>
      </c>
      <c r="F613" s="57" t="s">
        <v>740</v>
      </c>
      <c r="G613" s="78">
        <v>0</v>
      </c>
      <c r="H613" s="58">
        <v>0</v>
      </c>
      <c r="I613" s="58">
        <v>0</v>
      </c>
      <c r="J613" s="58">
        <v>0</v>
      </c>
      <c r="K613" s="78"/>
      <c r="L613" s="58"/>
      <c r="M613" s="58"/>
      <c r="N613" s="58">
        <v>0</v>
      </c>
      <c r="O613" s="78">
        <v>105.19999999999999</v>
      </c>
      <c r="P613" s="58">
        <v>10782999.999999998</v>
      </c>
      <c r="Q613" s="58">
        <v>0</v>
      </c>
      <c r="R613" s="58">
        <v>10783000</v>
      </c>
      <c r="S613" s="78"/>
      <c r="T613" s="58"/>
      <c r="U613" s="58"/>
      <c r="V613" s="58">
        <v>0</v>
      </c>
      <c r="W613" s="58"/>
      <c r="X613" s="58"/>
      <c r="Y613" s="58"/>
      <c r="Z613" s="58"/>
      <c r="AA613" s="58"/>
      <c r="AB613" s="58">
        <v>0</v>
      </c>
      <c r="AC613" s="60">
        <v>0</v>
      </c>
      <c r="AD613" s="60">
        <v>0</v>
      </c>
      <c r="AE613" s="60">
        <v>0</v>
      </c>
      <c r="AF613" s="60">
        <v>0</v>
      </c>
      <c r="AG613" s="60">
        <v>0</v>
      </c>
      <c r="AH613" s="60">
        <v>0</v>
      </c>
      <c r="AI613" s="58">
        <v>0</v>
      </c>
      <c r="AJ613" s="58">
        <v>0</v>
      </c>
      <c r="AK613" s="59">
        <v>0</v>
      </c>
      <c r="AL613" s="58">
        <v>0</v>
      </c>
      <c r="AM613" s="58">
        <v>0</v>
      </c>
      <c r="AN613" s="78">
        <v>75</v>
      </c>
      <c r="AO613" s="78">
        <v>885.4</v>
      </c>
      <c r="AP613" s="78">
        <v>0</v>
      </c>
      <c r="AQ613" s="93">
        <v>98370000</v>
      </c>
      <c r="AR613" s="93">
        <v>0</v>
      </c>
      <c r="AS613" s="93">
        <v>0</v>
      </c>
      <c r="AT613" s="93">
        <v>0</v>
      </c>
      <c r="AU613" s="93">
        <v>0</v>
      </c>
      <c r="AV613" s="93">
        <v>98370000</v>
      </c>
      <c r="AW613" s="93">
        <v>0</v>
      </c>
      <c r="AX613" s="93">
        <v>0</v>
      </c>
      <c r="AY613" s="58"/>
      <c r="AZ613" s="59"/>
      <c r="BA613" s="59"/>
      <c r="BB613" s="59">
        <v>109153000</v>
      </c>
      <c r="BC613" s="59">
        <v>0</v>
      </c>
      <c r="BD613" s="59">
        <v>0</v>
      </c>
      <c r="BE613" s="59">
        <v>109153000</v>
      </c>
      <c r="BF613" s="59">
        <v>0</v>
      </c>
      <c r="BG613" s="136">
        <v>0</v>
      </c>
      <c r="BH613" s="80">
        <v>75</v>
      </c>
      <c r="BI613" s="80">
        <v>990.59999999999991</v>
      </c>
      <c r="BJ613" s="80">
        <v>915.59999999999991</v>
      </c>
      <c r="BK613" s="80">
        <v>1220.7999999999997</v>
      </c>
      <c r="BL613" s="80">
        <v>990.59999999999991</v>
      </c>
      <c r="BM613" s="80">
        <v>915.59999999999991</v>
      </c>
      <c r="BN613" s="80">
        <v>1220.7999999999997</v>
      </c>
      <c r="BO613" s="169" t="str">
        <f>VLOOKUP(B613,[1]DS!$B$5:$W$2997,15,0)</f>
        <v>2001</v>
      </c>
      <c r="BP613" s="80" t="str">
        <f t="shared" si="62"/>
        <v>Vượt trên 300 giờ</v>
      </c>
    </row>
    <row r="614" spans="1:68" ht="27.6" customHeight="1">
      <c r="A614" s="56">
        <f>SUBTOTAL(3,$B$9:B614)</f>
        <v>606</v>
      </c>
      <c r="B614" s="123" t="s">
        <v>605</v>
      </c>
      <c r="C614" s="124" t="s">
        <v>1171</v>
      </c>
      <c r="D614" s="125" t="s">
        <v>917</v>
      </c>
      <c r="E614" s="56">
        <v>20</v>
      </c>
      <c r="F614" s="57" t="s">
        <v>740</v>
      </c>
      <c r="G614" s="78">
        <v>0</v>
      </c>
      <c r="H614" s="58">
        <v>0</v>
      </c>
      <c r="I614" s="58">
        <v>0</v>
      </c>
      <c r="J614" s="58">
        <v>0</v>
      </c>
      <c r="K614" s="78"/>
      <c r="L614" s="58"/>
      <c r="M614" s="58"/>
      <c r="N614" s="58">
        <v>0</v>
      </c>
      <c r="O614" s="78">
        <v>0</v>
      </c>
      <c r="P614" s="58">
        <v>0</v>
      </c>
      <c r="Q614" s="58">
        <v>0</v>
      </c>
      <c r="R614" s="58">
        <v>0</v>
      </c>
      <c r="S614" s="78"/>
      <c r="T614" s="58"/>
      <c r="U614" s="58"/>
      <c r="V614" s="58">
        <v>0</v>
      </c>
      <c r="W614" s="58"/>
      <c r="X614" s="58"/>
      <c r="Y614" s="58"/>
      <c r="Z614" s="58"/>
      <c r="AA614" s="58"/>
      <c r="AB614" s="58">
        <v>0</v>
      </c>
      <c r="AC614" s="60">
        <v>0</v>
      </c>
      <c r="AD614" s="60">
        <v>0</v>
      </c>
      <c r="AE614" s="60">
        <v>0</v>
      </c>
      <c r="AF614" s="60">
        <v>0</v>
      </c>
      <c r="AG614" s="60">
        <v>0</v>
      </c>
      <c r="AH614" s="60">
        <v>0</v>
      </c>
      <c r="AI614" s="58">
        <v>0</v>
      </c>
      <c r="AJ614" s="58">
        <v>0</v>
      </c>
      <c r="AK614" s="59">
        <v>0</v>
      </c>
      <c r="AL614" s="58">
        <v>0</v>
      </c>
      <c r="AM614" s="58">
        <v>0</v>
      </c>
      <c r="AN614" s="78">
        <v>90</v>
      </c>
      <c r="AO614" s="78">
        <v>872.5</v>
      </c>
      <c r="AP614" s="78">
        <v>0</v>
      </c>
      <c r="AQ614" s="93">
        <v>95231250</v>
      </c>
      <c r="AR614" s="93">
        <v>0</v>
      </c>
      <c r="AS614" s="93">
        <v>0</v>
      </c>
      <c r="AT614" s="93">
        <v>0</v>
      </c>
      <c r="AU614" s="93">
        <v>0</v>
      </c>
      <c r="AV614" s="93">
        <v>95231250</v>
      </c>
      <c r="AW614" s="93">
        <v>0</v>
      </c>
      <c r="AX614" s="93">
        <v>0</v>
      </c>
      <c r="AY614" s="58"/>
      <c r="AZ614" s="59"/>
      <c r="BA614" s="59"/>
      <c r="BB614" s="59">
        <v>95231250</v>
      </c>
      <c r="BC614" s="59">
        <v>0</v>
      </c>
      <c r="BD614" s="59">
        <v>0</v>
      </c>
      <c r="BE614" s="59">
        <v>95231250</v>
      </c>
      <c r="BF614" s="59">
        <v>0</v>
      </c>
      <c r="BG614" s="136">
        <v>0</v>
      </c>
      <c r="BH614" s="80">
        <v>90</v>
      </c>
      <c r="BI614" s="80">
        <v>872.5</v>
      </c>
      <c r="BJ614" s="80">
        <v>782.5</v>
      </c>
      <c r="BK614" s="80">
        <v>869.44444444444446</v>
      </c>
      <c r="BL614" s="80">
        <v>872.5</v>
      </c>
      <c r="BM614" s="80">
        <v>782.5</v>
      </c>
      <c r="BN614" s="80">
        <v>869.44444444444446</v>
      </c>
      <c r="BO614" s="169" t="str">
        <f>VLOOKUP(B614,[1]DS!$B$5:$W$2997,15,0)</f>
        <v>2001</v>
      </c>
      <c r="BP614" s="80" t="str">
        <f t="shared" si="62"/>
        <v>Vượt trên 300 giờ</v>
      </c>
    </row>
    <row r="615" spans="1:68" ht="27.6" customHeight="1">
      <c r="A615" s="56">
        <f>SUBTOTAL(3,$B$9:B615)</f>
        <v>607</v>
      </c>
      <c r="B615" s="123" t="s">
        <v>616</v>
      </c>
      <c r="C615" s="124" t="s">
        <v>962</v>
      </c>
      <c r="D615" s="125" t="s">
        <v>1456</v>
      </c>
      <c r="E615" s="56">
        <v>20</v>
      </c>
      <c r="F615" s="57" t="s">
        <v>740</v>
      </c>
      <c r="G615" s="78">
        <v>0</v>
      </c>
      <c r="H615" s="58">
        <v>0</v>
      </c>
      <c r="I615" s="58">
        <v>0</v>
      </c>
      <c r="J615" s="58">
        <v>0</v>
      </c>
      <c r="K615" s="78"/>
      <c r="L615" s="58"/>
      <c r="M615" s="58"/>
      <c r="N615" s="58">
        <v>0</v>
      </c>
      <c r="O615" s="78">
        <v>45.1</v>
      </c>
      <c r="P615" s="58">
        <v>4622750</v>
      </c>
      <c r="Q615" s="58">
        <v>0</v>
      </c>
      <c r="R615" s="58">
        <v>4622750</v>
      </c>
      <c r="S615" s="78"/>
      <c r="T615" s="58"/>
      <c r="U615" s="58"/>
      <c r="V615" s="58">
        <v>0</v>
      </c>
      <c r="W615" s="58"/>
      <c r="X615" s="58"/>
      <c r="Y615" s="58"/>
      <c r="Z615" s="58"/>
      <c r="AA615" s="58"/>
      <c r="AB615" s="58">
        <v>0</v>
      </c>
      <c r="AC615" s="60">
        <v>0</v>
      </c>
      <c r="AD615" s="60">
        <v>0</v>
      </c>
      <c r="AE615" s="60">
        <v>0</v>
      </c>
      <c r="AF615" s="60">
        <v>0</v>
      </c>
      <c r="AG615" s="60">
        <v>0</v>
      </c>
      <c r="AH615" s="60">
        <v>0</v>
      </c>
      <c r="AI615" s="58">
        <v>0</v>
      </c>
      <c r="AJ615" s="58">
        <v>0</v>
      </c>
      <c r="AK615" s="59">
        <v>0</v>
      </c>
      <c r="AL615" s="58">
        <v>0</v>
      </c>
      <c r="AM615" s="58">
        <v>0</v>
      </c>
      <c r="AN615" s="78">
        <v>120</v>
      </c>
      <c r="AO615" s="78">
        <v>540.9</v>
      </c>
      <c r="AP615" s="78">
        <v>0</v>
      </c>
      <c r="AQ615" s="93">
        <v>54551250</v>
      </c>
      <c r="AR615" s="93">
        <v>0</v>
      </c>
      <c r="AS615" s="93">
        <v>0</v>
      </c>
      <c r="AT615" s="93">
        <v>0</v>
      </c>
      <c r="AU615" s="93">
        <v>0</v>
      </c>
      <c r="AV615" s="93">
        <v>54551250</v>
      </c>
      <c r="AW615" s="93">
        <v>0</v>
      </c>
      <c r="AX615" s="93">
        <v>0</v>
      </c>
      <c r="AY615" s="58"/>
      <c r="AZ615" s="59"/>
      <c r="BA615" s="59"/>
      <c r="BB615" s="59">
        <v>59174000</v>
      </c>
      <c r="BC615" s="59">
        <v>0</v>
      </c>
      <c r="BD615" s="59">
        <v>0</v>
      </c>
      <c r="BE615" s="59">
        <v>59174000</v>
      </c>
      <c r="BF615" s="59">
        <v>0</v>
      </c>
      <c r="BG615" s="136">
        <v>0</v>
      </c>
      <c r="BH615" s="80">
        <v>120</v>
      </c>
      <c r="BI615" s="80">
        <v>586</v>
      </c>
      <c r="BJ615" s="80">
        <v>466</v>
      </c>
      <c r="BK615" s="80">
        <v>388.33333333333331</v>
      </c>
      <c r="BL615" s="80">
        <v>586</v>
      </c>
      <c r="BM615" s="80">
        <v>466</v>
      </c>
      <c r="BN615" s="80">
        <v>388.33333333333331</v>
      </c>
      <c r="BO615" s="169" t="str">
        <f>VLOOKUP(B615,[1]DS!$B$5:$W$2997,15,0)</f>
        <v>2001</v>
      </c>
      <c r="BP615" s="80" t="str">
        <f t="shared" si="62"/>
        <v>Vượt trên 300 giờ</v>
      </c>
    </row>
    <row r="616" spans="1:68" ht="27.6" customHeight="1">
      <c r="A616" s="56">
        <f>SUBTOTAL(3,$B$9:B616)</f>
        <v>608</v>
      </c>
      <c r="B616" s="123" t="s">
        <v>641</v>
      </c>
      <c r="C616" s="124" t="s">
        <v>1457</v>
      </c>
      <c r="D616" s="125" t="s">
        <v>931</v>
      </c>
      <c r="E616" s="56">
        <v>20</v>
      </c>
      <c r="F616" s="57" t="s">
        <v>740</v>
      </c>
      <c r="G616" s="78">
        <v>0</v>
      </c>
      <c r="H616" s="58">
        <v>0</v>
      </c>
      <c r="I616" s="58">
        <v>0</v>
      </c>
      <c r="J616" s="58">
        <v>0</v>
      </c>
      <c r="K616" s="78"/>
      <c r="L616" s="58"/>
      <c r="M616" s="58"/>
      <c r="N616" s="58">
        <v>0</v>
      </c>
      <c r="O616" s="78">
        <v>45.300000000000004</v>
      </c>
      <c r="P616" s="58">
        <v>4643250</v>
      </c>
      <c r="Q616" s="58">
        <v>0</v>
      </c>
      <c r="R616" s="58">
        <v>4643250</v>
      </c>
      <c r="S616" s="78"/>
      <c r="T616" s="58"/>
      <c r="U616" s="58"/>
      <c r="V616" s="58">
        <v>0</v>
      </c>
      <c r="W616" s="58"/>
      <c r="X616" s="58"/>
      <c r="Y616" s="58"/>
      <c r="Z616" s="58"/>
      <c r="AA616" s="58"/>
      <c r="AB616" s="58">
        <v>0</v>
      </c>
      <c r="AC616" s="60">
        <v>0</v>
      </c>
      <c r="AD616" s="60">
        <v>0</v>
      </c>
      <c r="AE616" s="60">
        <v>0</v>
      </c>
      <c r="AF616" s="60">
        <v>0</v>
      </c>
      <c r="AG616" s="60">
        <v>0</v>
      </c>
      <c r="AH616" s="60">
        <v>0</v>
      </c>
      <c r="AI616" s="58">
        <v>0</v>
      </c>
      <c r="AJ616" s="58">
        <v>0</v>
      </c>
      <c r="AK616" s="59">
        <v>0</v>
      </c>
      <c r="AL616" s="58">
        <v>0</v>
      </c>
      <c r="AM616" s="58">
        <v>0</v>
      </c>
      <c r="AN616" s="78">
        <v>105</v>
      </c>
      <c r="AO616" s="78">
        <v>383.6</v>
      </c>
      <c r="AP616" s="78">
        <v>0</v>
      </c>
      <c r="AQ616" s="93">
        <v>38028900</v>
      </c>
      <c r="AR616" s="93">
        <v>0</v>
      </c>
      <c r="AS616" s="93">
        <v>0</v>
      </c>
      <c r="AT616" s="93">
        <v>0</v>
      </c>
      <c r="AU616" s="93">
        <v>0</v>
      </c>
      <c r="AV616" s="93">
        <v>38028900</v>
      </c>
      <c r="AW616" s="93">
        <v>0</v>
      </c>
      <c r="AX616" s="93">
        <v>0</v>
      </c>
      <c r="AY616" s="58"/>
      <c r="AZ616" s="59"/>
      <c r="BA616" s="59"/>
      <c r="BB616" s="59">
        <v>42672150</v>
      </c>
      <c r="BC616" s="59">
        <v>0</v>
      </c>
      <c r="BD616" s="59">
        <v>0</v>
      </c>
      <c r="BE616" s="59">
        <v>42672150</v>
      </c>
      <c r="BF616" s="59">
        <v>0</v>
      </c>
      <c r="BG616" s="136">
        <v>0</v>
      </c>
      <c r="BH616" s="80">
        <v>105</v>
      </c>
      <c r="BI616" s="80">
        <v>428.90000000000003</v>
      </c>
      <c r="BJ616" s="80">
        <v>323.90000000000003</v>
      </c>
      <c r="BK616" s="80">
        <v>308.47619047619054</v>
      </c>
      <c r="BL616" s="80">
        <v>428.90000000000003</v>
      </c>
      <c r="BM616" s="80">
        <v>323.90000000000003</v>
      </c>
      <c r="BN616" s="80">
        <v>308.47619047619054</v>
      </c>
      <c r="BO616" s="169" t="str">
        <f>VLOOKUP(B616,[1]DS!$B$5:$W$2997,15,0)</f>
        <v>2001</v>
      </c>
      <c r="BP616" s="80" t="str">
        <f t="shared" si="62"/>
        <v/>
      </c>
    </row>
    <row r="617" spans="1:68" ht="27.6" customHeight="1">
      <c r="A617" s="56">
        <f>SUBTOTAL(3,$B$9:B617)</f>
        <v>609</v>
      </c>
      <c r="B617" s="123" t="s">
        <v>640</v>
      </c>
      <c r="C617" s="124" t="s">
        <v>926</v>
      </c>
      <c r="D617" s="125" t="s">
        <v>942</v>
      </c>
      <c r="E617" s="56">
        <v>20</v>
      </c>
      <c r="F617" s="57" t="s">
        <v>740</v>
      </c>
      <c r="G617" s="78">
        <v>0</v>
      </c>
      <c r="H617" s="58">
        <v>0</v>
      </c>
      <c r="I617" s="58">
        <v>0</v>
      </c>
      <c r="J617" s="58">
        <v>0</v>
      </c>
      <c r="K617" s="78"/>
      <c r="L617" s="58"/>
      <c r="M617" s="58"/>
      <c r="N617" s="58">
        <v>0</v>
      </c>
      <c r="O617" s="78">
        <v>0</v>
      </c>
      <c r="P617" s="58">
        <v>0</v>
      </c>
      <c r="Q617" s="58">
        <v>0</v>
      </c>
      <c r="R617" s="58">
        <v>0</v>
      </c>
      <c r="S617" s="78"/>
      <c r="T617" s="58"/>
      <c r="U617" s="58"/>
      <c r="V617" s="58">
        <v>0</v>
      </c>
      <c r="W617" s="58"/>
      <c r="X617" s="58"/>
      <c r="Y617" s="58"/>
      <c r="Z617" s="58"/>
      <c r="AA617" s="58"/>
      <c r="AB617" s="58">
        <v>0</v>
      </c>
      <c r="AC617" s="60">
        <v>0</v>
      </c>
      <c r="AD617" s="60">
        <v>0</v>
      </c>
      <c r="AE617" s="60">
        <v>0</v>
      </c>
      <c r="AF617" s="60">
        <v>0</v>
      </c>
      <c r="AG617" s="60">
        <v>0</v>
      </c>
      <c r="AH617" s="60">
        <v>0</v>
      </c>
      <c r="AI617" s="58">
        <v>0</v>
      </c>
      <c r="AJ617" s="58">
        <v>0</v>
      </c>
      <c r="AK617" s="59">
        <v>0</v>
      </c>
      <c r="AL617" s="58">
        <v>0</v>
      </c>
      <c r="AM617" s="58">
        <v>0</v>
      </c>
      <c r="AN617" s="78">
        <v>300</v>
      </c>
      <c r="AO617" s="78">
        <v>505.8</v>
      </c>
      <c r="AP617" s="78">
        <v>0</v>
      </c>
      <c r="AQ617" s="93">
        <v>26342400</v>
      </c>
      <c r="AR617" s="93">
        <v>0</v>
      </c>
      <c r="AS617" s="93">
        <v>0</v>
      </c>
      <c r="AT617" s="93">
        <v>0</v>
      </c>
      <c r="AU617" s="93">
        <v>0</v>
      </c>
      <c r="AV617" s="93">
        <v>26342400</v>
      </c>
      <c r="AW617" s="93">
        <v>0</v>
      </c>
      <c r="AX617" s="93">
        <v>0</v>
      </c>
      <c r="AY617" s="58"/>
      <c r="AZ617" s="59"/>
      <c r="BA617" s="59"/>
      <c r="BB617" s="59">
        <v>26342400</v>
      </c>
      <c r="BC617" s="59">
        <v>0</v>
      </c>
      <c r="BD617" s="59">
        <v>0</v>
      </c>
      <c r="BE617" s="59">
        <v>26342400</v>
      </c>
      <c r="BF617" s="59">
        <v>0</v>
      </c>
      <c r="BG617" s="136">
        <v>0</v>
      </c>
      <c r="BH617" s="80">
        <v>300</v>
      </c>
      <c r="BI617" s="80">
        <v>505.8</v>
      </c>
      <c r="BJ617" s="80">
        <v>205.8</v>
      </c>
      <c r="BK617" s="80">
        <v>68.600000000000009</v>
      </c>
      <c r="BL617" s="80">
        <v>505.8</v>
      </c>
      <c r="BM617" s="80">
        <v>205.8</v>
      </c>
      <c r="BN617" s="80">
        <v>68.600000000000009</v>
      </c>
      <c r="BO617" s="169" t="str">
        <f>VLOOKUP(B617,[1]DS!$B$5:$W$2997,15,0)</f>
        <v>2001</v>
      </c>
      <c r="BP617" s="80" t="str">
        <f t="shared" si="62"/>
        <v/>
      </c>
    </row>
    <row r="618" spans="1:68" ht="27.6" customHeight="1">
      <c r="A618" s="56">
        <f>SUBTOTAL(3,$B$9:B618)</f>
        <v>610</v>
      </c>
      <c r="B618" s="123" t="s">
        <v>11</v>
      </c>
      <c r="C618" s="124" t="s">
        <v>1458</v>
      </c>
      <c r="D618" s="125" t="s">
        <v>1057</v>
      </c>
      <c r="E618" s="56">
        <v>20</v>
      </c>
      <c r="F618" s="57" t="s">
        <v>740</v>
      </c>
      <c r="G618" s="78">
        <v>0</v>
      </c>
      <c r="H618" s="58">
        <v>0</v>
      </c>
      <c r="I618" s="58">
        <v>0</v>
      </c>
      <c r="J618" s="58">
        <v>0</v>
      </c>
      <c r="K618" s="78"/>
      <c r="L618" s="58"/>
      <c r="M618" s="58"/>
      <c r="N618" s="58">
        <v>0</v>
      </c>
      <c r="O618" s="78">
        <v>0</v>
      </c>
      <c r="P618" s="58">
        <v>0</v>
      </c>
      <c r="Q618" s="58">
        <v>0</v>
      </c>
      <c r="R618" s="58">
        <v>0</v>
      </c>
      <c r="S618" s="78"/>
      <c r="T618" s="58"/>
      <c r="U618" s="58"/>
      <c r="V618" s="58">
        <v>0</v>
      </c>
      <c r="W618" s="58"/>
      <c r="X618" s="58"/>
      <c r="Y618" s="58"/>
      <c r="Z618" s="58"/>
      <c r="AA618" s="58"/>
      <c r="AB618" s="58">
        <v>0</v>
      </c>
      <c r="AC618" s="60">
        <v>0</v>
      </c>
      <c r="AD618" s="60">
        <v>0</v>
      </c>
      <c r="AE618" s="60">
        <v>0</v>
      </c>
      <c r="AF618" s="60">
        <v>0</v>
      </c>
      <c r="AG618" s="60">
        <v>0</v>
      </c>
      <c r="AH618" s="60">
        <v>0</v>
      </c>
      <c r="AI618" s="58">
        <v>0</v>
      </c>
      <c r="AJ618" s="58">
        <v>0</v>
      </c>
      <c r="AK618" s="59">
        <v>0</v>
      </c>
      <c r="AL618" s="58">
        <v>0</v>
      </c>
      <c r="AM618" s="58">
        <v>0</v>
      </c>
      <c r="AN618" s="78">
        <v>300</v>
      </c>
      <c r="AO618" s="78">
        <v>152.19999999999999</v>
      </c>
      <c r="AP618" s="78">
        <v>0</v>
      </c>
      <c r="AQ618" s="93">
        <v>0</v>
      </c>
      <c r="AR618" s="93">
        <v>0</v>
      </c>
      <c r="AS618" s="93">
        <v>0</v>
      </c>
      <c r="AT618" s="93">
        <v>0</v>
      </c>
      <c r="AU618" s="93">
        <v>0</v>
      </c>
      <c r="AV618" s="93">
        <v>0</v>
      </c>
      <c r="AW618" s="93">
        <v>0</v>
      </c>
      <c r="AX618" s="93">
        <v>0</v>
      </c>
      <c r="AY618" s="58"/>
      <c r="AZ618" s="59"/>
      <c r="BA618" s="59"/>
      <c r="BB618" s="59">
        <v>0</v>
      </c>
      <c r="BC618" s="59">
        <v>0</v>
      </c>
      <c r="BD618" s="59">
        <v>0</v>
      </c>
      <c r="BE618" s="59">
        <v>0</v>
      </c>
      <c r="BF618" s="59">
        <v>0</v>
      </c>
      <c r="BG618" s="136">
        <v>0</v>
      </c>
      <c r="BH618" s="80">
        <v>300</v>
      </c>
      <c r="BI618" s="80">
        <v>152.19999999999999</v>
      </c>
      <c r="BJ618" s="80">
        <v>0</v>
      </c>
      <c r="BK618" s="80">
        <v>0</v>
      </c>
      <c r="BL618" s="80">
        <v>152.19999999999999</v>
      </c>
      <c r="BM618" s="80">
        <v>0</v>
      </c>
      <c r="BN618" s="80">
        <v>0</v>
      </c>
      <c r="BO618" s="169" t="str">
        <f>VLOOKUP(B618,[1]DS!$B$5:$W$2997,15,0)</f>
        <v>2001</v>
      </c>
      <c r="BP618" s="80" t="str">
        <f t="shared" si="62"/>
        <v/>
      </c>
    </row>
    <row r="619" spans="1:68" ht="27.6" customHeight="1">
      <c r="A619" s="56">
        <f>SUBTOTAL(3,$B$9:B619)</f>
        <v>611</v>
      </c>
      <c r="B619" s="123" t="s">
        <v>843</v>
      </c>
      <c r="C619" s="124" t="s">
        <v>1163</v>
      </c>
      <c r="D619" s="125" t="s">
        <v>980</v>
      </c>
      <c r="E619" s="56">
        <v>20</v>
      </c>
      <c r="F619" s="57" t="s">
        <v>740</v>
      </c>
      <c r="G619" s="78">
        <v>0</v>
      </c>
      <c r="H619" s="58">
        <v>0</v>
      </c>
      <c r="I619" s="58">
        <v>0</v>
      </c>
      <c r="J619" s="58">
        <v>0</v>
      </c>
      <c r="K619" s="78"/>
      <c r="L619" s="58"/>
      <c r="M619" s="58"/>
      <c r="N619" s="58">
        <v>0</v>
      </c>
      <c r="O619" s="78">
        <v>0</v>
      </c>
      <c r="P619" s="58">
        <v>0</v>
      </c>
      <c r="Q619" s="58">
        <v>0</v>
      </c>
      <c r="R619" s="58">
        <v>0</v>
      </c>
      <c r="S619" s="78"/>
      <c r="T619" s="58"/>
      <c r="U619" s="58"/>
      <c r="V619" s="58">
        <v>0</v>
      </c>
      <c r="W619" s="58"/>
      <c r="X619" s="58"/>
      <c r="Y619" s="58"/>
      <c r="Z619" s="58"/>
      <c r="AA619" s="58"/>
      <c r="AB619" s="58">
        <v>0</v>
      </c>
      <c r="AC619" s="60">
        <v>0</v>
      </c>
      <c r="AD619" s="60">
        <v>0</v>
      </c>
      <c r="AE619" s="60">
        <v>0</v>
      </c>
      <c r="AF619" s="60">
        <v>0</v>
      </c>
      <c r="AG619" s="60">
        <v>0</v>
      </c>
      <c r="AH619" s="60">
        <v>0</v>
      </c>
      <c r="AI619" s="58">
        <v>0</v>
      </c>
      <c r="AJ619" s="58">
        <v>0</v>
      </c>
      <c r="AK619" s="59">
        <v>0</v>
      </c>
      <c r="AL619" s="58">
        <v>0</v>
      </c>
      <c r="AM619" s="58">
        <v>0</v>
      </c>
      <c r="AN619" s="78">
        <v>300</v>
      </c>
      <c r="AO619" s="78">
        <v>332.5</v>
      </c>
      <c r="AP619" s="78">
        <v>0</v>
      </c>
      <c r="AQ619" s="93">
        <v>4436250</v>
      </c>
      <c r="AR619" s="93">
        <v>0</v>
      </c>
      <c r="AS619" s="93">
        <v>0</v>
      </c>
      <c r="AT619" s="93">
        <v>0</v>
      </c>
      <c r="AU619" s="93">
        <v>0</v>
      </c>
      <c r="AV619" s="93">
        <v>4436250</v>
      </c>
      <c r="AW619" s="93">
        <v>0</v>
      </c>
      <c r="AX619" s="93">
        <v>0</v>
      </c>
      <c r="AY619" s="58"/>
      <c r="AZ619" s="59"/>
      <c r="BA619" s="59"/>
      <c r="BB619" s="59">
        <v>4436250</v>
      </c>
      <c r="BC619" s="59">
        <v>0</v>
      </c>
      <c r="BD619" s="59">
        <v>0</v>
      </c>
      <c r="BE619" s="59">
        <v>4436250</v>
      </c>
      <c r="BF619" s="59">
        <v>0</v>
      </c>
      <c r="BG619" s="136">
        <v>0</v>
      </c>
      <c r="BH619" s="80">
        <v>300</v>
      </c>
      <c r="BI619" s="80">
        <v>332.5</v>
      </c>
      <c r="BJ619" s="80">
        <v>32.5</v>
      </c>
      <c r="BK619" s="80">
        <v>10.833333333333334</v>
      </c>
      <c r="BL619" s="80">
        <v>332.5</v>
      </c>
      <c r="BM619" s="80">
        <v>32.5</v>
      </c>
      <c r="BN619" s="80">
        <v>10.833333333333334</v>
      </c>
      <c r="BO619" s="169" t="str">
        <f>VLOOKUP(B619,[1]DS!$B$5:$W$2997,15,0)</f>
        <v>2001</v>
      </c>
      <c r="BP619" s="80" t="str">
        <f t="shared" si="62"/>
        <v/>
      </c>
    </row>
    <row r="620" spans="1:68" ht="27.6" customHeight="1">
      <c r="A620" s="56">
        <f>SUBTOTAL(3,$B$9:B620)</f>
        <v>612</v>
      </c>
      <c r="B620" s="123" t="s">
        <v>889</v>
      </c>
      <c r="C620" s="124" t="s">
        <v>1459</v>
      </c>
      <c r="D620" s="125" t="s">
        <v>958</v>
      </c>
      <c r="E620" s="56">
        <v>20</v>
      </c>
      <c r="F620" s="57" t="s">
        <v>740</v>
      </c>
      <c r="G620" s="78">
        <v>0</v>
      </c>
      <c r="H620" s="58">
        <v>0</v>
      </c>
      <c r="I620" s="58">
        <v>0</v>
      </c>
      <c r="J620" s="58">
        <v>0</v>
      </c>
      <c r="K620" s="78"/>
      <c r="L620" s="58"/>
      <c r="M620" s="58"/>
      <c r="N620" s="58">
        <v>0</v>
      </c>
      <c r="O620" s="78">
        <v>0</v>
      </c>
      <c r="P620" s="58">
        <v>0</v>
      </c>
      <c r="Q620" s="58">
        <v>0</v>
      </c>
      <c r="R620" s="58">
        <v>0</v>
      </c>
      <c r="S620" s="78"/>
      <c r="T620" s="58"/>
      <c r="U620" s="58"/>
      <c r="V620" s="58">
        <v>0</v>
      </c>
      <c r="W620" s="58"/>
      <c r="X620" s="58"/>
      <c r="Y620" s="58"/>
      <c r="Z620" s="58"/>
      <c r="AA620" s="58"/>
      <c r="AB620" s="58">
        <v>0</v>
      </c>
      <c r="AC620" s="60">
        <v>0</v>
      </c>
      <c r="AD620" s="60">
        <v>0</v>
      </c>
      <c r="AE620" s="60">
        <v>0</v>
      </c>
      <c r="AF620" s="60">
        <v>0</v>
      </c>
      <c r="AG620" s="60">
        <v>0</v>
      </c>
      <c r="AH620" s="60">
        <v>0</v>
      </c>
      <c r="AI620" s="58">
        <v>0</v>
      </c>
      <c r="AJ620" s="58">
        <v>0</v>
      </c>
      <c r="AK620" s="59">
        <v>0</v>
      </c>
      <c r="AL620" s="58">
        <v>0</v>
      </c>
      <c r="AM620" s="58">
        <v>0</v>
      </c>
      <c r="AN620" s="78">
        <v>275</v>
      </c>
      <c r="AO620" s="78">
        <v>86.6</v>
      </c>
      <c r="AP620" s="78">
        <v>0</v>
      </c>
      <c r="AQ620" s="93">
        <v>0</v>
      </c>
      <c r="AR620" s="93">
        <v>0</v>
      </c>
      <c r="AS620" s="93">
        <v>0</v>
      </c>
      <c r="AT620" s="93">
        <v>0</v>
      </c>
      <c r="AU620" s="93">
        <v>0</v>
      </c>
      <c r="AV620" s="93">
        <v>0</v>
      </c>
      <c r="AW620" s="93">
        <v>0</v>
      </c>
      <c r="AX620" s="93">
        <v>0</v>
      </c>
      <c r="AY620" s="58"/>
      <c r="AZ620" s="59"/>
      <c r="BA620" s="59"/>
      <c r="BB620" s="59">
        <v>0</v>
      </c>
      <c r="BC620" s="59">
        <v>0</v>
      </c>
      <c r="BD620" s="59">
        <v>0</v>
      </c>
      <c r="BE620" s="59">
        <v>0</v>
      </c>
      <c r="BF620" s="59">
        <v>0</v>
      </c>
      <c r="BG620" s="136">
        <v>0</v>
      </c>
      <c r="BH620" s="80">
        <v>275</v>
      </c>
      <c r="BI620" s="80">
        <v>86.6</v>
      </c>
      <c r="BJ620" s="80">
        <v>0</v>
      </c>
      <c r="BK620" s="80">
        <v>0</v>
      </c>
      <c r="BL620" s="80">
        <v>86.6</v>
      </c>
      <c r="BM620" s="80">
        <v>0</v>
      </c>
      <c r="BN620" s="80">
        <v>0</v>
      </c>
      <c r="BO620" s="169" t="str">
        <f>VLOOKUP(B620,[1]DS!$B$5:$W$2997,15,0)</f>
        <v>2001</v>
      </c>
      <c r="BP620" s="80" t="str">
        <f t="shared" si="62"/>
        <v/>
      </c>
    </row>
    <row r="621" spans="1:68" ht="27.6" customHeight="1">
      <c r="A621" s="56">
        <f>SUBTOTAL(3,$B$9:B621)</f>
        <v>613</v>
      </c>
      <c r="B621" s="123" t="s">
        <v>890</v>
      </c>
      <c r="C621" s="124" t="s">
        <v>926</v>
      </c>
      <c r="D621" s="125" t="s">
        <v>952</v>
      </c>
      <c r="E621" s="56">
        <v>20</v>
      </c>
      <c r="F621" s="57" t="s">
        <v>740</v>
      </c>
      <c r="G621" s="78">
        <v>0</v>
      </c>
      <c r="H621" s="58">
        <v>0</v>
      </c>
      <c r="I621" s="58">
        <v>0</v>
      </c>
      <c r="J621" s="58">
        <v>0</v>
      </c>
      <c r="K621" s="78"/>
      <c r="L621" s="58"/>
      <c r="M621" s="58"/>
      <c r="N621" s="58">
        <v>0</v>
      </c>
      <c r="O621" s="78">
        <v>0</v>
      </c>
      <c r="P621" s="58">
        <v>0</v>
      </c>
      <c r="Q621" s="58">
        <v>0</v>
      </c>
      <c r="R621" s="58">
        <v>0</v>
      </c>
      <c r="S621" s="78"/>
      <c r="T621" s="58"/>
      <c r="U621" s="58"/>
      <c r="V621" s="58">
        <v>0</v>
      </c>
      <c r="W621" s="58"/>
      <c r="X621" s="58"/>
      <c r="Y621" s="58"/>
      <c r="Z621" s="58"/>
      <c r="AA621" s="58"/>
      <c r="AB621" s="58">
        <v>0</v>
      </c>
      <c r="AC621" s="60">
        <v>0</v>
      </c>
      <c r="AD621" s="60">
        <v>0</v>
      </c>
      <c r="AE621" s="60">
        <v>0</v>
      </c>
      <c r="AF621" s="60">
        <v>0</v>
      </c>
      <c r="AG621" s="60">
        <v>0</v>
      </c>
      <c r="AH621" s="60">
        <v>0</v>
      </c>
      <c r="AI621" s="58">
        <v>0</v>
      </c>
      <c r="AJ621" s="58">
        <v>0</v>
      </c>
      <c r="AK621" s="59">
        <v>0</v>
      </c>
      <c r="AL621" s="58">
        <v>0</v>
      </c>
      <c r="AM621" s="58">
        <v>0</v>
      </c>
      <c r="AN621" s="78">
        <v>200</v>
      </c>
      <c r="AO621" s="78">
        <v>0</v>
      </c>
      <c r="AP621" s="78">
        <v>0</v>
      </c>
      <c r="AQ621" s="93">
        <v>0</v>
      </c>
      <c r="AR621" s="93">
        <v>0</v>
      </c>
      <c r="AS621" s="93">
        <v>0</v>
      </c>
      <c r="AT621" s="93">
        <v>0</v>
      </c>
      <c r="AU621" s="93">
        <v>0</v>
      </c>
      <c r="AV621" s="93">
        <v>0</v>
      </c>
      <c r="AW621" s="93">
        <v>0</v>
      </c>
      <c r="AX621" s="93">
        <v>0</v>
      </c>
      <c r="AY621" s="58"/>
      <c r="AZ621" s="59"/>
      <c r="BA621" s="59"/>
      <c r="BB621" s="59">
        <v>0</v>
      </c>
      <c r="BC621" s="59">
        <v>0</v>
      </c>
      <c r="BD621" s="59">
        <v>0</v>
      </c>
      <c r="BE621" s="59">
        <v>0</v>
      </c>
      <c r="BF621" s="59">
        <v>0</v>
      </c>
      <c r="BG621" s="136">
        <v>0</v>
      </c>
      <c r="BH621" s="80">
        <v>200</v>
      </c>
      <c r="BI621" s="80">
        <v>0</v>
      </c>
      <c r="BJ621" s="80">
        <v>0</v>
      </c>
      <c r="BK621" s="80">
        <v>0</v>
      </c>
      <c r="BL621" s="80">
        <v>0</v>
      </c>
      <c r="BM621" s="80">
        <v>0</v>
      </c>
      <c r="BN621" s="80">
        <v>0</v>
      </c>
      <c r="BO621" s="169" t="str">
        <f>VLOOKUP(B621,[1]DS!$B$5:$W$2997,15,0)</f>
        <v>2001</v>
      </c>
      <c r="BP621" s="80" t="str">
        <f t="shared" si="62"/>
        <v/>
      </c>
    </row>
    <row r="622" spans="1:68" ht="27.6" customHeight="1">
      <c r="A622" s="56">
        <f>SUBTOTAL(3,$B$9:B622)</f>
        <v>614</v>
      </c>
      <c r="B622" s="123" t="s">
        <v>603</v>
      </c>
      <c r="C622" s="124" t="s">
        <v>926</v>
      </c>
      <c r="D622" s="125" t="s">
        <v>1460</v>
      </c>
      <c r="E622" s="56">
        <v>20</v>
      </c>
      <c r="F622" s="57" t="s">
        <v>741</v>
      </c>
      <c r="G622" s="78">
        <v>0</v>
      </c>
      <c r="H622" s="58">
        <v>0</v>
      </c>
      <c r="I622" s="58">
        <v>0</v>
      </c>
      <c r="J622" s="58">
        <v>0</v>
      </c>
      <c r="K622" s="78"/>
      <c r="L622" s="58"/>
      <c r="M622" s="58"/>
      <c r="N622" s="58">
        <v>0</v>
      </c>
      <c r="O622" s="78">
        <v>60.400000000000006</v>
      </c>
      <c r="P622" s="58">
        <v>6191000.0000000009</v>
      </c>
      <c r="Q622" s="58">
        <v>0</v>
      </c>
      <c r="R622" s="58">
        <v>6191000</v>
      </c>
      <c r="S622" s="78"/>
      <c r="T622" s="58"/>
      <c r="U622" s="58"/>
      <c r="V622" s="58">
        <v>0</v>
      </c>
      <c r="W622" s="58"/>
      <c r="X622" s="58"/>
      <c r="Y622" s="58"/>
      <c r="Z622" s="58"/>
      <c r="AA622" s="58"/>
      <c r="AB622" s="58">
        <v>0</v>
      </c>
      <c r="AC622" s="60">
        <v>0</v>
      </c>
      <c r="AD622" s="60">
        <v>0</v>
      </c>
      <c r="AE622" s="60">
        <v>0</v>
      </c>
      <c r="AF622" s="60">
        <v>0</v>
      </c>
      <c r="AG622" s="60">
        <v>0</v>
      </c>
      <c r="AH622" s="60">
        <v>0</v>
      </c>
      <c r="AI622" s="58">
        <v>0</v>
      </c>
      <c r="AJ622" s="58">
        <v>0</v>
      </c>
      <c r="AK622" s="59">
        <v>0</v>
      </c>
      <c r="AL622" s="58">
        <v>0</v>
      </c>
      <c r="AM622" s="58">
        <v>0</v>
      </c>
      <c r="AN622" s="78">
        <v>120</v>
      </c>
      <c r="AO622" s="78">
        <v>306</v>
      </c>
      <c r="AP622" s="78">
        <v>0</v>
      </c>
      <c r="AQ622" s="93">
        <v>25389000</v>
      </c>
      <c r="AR622" s="93">
        <v>0</v>
      </c>
      <c r="AS622" s="93">
        <v>0</v>
      </c>
      <c r="AT622" s="93">
        <v>0</v>
      </c>
      <c r="AU622" s="93">
        <v>0</v>
      </c>
      <c r="AV622" s="93">
        <v>25389000</v>
      </c>
      <c r="AW622" s="93">
        <v>0</v>
      </c>
      <c r="AX622" s="93">
        <v>0</v>
      </c>
      <c r="AY622" s="58"/>
      <c r="AZ622" s="59"/>
      <c r="BA622" s="59"/>
      <c r="BB622" s="59">
        <v>31580000</v>
      </c>
      <c r="BC622" s="59">
        <v>0</v>
      </c>
      <c r="BD622" s="59">
        <v>0</v>
      </c>
      <c r="BE622" s="59">
        <v>31580000</v>
      </c>
      <c r="BF622" s="59">
        <v>0</v>
      </c>
      <c r="BG622" s="136">
        <v>0</v>
      </c>
      <c r="BH622" s="80">
        <v>120</v>
      </c>
      <c r="BI622" s="80">
        <v>366.4</v>
      </c>
      <c r="BJ622" s="80">
        <v>246.39999999999998</v>
      </c>
      <c r="BK622" s="80">
        <v>205.33333333333331</v>
      </c>
      <c r="BL622" s="80">
        <v>366.4</v>
      </c>
      <c r="BM622" s="80">
        <v>246.39999999999998</v>
      </c>
      <c r="BN622" s="80">
        <v>205.33333333333331</v>
      </c>
      <c r="BO622" s="169" t="str">
        <f>VLOOKUP(B622,[1]DS!$B$5:$W$2997,15,0)</f>
        <v>2002</v>
      </c>
      <c r="BP622" s="80" t="str">
        <f t="shared" si="62"/>
        <v/>
      </c>
    </row>
    <row r="623" spans="1:68" ht="27.6" customHeight="1">
      <c r="A623" s="56">
        <f>SUBTOTAL(3,$B$9:B623)</f>
        <v>615</v>
      </c>
      <c r="B623" s="123" t="s">
        <v>600</v>
      </c>
      <c r="C623" s="124" t="s">
        <v>926</v>
      </c>
      <c r="D623" s="125" t="s">
        <v>1205</v>
      </c>
      <c r="E623" s="56">
        <v>20</v>
      </c>
      <c r="F623" s="57" t="s">
        <v>742</v>
      </c>
      <c r="G623" s="78">
        <v>0</v>
      </c>
      <c r="H623" s="58">
        <v>0</v>
      </c>
      <c r="I623" s="58">
        <v>0</v>
      </c>
      <c r="J623" s="58">
        <v>0</v>
      </c>
      <c r="K623" s="78"/>
      <c r="L623" s="58"/>
      <c r="M623" s="58"/>
      <c r="N623" s="58">
        <v>0</v>
      </c>
      <c r="O623" s="78">
        <v>0</v>
      </c>
      <c r="P623" s="58">
        <v>0</v>
      </c>
      <c r="Q623" s="58">
        <v>0</v>
      </c>
      <c r="R623" s="58">
        <v>0</v>
      </c>
      <c r="S623" s="78"/>
      <c r="T623" s="58"/>
      <c r="U623" s="58"/>
      <c r="V623" s="58">
        <v>0</v>
      </c>
      <c r="W623" s="58"/>
      <c r="X623" s="58"/>
      <c r="Y623" s="58"/>
      <c r="Z623" s="58"/>
      <c r="AA623" s="58"/>
      <c r="AB623" s="58">
        <v>0</v>
      </c>
      <c r="AC623" s="60">
        <v>0</v>
      </c>
      <c r="AD623" s="60">
        <v>0</v>
      </c>
      <c r="AE623" s="60">
        <v>0</v>
      </c>
      <c r="AF623" s="60">
        <v>0</v>
      </c>
      <c r="AG623" s="60">
        <v>0</v>
      </c>
      <c r="AH623" s="60">
        <v>0</v>
      </c>
      <c r="AI623" s="58">
        <v>0</v>
      </c>
      <c r="AJ623" s="58">
        <v>0</v>
      </c>
      <c r="AK623" s="59">
        <v>0</v>
      </c>
      <c r="AL623" s="58">
        <v>0</v>
      </c>
      <c r="AM623" s="58">
        <v>0</v>
      </c>
      <c r="AN623" s="78">
        <v>300</v>
      </c>
      <c r="AO623" s="78">
        <v>426.8</v>
      </c>
      <c r="AP623" s="78">
        <v>0</v>
      </c>
      <c r="AQ623" s="93">
        <v>17308200</v>
      </c>
      <c r="AR623" s="93">
        <v>0</v>
      </c>
      <c r="AS623" s="93">
        <v>0</v>
      </c>
      <c r="AT623" s="93">
        <v>0</v>
      </c>
      <c r="AU623" s="93">
        <v>0</v>
      </c>
      <c r="AV623" s="93">
        <v>17308200</v>
      </c>
      <c r="AW623" s="93">
        <v>0</v>
      </c>
      <c r="AX623" s="93">
        <v>0</v>
      </c>
      <c r="AY623" s="58"/>
      <c r="AZ623" s="59"/>
      <c r="BA623" s="59"/>
      <c r="BB623" s="59">
        <v>17308200</v>
      </c>
      <c r="BC623" s="59">
        <v>0</v>
      </c>
      <c r="BD623" s="59">
        <v>0</v>
      </c>
      <c r="BE623" s="59">
        <v>17308200</v>
      </c>
      <c r="BF623" s="59">
        <v>0</v>
      </c>
      <c r="BG623" s="136">
        <v>0</v>
      </c>
      <c r="BH623" s="80">
        <v>300</v>
      </c>
      <c r="BI623" s="80">
        <v>426.8</v>
      </c>
      <c r="BJ623" s="80">
        <v>126.80000000000001</v>
      </c>
      <c r="BK623" s="80">
        <v>42.266666666666666</v>
      </c>
      <c r="BL623" s="80">
        <v>426.8</v>
      </c>
      <c r="BM623" s="80">
        <v>126.80000000000001</v>
      </c>
      <c r="BN623" s="80">
        <v>42.266666666666666</v>
      </c>
      <c r="BO623" s="169" t="str">
        <f>VLOOKUP(B623,[1]DS!$B$5:$W$2997,15,0)</f>
        <v>2003</v>
      </c>
      <c r="BP623" s="80" t="str">
        <f t="shared" si="62"/>
        <v/>
      </c>
    </row>
    <row r="624" spans="1:68" ht="27.6" customHeight="1">
      <c r="A624" s="56">
        <f>SUBTOTAL(3,$B$9:B624)</f>
        <v>616</v>
      </c>
      <c r="B624" s="123" t="s">
        <v>608</v>
      </c>
      <c r="C624" s="124" t="s">
        <v>1461</v>
      </c>
      <c r="D624" s="125" t="s">
        <v>1462</v>
      </c>
      <c r="E624" s="56">
        <v>20</v>
      </c>
      <c r="F624" s="57" t="s">
        <v>742</v>
      </c>
      <c r="G624" s="78">
        <v>0</v>
      </c>
      <c r="H624" s="58">
        <v>0</v>
      </c>
      <c r="I624" s="58">
        <v>0</v>
      </c>
      <c r="J624" s="58">
        <v>0</v>
      </c>
      <c r="K624" s="78"/>
      <c r="L624" s="58"/>
      <c r="M624" s="58"/>
      <c r="N624" s="58">
        <v>0</v>
      </c>
      <c r="O624" s="78">
        <v>0</v>
      </c>
      <c r="P624" s="58">
        <v>0</v>
      </c>
      <c r="Q624" s="58">
        <v>0</v>
      </c>
      <c r="R624" s="58">
        <v>0</v>
      </c>
      <c r="S624" s="78"/>
      <c r="T624" s="58"/>
      <c r="U624" s="58"/>
      <c r="V624" s="58">
        <v>0</v>
      </c>
      <c r="W624" s="58"/>
      <c r="X624" s="58"/>
      <c r="Y624" s="58"/>
      <c r="Z624" s="58"/>
      <c r="AA624" s="58"/>
      <c r="AB624" s="58">
        <v>0</v>
      </c>
      <c r="AC624" s="60">
        <v>0</v>
      </c>
      <c r="AD624" s="60">
        <v>0</v>
      </c>
      <c r="AE624" s="60">
        <v>0</v>
      </c>
      <c r="AF624" s="60">
        <v>0</v>
      </c>
      <c r="AG624" s="60">
        <v>0</v>
      </c>
      <c r="AH624" s="60">
        <v>0</v>
      </c>
      <c r="AI624" s="58">
        <v>0</v>
      </c>
      <c r="AJ624" s="58">
        <v>0</v>
      </c>
      <c r="AK624" s="59">
        <v>0</v>
      </c>
      <c r="AL624" s="58">
        <v>0</v>
      </c>
      <c r="AM624" s="58">
        <v>0</v>
      </c>
      <c r="AN624" s="78">
        <v>300</v>
      </c>
      <c r="AO624" s="78">
        <v>516.9</v>
      </c>
      <c r="AP624" s="78">
        <v>0</v>
      </c>
      <c r="AQ624" s="93">
        <v>29606850</v>
      </c>
      <c r="AR624" s="93">
        <v>0</v>
      </c>
      <c r="AS624" s="93">
        <v>0</v>
      </c>
      <c r="AT624" s="93">
        <v>0</v>
      </c>
      <c r="AU624" s="93">
        <v>0</v>
      </c>
      <c r="AV624" s="93">
        <v>29606850</v>
      </c>
      <c r="AW624" s="93">
        <v>0</v>
      </c>
      <c r="AX624" s="93">
        <v>0</v>
      </c>
      <c r="AY624" s="58"/>
      <c r="AZ624" s="59"/>
      <c r="BA624" s="59"/>
      <c r="BB624" s="59">
        <v>29606850</v>
      </c>
      <c r="BC624" s="59">
        <v>0</v>
      </c>
      <c r="BD624" s="59">
        <v>0</v>
      </c>
      <c r="BE624" s="59">
        <v>29606850</v>
      </c>
      <c r="BF624" s="59">
        <v>0</v>
      </c>
      <c r="BG624" s="136">
        <v>0</v>
      </c>
      <c r="BH624" s="80">
        <v>300</v>
      </c>
      <c r="BI624" s="80">
        <v>516.9</v>
      </c>
      <c r="BJ624" s="80">
        <v>216.89999999999998</v>
      </c>
      <c r="BK624" s="80">
        <v>72.3</v>
      </c>
      <c r="BL624" s="80">
        <v>516.9</v>
      </c>
      <c r="BM624" s="80">
        <v>216.89999999999998</v>
      </c>
      <c r="BN624" s="80">
        <v>72.3</v>
      </c>
      <c r="BO624" s="169" t="str">
        <f>VLOOKUP(B624,[1]DS!$B$5:$W$2997,15,0)</f>
        <v>2003</v>
      </c>
      <c r="BP624" s="80" t="str">
        <f t="shared" si="62"/>
        <v/>
      </c>
    </row>
    <row r="625" spans="1:69" ht="27.6" customHeight="1">
      <c r="A625" s="56">
        <f>SUBTOTAL(3,$B$9:B625)</f>
        <v>617</v>
      </c>
      <c r="B625" s="123" t="s">
        <v>607</v>
      </c>
      <c r="C625" s="124" t="s">
        <v>1463</v>
      </c>
      <c r="D625" s="125" t="s">
        <v>1214</v>
      </c>
      <c r="E625" s="56">
        <v>20</v>
      </c>
      <c r="F625" s="57" t="s">
        <v>742</v>
      </c>
      <c r="G625" s="78">
        <v>0</v>
      </c>
      <c r="H625" s="58">
        <v>0</v>
      </c>
      <c r="I625" s="58">
        <v>0</v>
      </c>
      <c r="J625" s="58">
        <v>0</v>
      </c>
      <c r="K625" s="78"/>
      <c r="L625" s="58"/>
      <c r="M625" s="58"/>
      <c r="N625" s="58">
        <v>0</v>
      </c>
      <c r="O625" s="78">
        <v>0</v>
      </c>
      <c r="P625" s="58">
        <v>0</v>
      </c>
      <c r="Q625" s="58">
        <v>0</v>
      </c>
      <c r="R625" s="58">
        <v>0</v>
      </c>
      <c r="S625" s="78"/>
      <c r="T625" s="58"/>
      <c r="U625" s="58"/>
      <c r="V625" s="58">
        <v>0</v>
      </c>
      <c r="W625" s="58"/>
      <c r="X625" s="58"/>
      <c r="Y625" s="58"/>
      <c r="Z625" s="58"/>
      <c r="AA625" s="58"/>
      <c r="AB625" s="58">
        <v>0</v>
      </c>
      <c r="AC625" s="60">
        <v>0</v>
      </c>
      <c r="AD625" s="60">
        <v>0</v>
      </c>
      <c r="AE625" s="60">
        <v>0</v>
      </c>
      <c r="AF625" s="60">
        <v>0</v>
      </c>
      <c r="AG625" s="60">
        <v>0</v>
      </c>
      <c r="AH625" s="60">
        <v>0</v>
      </c>
      <c r="AI625" s="58">
        <v>0</v>
      </c>
      <c r="AJ625" s="58">
        <v>0</v>
      </c>
      <c r="AK625" s="59">
        <v>0</v>
      </c>
      <c r="AL625" s="58">
        <v>0</v>
      </c>
      <c r="AM625" s="58">
        <v>0</v>
      </c>
      <c r="AN625" s="78">
        <v>300</v>
      </c>
      <c r="AO625" s="78">
        <v>833.8</v>
      </c>
      <c r="AP625" s="78">
        <v>0</v>
      </c>
      <c r="AQ625" s="93">
        <v>67252500</v>
      </c>
      <c r="AR625" s="93">
        <v>0</v>
      </c>
      <c r="AS625" s="93">
        <v>0</v>
      </c>
      <c r="AT625" s="93">
        <v>0</v>
      </c>
      <c r="AU625" s="93">
        <v>0</v>
      </c>
      <c r="AV625" s="93">
        <v>67252500</v>
      </c>
      <c r="AW625" s="93">
        <v>0</v>
      </c>
      <c r="AX625" s="93">
        <v>0</v>
      </c>
      <c r="AY625" s="58"/>
      <c r="AZ625" s="59"/>
      <c r="BA625" s="59"/>
      <c r="BB625" s="59">
        <v>67252500</v>
      </c>
      <c r="BC625" s="59">
        <v>0</v>
      </c>
      <c r="BD625" s="59">
        <v>0</v>
      </c>
      <c r="BE625" s="59">
        <v>67252500</v>
      </c>
      <c r="BF625" s="59">
        <v>0</v>
      </c>
      <c r="BG625" s="136">
        <v>0</v>
      </c>
      <c r="BH625" s="80">
        <v>300</v>
      </c>
      <c r="BI625" s="80">
        <v>833.8</v>
      </c>
      <c r="BJ625" s="80">
        <v>533.79999999999995</v>
      </c>
      <c r="BK625" s="80">
        <v>177.93333333333331</v>
      </c>
      <c r="BL625" s="80">
        <v>833.8</v>
      </c>
      <c r="BM625" s="80">
        <v>533.79999999999995</v>
      </c>
      <c r="BN625" s="80">
        <v>177.93333333333331</v>
      </c>
      <c r="BO625" s="169" t="str">
        <f>VLOOKUP(B625,[1]DS!$B$5:$W$2997,15,0)</f>
        <v>2003</v>
      </c>
      <c r="BP625" s="80" t="str">
        <f t="shared" si="62"/>
        <v>Vượt trên 300 giờ</v>
      </c>
    </row>
    <row r="626" spans="1:69" ht="27.6" customHeight="1">
      <c r="A626" s="56">
        <f>SUBTOTAL(3,$B$9:B626)</f>
        <v>618</v>
      </c>
      <c r="B626" s="123" t="s">
        <v>643</v>
      </c>
      <c r="C626" s="124" t="s">
        <v>1464</v>
      </c>
      <c r="D626" s="125" t="s">
        <v>1093</v>
      </c>
      <c r="E626" s="56">
        <v>20</v>
      </c>
      <c r="F626" s="57" t="s">
        <v>742</v>
      </c>
      <c r="G626" s="78">
        <v>0</v>
      </c>
      <c r="H626" s="58">
        <v>0</v>
      </c>
      <c r="I626" s="58">
        <v>0</v>
      </c>
      <c r="J626" s="58">
        <v>0</v>
      </c>
      <c r="K626" s="78"/>
      <c r="L626" s="58"/>
      <c r="M626" s="58"/>
      <c r="N626" s="58">
        <v>0</v>
      </c>
      <c r="O626" s="78">
        <v>0</v>
      </c>
      <c r="P626" s="58">
        <v>0</v>
      </c>
      <c r="Q626" s="58">
        <v>0</v>
      </c>
      <c r="R626" s="58">
        <v>0</v>
      </c>
      <c r="S626" s="78"/>
      <c r="T626" s="58"/>
      <c r="U626" s="58"/>
      <c r="V626" s="58">
        <v>0</v>
      </c>
      <c r="W626" s="58"/>
      <c r="X626" s="58"/>
      <c r="Y626" s="58"/>
      <c r="Z626" s="58"/>
      <c r="AA626" s="58"/>
      <c r="AB626" s="58">
        <v>0</v>
      </c>
      <c r="AC626" s="60">
        <v>0</v>
      </c>
      <c r="AD626" s="60">
        <v>0</v>
      </c>
      <c r="AE626" s="60">
        <v>0</v>
      </c>
      <c r="AF626" s="60">
        <v>0</v>
      </c>
      <c r="AG626" s="60">
        <v>0</v>
      </c>
      <c r="AH626" s="60">
        <v>0</v>
      </c>
      <c r="AI626" s="58">
        <v>0</v>
      </c>
      <c r="AJ626" s="58">
        <v>0</v>
      </c>
      <c r="AK626" s="59">
        <v>0</v>
      </c>
      <c r="AL626" s="58">
        <v>0</v>
      </c>
      <c r="AM626" s="58">
        <v>0</v>
      </c>
      <c r="AN626" s="78">
        <v>105</v>
      </c>
      <c r="AO626" s="78">
        <v>389</v>
      </c>
      <c r="AP626" s="78">
        <v>0</v>
      </c>
      <c r="AQ626" s="93">
        <v>38766000</v>
      </c>
      <c r="AR626" s="93">
        <v>0</v>
      </c>
      <c r="AS626" s="93">
        <v>0</v>
      </c>
      <c r="AT626" s="93">
        <v>0</v>
      </c>
      <c r="AU626" s="93">
        <v>0</v>
      </c>
      <c r="AV626" s="93">
        <v>38766000</v>
      </c>
      <c r="AW626" s="93">
        <v>0</v>
      </c>
      <c r="AX626" s="93">
        <v>0</v>
      </c>
      <c r="AY626" s="58"/>
      <c r="AZ626" s="59"/>
      <c r="BA626" s="59"/>
      <c r="BB626" s="59">
        <v>38766000</v>
      </c>
      <c r="BC626" s="59">
        <v>0</v>
      </c>
      <c r="BD626" s="59">
        <v>0</v>
      </c>
      <c r="BE626" s="59">
        <v>38766000</v>
      </c>
      <c r="BF626" s="59">
        <v>0</v>
      </c>
      <c r="BG626" s="136">
        <v>0</v>
      </c>
      <c r="BH626" s="80">
        <v>105</v>
      </c>
      <c r="BI626" s="80">
        <v>389</v>
      </c>
      <c r="BJ626" s="80">
        <v>284</v>
      </c>
      <c r="BK626" s="80">
        <v>270.47619047619048</v>
      </c>
      <c r="BL626" s="80">
        <v>389</v>
      </c>
      <c r="BM626" s="80">
        <v>284</v>
      </c>
      <c r="BN626" s="80">
        <v>270.47619047619048</v>
      </c>
      <c r="BO626" s="169" t="str">
        <f>VLOOKUP(B626,[1]DS!$B$5:$W$2997,15,0)</f>
        <v>2003</v>
      </c>
      <c r="BP626" s="80" t="str">
        <f t="shared" si="62"/>
        <v/>
      </c>
    </row>
    <row r="627" spans="1:69" ht="27.6" customHeight="1">
      <c r="A627" s="56">
        <f>SUBTOTAL(3,$B$9:B627)</f>
        <v>619</v>
      </c>
      <c r="B627" s="123" t="s">
        <v>606</v>
      </c>
      <c r="C627" s="124" t="s">
        <v>1146</v>
      </c>
      <c r="D627" s="125" t="s">
        <v>1393</v>
      </c>
      <c r="E627" s="56">
        <v>20</v>
      </c>
      <c r="F627" s="57" t="s">
        <v>742</v>
      </c>
      <c r="G627" s="78">
        <v>0</v>
      </c>
      <c r="H627" s="58">
        <v>0</v>
      </c>
      <c r="I627" s="58">
        <v>0</v>
      </c>
      <c r="J627" s="58">
        <v>0</v>
      </c>
      <c r="K627" s="78"/>
      <c r="L627" s="58"/>
      <c r="M627" s="58"/>
      <c r="N627" s="58">
        <v>0</v>
      </c>
      <c r="O627" s="78">
        <v>0</v>
      </c>
      <c r="P627" s="58">
        <v>0</v>
      </c>
      <c r="Q627" s="58">
        <v>0</v>
      </c>
      <c r="R627" s="58">
        <v>0</v>
      </c>
      <c r="S627" s="78"/>
      <c r="T627" s="58"/>
      <c r="U627" s="58"/>
      <c r="V627" s="58">
        <v>0</v>
      </c>
      <c r="W627" s="58"/>
      <c r="X627" s="58"/>
      <c r="Y627" s="58"/>
      <c r="Z627" s="58"/>
      <c r="AA627" s="58"/>
      <c r="AB627" s="58">
        <v>0</v>
      </c>
      <c r="AC627" s="60">
        <v>0</v>
      </c>
      <c r="AD627" s="60">
        <v>0</v>
      </c>
      <c r="AE627" s="60">
        <v>0</v>
      </c>
      <c r="AF627" s="60">
        <v>0</v>
      </c>
      <c r="AG627" s="60">
        <v>0</v>
      </c>
      <c r="AH627" s="60">
        <v>0</v>
      </c>
      <c r="AI627" s="58">
        <v>0</v>
      </c>
      <c r="AJ627" s="58">
        <v>0</v>
      </c>
      <c r="AK627" s="59">
        <v>0</v>
      </c>
      <c r="AL627" s="58">
        <v>0</v>
      </c>
      <c r="AM627" s="58">
        <v>0</v>
      </c>
      <c r="AN627" s="78">
        <v>300</v>
      </c>
      <c r="AO627" s="78">
        <v>402.6</v>
      </c>
      <c r="AP627" s="78">
        <v>0</v>
      </c>
      <c r="AQ627" s="93">
        <v>14004900</v>
      </c>
      <c r="AR627" s="93">
        <v>0</v>
      </c>
      <c r="AS627" s="93">
        <v>0</v>
      </c>
      <c r="AT627" s="93">
        <v>0</v>
      </c>
      <c r="AU627" s="93">
        <v>0</v>
      </c>
      <c r="AV627" s="93">
        <v>14004900</v>
      </c>
      <c r="AW627" s="93">
        <v>0</v>
      </c>
      <c r="AX627" s="93">
        <v>0</v>
      </c>
      <c r="AY627" s="58"/>
      <c r="AZ627" s="59"/>
      <c r="BA627" s="59"/>
      <c r="BB627" s="59">
        <v>14004900</v>
      </c>
      <c r="BC627" s="59">
        <v>0</v>
      </c>
      <c r="BD627" s="59">
        <v>0</v>
      </c>
      <c r="BE627" s="59">
        <v>14004900</v>
      </c>
      <c r="BF627" s="59">
        <v>0</v>
      </c>
      <c r="BG627" s="136">
        <v>0</v>
      </c>
      <c r="BH627" s="80">
        <v>300</v>
      </c>
      <c r="BI627" s="80">
        <v>402.6</v>
      </c>
      <c r="BJ627" s="80">
        <v>102.60000000000002</v>
      </c>
      <c r="BK627" s="80">
        <v>34.20000000000001</v>
      </c>
      <c r="BL627" s="80">
        <v>402.6</v>
      </c>
      <c r="BM627" s="80">
        <v>102.60000000000002</v>
      </c>
      <c r="BN627" s="80">
        <v>34.20000000000001</v>
      </c>
      <c r="BO627" s="169" t="str">
        <f>VLOOKUP(B627,[1]DS!$B$5:$W$2997,15,0)</f>
        <v>2003</v>
      </c>
      <c r="BP627" s="80" t="str">
        <f t="shared" si="62"/>
        <v/>
      </c>
    </row>
    <row r="628" spans="1:69" ht="27.6" customHeight="1">
      <c r="A628" s="56">
        <f>SUBTOTAL(3,$B$9:B628)</f>
        <v>620</v>
      </c>
      <c r="B628" s="123" t="s">
        <v>891</v>
      </c>
      <c r="C628" s="124" t="s">
        <v>1465</v>
      </c>
      <c r="D628" s="125" t="s">
        <v>971</v>
      </c>
      <c r="E628" s="56">
        <v>20</v>
      </c>
      <c r="F628" s="57" t="s">
        <v>1466</v>
      </c>
      <c r="G628" s="78">
        <v>0</v>
      </c>
      <c r="H628" s="58">
        <v>0</v>
      </c>
      <c r="I628" s="58">
        <v>0</v>
      </c>
      <c r="J628" s="58">
        <v>0</v>
      </c>
      <c r="K628" s="78"/>
      <c r="L628" s="58"/>
      <c r="M628" s="58"/>
      <c r="N628" s="58">
        <v>0</v>
      </c>
      <c r="O628" s="78">
        <v>0</v>
      </c>
      <c r="P628" s="58">
        <v>0</v>
      </c>
      <c r="Q628" s="58">
        <v>0</v>
      </c>
      <c r="R628" s="58">
        <v>0</v>
      </c>
      <c r="S628" s="78"/>
      <c r="T628" s="58"/>
      <c r="U628" s="58"/>
      <c r="V628" s="58">
        <v>0</v>
      </c>
      <c r="W628" s="58"/>
      <c r="X628" s="58"/>
      <c r="Y628" s="58"/>
      <c r="Z628" s="58"/>
      <c r="AA628" s="58"/>
      <c r="AB628" s="58">
        <v>0</v>
      </c>
      <c r="AC628" s="60">
        <v>0</v>
      </c>
      <c r="AD628" s="60">
        <v>0</v>
      </c>
      <c r="AE628" s="60">
        <v>0</v>
      </c>
      <c r="AF628" s="60">
        <v>0</v>
      </c>
      <c r="AG628" s="60">
        <v>0</v>
      </c>
      <c r="AH628" s="60">
        <v>0</v>
      </c>
      <c r="AI628" s="58">
        <v>0</v>
      </c>
      <c r="AJ628" s="58">
        <v>0</v>
      </c>
      <c r="AK628" s="59">
        <v>0</v>
      </c>
      <c r="AL628" s="58">
        <v>0</v>
      </c>
      <c r="AM628" s="58">
        <v>0</v>
      </c>
      <c r="AN628" s="78">
        <v>275</v>
      </c>
      <c r="AO628" s="78">
        <v>81.900000000000006</v>
      </c>
      <c r="AP628" s="78">
        <v>0</v>
      </c>
      <c r="AQ628" s="93">
        <v>0</v>
      </c>
      <c r="AR628" s="93">
        <v>0</v>
      </c>
      <c r="AS628" s="93">
        <v>0</v>
      </c>
      <c r="AT628" s="93">
        <v>0</v>
      </c>
      <c r="AU628" s="93">
        <v>0</v>
      </c>
      <c r="AV628" s="93">
        <v>0</v>
      </c>
      <c r="AW628" s="93">
        <v>0</v>
      </c>
      <c r="AX628" s="93">
        <v>0</v>
      </c>
      <c r="AY628" s="58"/>
      <c r="AZ628" s="59"/>
      <c r="BA628" s="59"/>
      <c r="BB628" s="59">
        <v>0</v>
      </c>
      <c r="BC628" s="59">
        <v>0</v>
      </c>
      <c r="BD628" s="59">
        <v>0</v>
      </c>
      <c r="BE628" s="59">
        <v>0</v>
      </c>
      <c r="BF628" s="59">
        <v>0</v>
      </c>
      <c r="BG628" s="136">
        <v>0</v>
      </c>
      <c r="BH628" s="80">
        <v>275</v>
      </c>
      <c r="BI628" s="80">
        <v>81.900000000000006</v>
      </c>
      <c r="BJ628" s="80">
        <v>0</v>
      </c>
      <c r="BK628" s="80">
        <v>0</v>
      </c>
      <c r="BL628" s="80">
        <v>81.900000000000006</v>
      </c>
      <c r="BM628" s="80">
        <v>0</v>
      </c>
      <c r="BN628" s="80">
        <v>0</v>
      </c>
      <c r="BO628" s="169" t="str">
        <f>VLOOKUP(B628,[1]DS!$B$5:$W$2997,15,0)</f>
        <v>2003</v>
      </c>
      <c r="BP628" s="80" t="str">
        <f t="shared" si="62"/>
        <v/>
      </c>
    </row>
    <row r="629" spans="1:69" ht="27.6" customHeight="1">
      <c r="A629" s="56">
        <f>SUBTOTAL(3,$B$9:B629)</f>
        <v>621</v>
      </c>
      <c r="B629" s="123" t="s">
        <v>892</v>
      </c>
      <c r="C629" s="124" t="s">
        <v>1018</v>
      </c>
      <c r="D629" s="125" t="s">
        <v>1211</v>
      </c>
      <c r="E629" s="56">
        <v>20</v>
      </c>
      <c r="F629" s="57" t="s">
        <v>1466</v>
      </c>
      <c r="G629" s="78">
        <v>0</v>
      </c>
      <c r="H629" s="58">
        <v>0</v>
      </c>
      <c r="I629" s="58">
        <v>0</v>
      </c>
      <c r="J629" s="58">
        <v>0</v>
      </c>
      <c r="K629" s="78"/>
      <c r="L629" s="58"/>
      <c r="M629" s="58"/>
      <c r="N629" s="58">
        <v>0</v>
      </c>
      <c r="O629" s="78">
        <v>0</v>
      </c>
      <c r="P629" s="58">
        <v>0</v>
      </c>
      <c r="Q629" s="58">
        <v>0</v>
      </c>
      <c r="R629" s="58">
        <v>0</v>
      </c>
      <c r="S629" s="78"/>
      <c r="T629" s="58"/>
      <c r="U629" s="58"/>
      <c r="V629" s="58">
        <v>0</v>
      </c>
      <c r="W629" s="58"/>
      <c r="X629" s="58"/>
      <c r="Y629" s="58"/>
      <c r="Z629" s="58"/>
      <c r="AA629" s="58"/>
      <c r="AB629" s="58">
        <v>0</v>
      </c>
      <c r="AC629" s="60">
        <v>0</v>
      </c>
      <c r="AD629" s="60">
        <v>0</v>
      </c>
      <c r="AE629" s="60">
        <v>0</v>
      </c>
      <c r="AF629" s="60">
        <v>0</v>
      </c>
      <c r="AG629" s="60">
        <v>0</v>
      </c>
      <c r="AH629" s="60">
        <v>0</v>
      </c>
      <c r="AI629" s="58">
        <v>0</v>
      </c>
      <c r="AJ629" s="58">
        <v>0</v>
      </c>
      <c r="AK629" s="59">
        <v>0</v>
      </c>
      <c r="AL629" s="58">
        <v>0</v>
      </c>
      <c r="AM629" s="58">
        <v>0</v>
      </c>
      <c r="AN629" s="78">
        <v>225</v>
      </c>
      <c r="AO629" s="78">
        <v>0</v>
      </c>
      <c r="AP629" s="78">
        <v>0</v>
      </c>
      <c r="AQ629" s="93">
        <v>0</v>
      </c>
      <c r="AR629" s="93">
        <v>0</v>
      </c>
      <c r="AS629" s="93">
        <v>0</v>
      </c>
      <c r="AT629" s="93">
        <v>0</v>
      </c>
      <c r="AU629" s="93">
        <v>0</v>
      </c>
      <c r="AV629" s="93">
        <v>0</v>
      </c>
      <c r="AW629" s="93">
        <v>0</v>
      </c>
      <c r="AX629" s="93">
        <v>0</v>
      </c>
      <c r="AY629" s="58"/>
      <c r="AZ629" s="59"/>
      <c r="BA629" s="59"/>
      <c r="BB629" s="59">
        <v>0</v>
      </c>
      <c r="BC629" s="59">
        <v>0</v>
      </c>
      <c r="BD629" s="59">
        <v>0</v>
      </c>
      <c r="BE629" s="59">
        <v>0</v>
      </c>
      <c r="BF629" s="59">
        <v>0</v>
      </c>
      <c r="BG629" s="136">
        <v>0</v>
      </c>
      <c r="BH629" s="80">
        <v>225</v>
      </c>
      <c r="BI629" s="80">
        <v>0</v>
      </c>
      <c r="BJ629" s="80">
        <v>0</v>
      </c>
      <c r="BK629" s="80">
        <v>0</v>
      </c>
      <c r="BL629" s="80">
        <v>0</v>
      </c>
      <c r="BM629" s="80">
        <v>0</v>
      </c>
      <c r="BN629" s="80">
        <v>0</v>
      </c>
      <c r="BO629" s="170" t="str">
        <f>VLOOKUP(B629,[1]DS!$B$5:$W$2997,15,0)</f>
        <v>2003</v>
      </c>
      <c r="BP629" s="80" t="str">
        <f t="shared" si="62"/>
        <v/>
      </c>
    </row>
    <row r="630" spans="1:69">
      <c r="A630" s="43"/>
      <c r="B630" s="43"/>
      <c r="C630" s="44"/>
      <c r="D630" s="44"/>
      <c r="E630" s="43"/>
      <c r="F630" s="44"/>
      <c r="G630" s="72"/>
      <c r="H630" s="44"/>
      <c r="I630" s="44"/>
      <c r="J630" s="53">
        <f>IFERROR(VLOOKUP(B630,[6]Tong_hop!$B$11:$L$15,10,0),0)</f>
        <v>0</v>
      </c>
      <c r="K630" s="65">
        <f>IFERROR(VLOOKUP(B630,[7]Tong_hop!$B$11:$L$69,6,0),0)</f>
        <v>0</v>
      </c>
      <c r="L630" s="58">
        <f>IFERROR(VLOOKUP(B630,[7]Tong_hop!$B$11:$L$69,7,0),0)</f>
        <v>0</v>
      </c>
      <c r="M630" s="58">
        <f>IFERROR(VLOOKUP(B630,[7]Tong_hop!$B$11:$L$69,8,0),0)</f>
        <v>0</v>
      </c>
      <c r="N630" s="44"/>
      <c r="O630" s="72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60">
        <f>IFERROR(VLOOKUP(B630,'[8]Tong hop'!$B$14:$S$454,9,0),0)</f>
        <v>0</v>
      </c>
      <c r="AF630" s="60">
        <f>IFERROR(VLOOKUP(B630,'[8]Tong hop'!$B$14:$S$454,8,0),0)</f>
        <v>0</v>
      </c>
      <c r="AG630" s="60">
        <f>IFERROR(VLOOKUP(B630,'[8]Tong hop'!$B$14:$S$454,11,0),0)</f>
        <v>0</v>
      </c>
      <c r="AH630" s="60">
        <f>IFERROR(VLOOKUP(B630,'[8]Tong hop'!$B$14:$S$454,10,0),0)</f>
        <v>0</v>
      </c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5"/>
      <c r="AV630" s="45"/>
      <c r="AW630" s="45"/>
      <c r="AX630" s="46"/>
      <c r="AY630" s="58">
        <f>IFERROR(VLOOKUP(B630,'[9]Sheet1 (2)'!$B$12:$K$31,7,0),0)</f>
        <v>0</v>
      </c>
      <c r="AZ630" s="54">
        <f>IFERROR(VLOOKUP(B630,'[9]Sheet1 (2)'!$B$12:$K$31,8,0),0)</f>
        <v>0</v>
      </c>
      <c r="BA630" s="54">
        <f>IFERROR(VLOOKUP(B630,'[9]Sheet1 (2)'!$B$12:$K$31,9,0),0)</f>
        <v>0</v>
      </c>
      <c r="BB630" s="47"/>
      <c r="BC630" s="47"/>
      <c r="BD630" s="47"/>
      <c r="BE630" s="48"/>
      <c r="BF630" s="48"/>
      <c r="BG630" s="49"/>
      <c r="BJ630" s="119">
        <f t="shared" ref="BJ630:BJ632" si="63">IF(BI630&lt;BH630,0,BI630-BH630)</f>
        <v>0</v>
      </c>
      <c r="BK630" s="119">
        <f t="shared" ref="BK630:BK632" si="64">IFERROR(IF(BJ630=0,0,(BJ630/BH630)*100),0)</f>
        <v>0</v>
      </c>
      <c r="BL630" s="119">
        <f>+G630+K630+O630+S630+AO630+AP630</f>
        <v>0</v>
      </c>
      <c r="BM630" s="119"/>
      <c r="BN630" s="119">
        <f t="shared" ref="BN630" si="65">IFERROR(IF(BM630=0,0,(BM630/BH630)*100),0)</f>
        <v>0</v>
      </c>
      <c r="BP630" s="19" t="str">
        <f t="shared" ref="BP630:BP632" si="66">+IF((AO630+AP630-AN630)&gt;300,"Vượt quá 300 giờ","")</f>
        <v/>
      </c>
      <c r="BQ630" s="19" t="str">
        <f>+IF((AO630+AP630-AN630)&gt;300,"Vượt quá 300 giờ","")</f>
        <v/>
      </c>
    </row>
    <row r="631" spans="1:69" s="50" customFormat="1" ht="20.25" customHeight="1">
      <c r="A631" s="62"/>
      <c r="B631" s="62"/>
      <c r="C631" s="240" t="s">
        <v>575</v>
      </c>
      <c r="D631" s="240"/>
      <c r="E631" s="62"/>
      <c r="F631" s="63"/>
      <c r="G631" s="68">
        <f t="shared" ref="G631:V631" si="67">SUBTOTAL(9,G9:G630)</f>
        <v>4400.5</v>
      </c>
      <c r="H631" s="64">
        <f t="shared" si="67"/>
        <v>451051250</v>
      </c>
      <c r="I631" s="64">
        <f t="shared" si="67"/>
        <v>6970000</v>
      </c>
      <c r="J631" s="64">
        <f t="shared" si="67"/>
        <v>444081250</v>
      </c>
      <c r="K631" s="68">
        <f t="shared" si="67"/>
        <v>0</v>
      </c>
      <c r="L631" s="64">
        <f t="shared" si="67"/>
        <v>0</v>
      </c>
      <c r="M631" s="64">
        <f t="shared" si="67"/>
        <v>0</v>
      </c>
      <c r="N631" s="64">
        <f t="shared" si="67"/>
        <v>0</v>
      </c>
      <c r="O631" s="68">
        <f t="shared" si="67"/>
        <v>35869.399999999951</v>
      </c>
      <c r="P631" s="64">
        <f t="shared" si="67"/>
        <v>3676613500</v>
      </c>
      <c r="Q631" s="64">
        <f t="shared" si="67"/>
        <v>84068668</v>
      </c>
      <c r="R631" s="64">
        <f t="shared" si="67"/>
        <v>3592544832</v>
      </c>
      <c r="S631" s="68">
        <f t="shared" si="67"/>
        <v>0</v>
      </c>
      <c r="T631" s="64">
        <f t="shared" si="67"/>
        <v>0</v>
      </c>
      <c r="U631" s="64">
        <f t="shared" si="67"/>
        <v>0</v>
      </c>
      <c r="V631" s="64">
        <f t="shared" si="67"/>
        <v>0</v>
      </c>
      <c r="W631" s="64"/>
      <c r="X631" s="64"/>
      <c r="Y631" s="64"/>
      <c r="Z631" s="64"/>
      <c r="AA631" s="64"/>
      <c r="AB631" s="64">
        <f t="shared" ref="AB631:BJ631" si="68">SUBTOTAL(9,AB9:AB630)</f>
        <v>0</v>
      </c>
      <c r="AC631" s="67">
        <f t="shared" si="68"/>
        <v>1266</v>
      </c>
      <c r="AD631" s="77">
        <f t="shared" si="68"/>
        <v>27074</v>
      </c>
      <c r="AE631" s="77">
        <f t="shared" si="68"/>
        <v>0</v>
      </c>
      <c r="AF631" s="77">
        <f t="shared" si="68"/>
        <v>0</v>
      </c>
      <c r="AG631" s="67">
        <f t="shared" si="68"/>
        <v>1266</v>
      </c>
      <c r="AH631" s="77">
        <f t="shared" si="68"/>
        <v>27074</v>
      </c>
      <c r="AI631" s="64">
        <f t="shared" si="68"/>
        <v>1403850000</v>
      </c>
      <c r="AJ631" s="64">
        <f t="shared" si="68"/>
        <v>19110900</v>
      </c>
      <c r="AK631" s="64">
        <f t="shared" si="68"/>
        <v>0</v>
      </c>
      <c r="AL631" s="64">
        <f t="shared" si="68"/>
        <v>1384739100</v>
      </c>
      <c r="AM631" s="64">
        <f t="shared" si="68"/>
        <v>0</v>
      </c>
      <c r="AN631" s="68">
        <f t="shared" si="68"/>
        <v>137127.5</v>
      </c>
      <c r="AO631" s="68">
        <f t="shared" si="68"/>
        <v>164380.79999999987</v>
      </c>
      <c r="AP631" s="68">
        <f t="shared" si="68"/>
        <v>9851.7999999999938</v>
      </c>
      <c r="AQ631" s="64">
        <f t="shared" si="68"/>
        <v>9524562450</v>
      </c>
      <c r="AR631" s="64">
        <f t="shared" si="68"/>
        <v>100721700</v>
      </c>
      <c r="AS631" s="64">
        <f t="shared" si="68"/>
        <v>601721489.10702145</v>
      </c>
      <c r="AT631" s="64">
        <f t="shared" si="68"/>
        <v>0</v>
      </c>
      <c r="AU631" s="64">
        <f t="shared" si="68"/>
        <v>0</v>
      </c>
      <c r="AV631" s="64">
        <f t="shared" si="68"/>
        <v>9609797144</v>
      </c>
      <c r="AW631" s="64">
        <f t="shared" si="68"/>
        <v>586234483</v>
      </c>
      <c r="AX631" s="64">
        <f t="shared" si="68"/>
        <v>0</v>
      </c>
      <c r="AY631" s="64">
        <f t="shared" si="68"/>
        <v>0</v>
      </c>
      <c r="AZ631" s="64">
        <f t="shared" si="68"/>
        <v>0</v>
      </c>
      <c r="BA631" s="64">
        <f t="shared" si="68"/>
        <v>0</v>
      </c>
      <c r="BB631" s="64">
        <f t="shared" si="68"/>
        <v>15031162326</v>
      </c>
      <c r="BC631" s="64">
        <f t="shared" si="68"/>
        <v>586234483</v>
      </c>
      <c r="BD631" s="64">
        <f t="shared" si="68"/>
        <v>0</v>
      </c>
      <c r="BE631" s="64">
        <f t="shared" si="68"/>
        <v>15031162326</v>
      </c>
      <c r="BF631" s="64">
        <f t="shared" si="68"/>
        <v>586234483</v>
      </c>
      <c r="BG631" s="64">
        <f t="shared" si="68"/>
        <v>0</v>
      </c>
      <c r="BH631" s="68">
        <f t="shared" si="68"/>
        <v>137127.5</v>
      </c>
      <c r="BI631" s="68">
        <f t="shared" si="68"/>
        <v>241576.50000000015</v>
      </c>
      <c r="BJ631" s="68">
        <f t="shared" si="68"/>
        <v>124993.39999999992</v>
      </c>
      <c r="BK631" s="126">
        <f t="shared" si="64"/>
        <v>91.151227871871015</v>
      </c>
      <c r="BL631" s="68">
        <f>SUBTOTAL(9,BL9:BL630)</f>
        <v>214502.50000000012</v>
      </c>
      <c r="BM631" s="68">
        <f>SUBTOTAL(9,BM9:BM630)</f>
        <v>102920.29999999992</v>
      </c>
      <c r="BN631" s="119">
        <f t="shared" ref="BN631" si="69">IFERROR(IF(BM631=0,0,(BM631/BH631)*100),0)</f>
        <v>75.054456618840078</v>
      </c>
      <c r="BO631" s="150"/>
      <c r="BP631" s="19"/>
      <c r="BQ631" s="19"/>
    </row>
    <row r="632" spans="1:69" s="258" customFormat="1" ht="21.75" customHeight="1">
      <c r="A632" s="257"/>
      <c r="B632" s="257"/>
      <c r="C632" s="257"/>
      <c r="D632" s="257"/>
      <c r="E632" s="257"/>
      <c r="G632" s="259">
        <f>G631-[2]Tong_hop!$G$86</f>
        <v>0</v>
      </c>
      <c r="H632" s="260">
        <f>H631-[2]Tong_hop!$I$86</f>
        <v>0</v>
      </c>
      <c r="I632" s="260">
        <f>I631-[2]Tong_hop!$J$86</f>
        <v>0</v>
      </c>
      <c r="J632" s="260"/>
      <c r="K632" s="260"/>
      <c r="L632" s="260"/>
      <c r="M632" s="260"/>
      <c r="N632" s="260"/>
      <c r="O632" s="261">
        <f>O631-[3]Tong_hop!$G$400</f>
        <v>0</v>
      </c>
      <c r="P632" s="261">
        <f>P631-[3]Tong_hop!$I$400</f>
        <v>0</v>
      </c>
      <c r="Q632" s="261">
        <f>Q631-[3]Tong_hop!$J$400</f>
        <v>0</v>
      </c>
      <c r="R632" s="261">
        <f>R631-[3]Tong_hop!$K$400</f>
        <v>0</v>
      </c>
      <c r="S632" s="260">
        <f>S631-[10]Tong_hop!G368</f>
        <v>-26796.899999999958</v>
      </c>
      <c r="T632" s="260">
        <f>T631-[10]Tong_hop!I368</f>
        <v>-2746682250</v>
      </c>
      <c r="U632" s="260">
        <f>U631-[10]Tong_hop!J368</f>
        <v>0</v>
      </c>
      <c r="V632" s="260">
        <f>V631-[10]Tong_hop!K368</f>
        <v>-2746682250</v>
      </c>
      <c r="W632" s="262"/>
      <c r="X632" s="262"/>
      <c r="Y632" s="262"/>
      <c r="Z632" s="262"/>
      <c r="AA632" s="262"/>
      <c r="AB632" s="262">
        <f>AB631-'[11]Tong hop'!N161</f>
        <v>-24280000</v>
      </c>
      <c r="AC632" s="262">
        <f>AC631-'[4]Tong hop'!$H$356</f>
        <v>0</v>
      </c>
      <c r="AD632" s="262">
        <f>AD631-'[4]Tong hop'!$G$356</f>
        <v>0</v>
      </c>
      <c r="AE632" s="262">
        <f>AE631-'[4]Tong hop'!$J$356</f>
        <v>0</v>
      </c>
      <c r="AF632" s="262">
        <f>AF631-'[4]Tong hop'!$I$356</f>
        <v>0</v>
      </c>
      <c r="AG632" s="262">
        <f>AG631-'[4]Tong hop'!$L$356</f>
        <v>0</v>
      </c>
      <c r="AH632" s="262">
        <f>AH631-'[4]Tong hop'!$K$356</f>
        <v>0</v>
      </c>
      <c r="AI632" s="262">
        <f>AI631-'[4]Tong hop'!$M$356</f>
        <v>0</v>
      </c>
      <c r="AJ632" s="262">
        <f>AJ631-'[4]Tong hop'!$N$356</f>
        <v>0</v>
      </c>
      <c r="AK632" s="262">
        <f>AK631-'[4]Tong hop'!$O$356</f>
        <v>0</v>
      </c>
      <c r="AL632" s="262">
        <f>AL631-'[4]Tong hop'!$Q$356</f>
        <v>0</v>
      </c>
      <c r="AM632" s="262">
        <f>AM631-'[4]Tong hop'!$R$356</f>
        <v>0</v>
      </c>
      <c r="AN632" s="262">
        <f>+AN631-[5]KemQD_A4!H634</f>
        <v>0</v>
      </c>
      <c r="AO632" s="262">
        <f>+AO631-[5]KemQD_A4!I634</f>
        <v>0</v>
      </c>
      <c r="AP632" s="262">
        <f>+AP631-[5]KemQD_A4!J634</f>
        <v>0</v>
      </c>
      <c r="AQ632" s="262">
        <f>+AQ631-[5]KemQD_A4!R634</f>
        <v>0</v>
      </c>
      <c r="AR632" s="262">
        <f>+AR631-[5]KemQD_A4!S634</f>
        <v>0</v>
      </c>
      <c r="AS632" s="262">
        <f>+AS631-[5]KemQD_A4!T634</f>
        <v>0</v>
      </c>
      <c r="AT632" s="262">
        <f>+AT631-[5]KemQD_A4!U634</f>
        <v>0</v>
      </c>
      <c r="AU632" s="262">
        <f>+AU631-[5]KemQD_A4!V634</f>
        <v>0</v>
      </c>
      <c r="AV632" s="262">
        <f>+AV631-[5]KemQD_A4!W634</f>
        <v>0</v>
      </c>
      <c r="AW632" s="262">
        <f>+AW631-[5]KemQD_A4!X634</f>
        <v>0</v>
      </c>
      <c r="AX632" s="262">
        <f>+AX631-[5]KemQD_A4!Y634</f>
        <v>0</v>
      </c>
      <c r="AY632" s="262"/>
      <c r="AZ632" s="262"/>
      <c r="BA632" s="262"/>
      <c r="BB632" s="263"/>
      <c r="BC632" s="263"/>
      <c r="BD632" s="264"/>
      <c r="BG632" s="257"/>
      <c r="BJ632" s="259"/>
      <c r="BK632" s="259"/>
      <c r="BL632" s="259"/>
      <c r="BP632" s="265" t="str">
        <f t="shared" si="66"/>
        <v/>
      </c>
      <c r="BQ632" s="265" t="str">
        <f>+IF((AO632+AP632-AN632)&gt;300,"Vượt quá 300 giờ","")</f>
        <v/>
      </c>
    </row>
    <row r="633" spans="1:69" s="258" customFormat="1" ht="21.75" customHeight="1">
      <c r="A633" s="257"/>
      <c r="B633" s="257"/>
      <c r="C633" s="257"/>
      <c r="D633" s="257"/>
      <c r="E633" s="257"/>
      <c r="G633" s="259"/>
      <c r="H633" s="259"/>
      <c r="I633" s="259"/>
      <c r="J633" s="259"/>
      <c r="K633" s="259"/>
      <c r="L633" s="259"/>
      <c r="M633" s="259"/>
      <c r="N633" s="259"/>
      <c r="O633" s="259"/>
      <c r="P633" s="259"/>
      <c r="Q633" s="259"/>
      <c r="R633" s="259"/>
      <c r="S633" s="259"/>
      <c r="T633" s="259"/>
      <c r="U633" s="259"/>
      <c r="V633" s="259"/>
      <c r="W633" s="259"/>
      <c r="X633" s="259"/>
      <c r="Y633" s="259"/>
      <c r="Z633" s="259"/>
      <c r="AA633" s="259"/>
      <c r="AB633" s="259"/>
      <c r="AC633" s="259"/>
      <c r="AD633" s="259"/>
      <c r="AE633" s="259"/>
      <c r="AF633" s="259"/>
      <c r="AG633" s="259"/>
      <c r="AH633" s="259"/>
      <c r="AI633" s="259"/>
      <c r="AJ633" s="259"/>
      <c r="AK633" s="259"/>
      <c r="AL633" s="259"/>
      <c r="AM633" s="259"/>
      <c r="AN633" s="259"/>
      <c r="AO633" s="259"/>
      <c r="AP633" s="259"/>
      <c r="AQ633" s="259"/>
      <c r="AR633" s="259"/>
      <c r="AS633" s="259"/>
      <c r="AT633" s="259"/>
      <c r="AU633" s="259"/>
      <c r="AV633" s="259"/>
      <c r="AW633" s="259"/>
      <c r="AX633" s="259"/>
      <c r="AY633" s="259"/>
      <c r="AZ633" s="259"/>
      <c r="BA633" s="259"/>
      <c r="BB633" s="259"/>
      <c r="BC633" s="259"/>
      <c r="BD633" s="259"/>
      <c r="BE633" s="259"/>
      <c r="BF633" s="259"/>
      <c r="BG633" s="259"/>
      <c r="BH633" s="259"/>
      <c r="BI633" s="259"/>
      <c r="BJ633" s="259"/>
      <c r="BK633" s="259"/>
      <c r="BL633" s="259"/>
      <c r="BM633" s="259"/>
      <c r="BN633" s="259"/>
      <c r="BP633" s="265"/>
      <c r="BQ633" s="265"/>
    </row>
    <row r="634" spans="1:69" ht="23.4" customHeight="1">
      <c r="P634" s="27"/>
      <c r="Q634" s="27"/>
      <c r="R634" s="27"/>
      <c r="S634" s="27"/>
      <c r="AK634" s="27"/>
      <c r="BF634" s="27"/>
      <c r="BG634" s="137"/>
    </row>
    <row r="635" spans="1:69" ht="30.6" customHeight="1">
      <c r="E635" s="61"/>
      <c r="F635" s="104" t="s">
        <v>755</v>
      </c>
      <c r="G635" s="74"/>
      <c r="H635" s="51"/>
      <c r="I635" s="51"/>
      <c r="J635" s="51"/>
      <c r="K635" s="51"/>
      <c r="L635" s="51"/>
      <c r="M635" s="51"/>
      <c r="N635" s="51"/>
      <c r="O635" s="74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  <c r="AM635" s="51"/>
      <c r="AN635" s="51"/>
      <c r="AO635" s="51"/>
      <c r="AP635" s="51"/>
      <c r="AQ635" s="51"/>
      <c r="AR635" s="51"/>
      <c r="AS635" s="51"/>
      <c r="AT635" s="51"/>
      <c r="AU635" s="51"/>
      <c r="AV635" s="51"/>
      <c r="AW635" s="51"/>
      <c r="AX635" s="51"/>
      <c r="AY635" s="51"/>
      <c r="AZ635" s="51"/>
      <c r="BA635" s="51"/>
      <c r="BB635" s="51"/>
      <c r="BC635" s="51"/>
      <c r="BD635" s="51"/>
      <c r="BE635" s="51"/>
      <c r="BF635" s="51"/>
      <c r="BG635" s="138"/>
      <c r="BH635" s="51"/>
      <c r="BI635" s="51"/>
      <c r="BJ635" s="51"/>
      <c r="BK635" s="51"/>
      <c r="BL635" s="51"/>
      <c r="BM635" s="51"/>
      <c r="BN635" s="51"/>
      <c r="BO635" s="152" t="s">
        <v>753</v>
      </c>
      <c r="BP635" s="82" t="s">
        <v>753</v>
      </c>
      <c r="BQ635" s="82" t="s">
        <v>752</v>
      </c>
    </row>
    <row r="636" spans="1:69" ht="23.25" customHeight="1">
      <c r="E636" s="52">
        <v>1</v>
      </c>
      <c r="F636" s="85" t="s">
        <v>582</v>
      </c>
      <c r="G636" s="86">
        <f t="shared" ref="G636:J650" si="70">SUMIF($E$9:$E$629,$E636,G$9:G$629)</f>
        <v>0</v>
      </c>
      <c r="H636" s="53">
        <f t="shared" si="70"/>
        <v>0</v>
      </c>
      <c r="I636" s="53">
        <f t="shared" si="70"/>
        <v>0</v>
      </c>
      <c r="J636" s="53">
        <f t="shared" si="70"/>
        <v>0</v>
      </c>
      <c r="K636" s="53"/>
      <c r="L636" s="53">
        <f t="shared" ref="L636:R650" si="71">SUMIF($E$9:$E$629,$E636,L$9:L$629)</f>
        <v>0</v>
      </c>
      <c r="M636" s="53">
        <f t="shared" si="71"/>
        <v>0</v>
      </c>
      <c r="N636" s="53">
        <f t="shared" si="71"/>
        <v>0</v>
      </c>
      <c r="O636" s="87">
        <f t="shared" si="71"/>
        <v>1810.8999999999996</v>
      </c>
      <c r="P636" s="53">
        <f t="shared" si="71"/>
        <v>185617250</v>
      </c>
      <c r="Q636" s="53">
        <f t="shared" si="71"/>
        <v>27755418</v>
      </c>
      <c r="R636" s="53">
        <f t="shared" si="71"/>
        <v>157861832</v>
      </c>
      <c r="S636" s="53"/>
      <c r="T636" s="53">
        <f t="shared" ref="T636:V650" si="72">SUMIF($E$9:$E$629,$E636,T$9:T$629)</f>
        <v>0</v>
      </c>
      <c r="U636" s="53">
        <f t="shared" si="72"/>
        <v>0</v>
      </c>
      <c r="V636" s="53">
        <f t="shared" si="72"/>
        <v>0</v>
      </c>
      <c r="W636" s="53"/>
      <c r="X636" s="53"/>
      <c r="Y636" s="53"/>
      <c r="Z636" s="53"/>
      <c r="AA636" s="53"/>
      <c r="AB636" s="53">
        <f t="shared" ref="AB636:BJ636" si="73">SUMIF($E$9:$E$629,$E636,AB$9:AB$629)</f>
        <v>0</v>
      </c>
      <c r="AC636" s="55">
        <f t="shared" si="73"/>
        <v>54</v>
      </c>
      <c r="AD636" s="88">
        <f t="shared" si="73"/>
        <v>1076</v>
      </c>
      <c r="AE636" s="55">
        <f t="shared" si="73"/>
        <v>0</v>
      </c>
      <c r="AF636" s="88">
        <f t="shared" si="73"/>
        <v>0</v>
      </c>
      <c r="AG636" s="55">
        <f t="shared" si="73"/>
        <v>54</v>
      </c>
      <c r="AH636" s="88">
        <f t="shared" si="73"/>
        <v>1076</v>
      </c>
      <c r="AI636" s="53">
        <f t="shared" si="73"/>
        <v>55300000</v>
      </c>
      <c r="AJ636" s="53">
        <f t="shared" si="73"/>
        <v>6704000</v>
      </c>
      <c r="AK636" s="53">
        <f t="shared" si="73"/>
        <v>0</v>
      </c>
      <c r="AL636" s="53">
        <f t="shared" si="73"/>
        <v>48596000</v>
      </c>
      <c r="AM636" s="53">
        <f t="shared" si="73"/>
        <v>0</v>
      </c>
      <c r="AN636" s="88">
        <f t="shared" si="73"/>
        <v>14145</v>
      </c>
      <c r="AO636" s="88">
        <f t="shared" si="73"/>
        <v>7139.8000000000011</v>
      </c>
      <c r="AP636" s="88">
        <f t="shared" si="73"/>
        <v>1254.3999999999996</v>
      </c>
      <c r="AQ636" s="53">
        <f t="shared" si="73"/>
        <v>15124500</v>
      </c>
      <c r="AR636" s="53">
        <f t="shared" si="73"/>
        <v>0</v>
      </c>
      <c r="AS636" s="53">
        <f t="shared" si="73"/>
        <v>72180923.465346545</v>
      </c>
      <c r="AT636" s="53">
        <f t="shared" si="73"/>
        <v>0</v>
      </c>
      <c r="AU636" s="53">
        <f t="shared" si="73"/>
        <v>0</v>
      </c>
      <c r="AV636" s="53">
        <f t="shared" si="73"/>
        <v>14687244</v>
      </c>
      <c r="AW636" s="53">
        <f t="shared" si="73"/>
        <v>71743667</v>
      </c>
      <c r="AX636" s="53">
        <f t="shared" si="73"/>
        <v>0</v>
      </c>
      <c r="AY636" s="53">
        <f t="shared" si="73"/>
        <v>0</v>
      </c>
      <c r="AZ636" s="53">
        <f t="shared" si="73"/>
        <v>0</v>
      </c>
      <c r="BA636" s="53">
        <f t="shared" si="73"/>
        <v>0</v>
      </c>
      <c r="BB636" s="53">
        <f t="shared" si="73"/>
        <v>221145076</v>
      </c>
      <c r="BC636" s="53">
        <f t="shared" si="73"/>
        <v>71743667</v>
      </c>
      <c r="BD636" s="53">
        <f t="shared" si="73"/>
        <v>0</v>
      </c>
      <c r="BE636" s="53">
        <f t="shared" si="73"/>
        <v>221145076</v>
      </c>
      <c r="BF636" s="53">
        <f t="shared" si="73"/>
        <v>71743667</v>
      </c>
      <c r="BG636" s="139">
        <f t="shared" si="73"/>
        <v>0</v>
      </c>
      <c r="BH636" s="89">
        <f t="shared" si="73"/>
        <v>14145</v>
      </c>
      <c r="BI636" s="89">
        <f t="shared" si="73"/>
        <v>11281.099999999999</v>
      </c>
      <c r="BJ636" s="89">
        <f t="shared" si="73"/>
        <v>980.99999999999989</v>
      </c>
      <c r="BK636" s="119">
        <f>IFERROR(IF(BJ636=0,0,(BJ636/BH636)*100),0)</f>
        <v>6.935312831389183</v>
      </c>
      <c r="BL636" s="89">
        <f t="shared" ref="BL636:BM650" si="74">SUMIF($E$9:$E$629,$E636,BL$9:BL$629)</f>
        <v>10205.099999999999</v>
      </c>
      <c r="BM636" s="89">
        <f t="shared" si="74"/>
        <v>631.99999999999989</v>
      </c>
      <c r="BN636" s="119">
        <f t="shared" ref="BN636" si="75">IFERROR(IF(BM636=0,0,(BM636/BH636)*100),0)</f>
        <v>4.4680098974902789</v>
      </c>
      <c r="BO636" s="153">
        <f t="shared" ref="BO636:BO650" si="76">(BI636)/COUNTIF($E$9:$E$631,E636)</f>
        <v>176.26718749999998</v>
      </c>
      <c r="BP636" s="89">
        <f>(BI636)/COUNTIF($E$9:$E$631,E636)</f>
        <v>176.26718749999998</v>
      </c>
      <c r="BQ636" s="90">
        <f>(H636+L636+P636+T636+W636+Z636+AI636+AQ636+AY636)/COUNTIF($E$9:$E$631,E636)</f>
        <v>4000652.34375</v>
      </c>
    </row>
    <row r="637" spans="1:69" ht="23.25" customHeight="1">
      <c r="E637" s="56">
        <v>2</v>
      </c>
      <c r="F637" s="57" t="s">
        <v>583</v>
      </c>
      <c r="G637" s="91">
        <f t="shared" si="70"/>
        <v>107.1</v>
      </c>
      <c r="H637" s="58">
        <f t="shared" si="70"/>
        <v>10977750</v>
      </c>
      <c r="I637" s="58">
        <f t="shared" si="70"/>
        <v>0</v>
      </c>
      <c r="J637" s="58">
        <f t="shared" si="70"/>
        <v>10977750</v>
      </c>
      <c r="K637" s="58"/>
      <c r="L637" s="58">
        <f t="shared" si="71"/>
        <v>0</v>
      </c>
      <c r="M637" s="58">
        <f t="shared" si="71"/>
        <v>0</v>
      </c>
      <c r="N637" s="58">
        <f t="shared" si="71"/>
        <v>0</v>
      </c>
      <c r="O637" s="92">
        <f t="shared" si="71"/>
        <v>959.8</v>
      </c>
      <c r="P637" s="58">
        <f t="shared" si="71"/>
        <v>98379500</v>
      </c>
      <c r="Q637" s="58">
        <f t="shared" si="71"/>
        <v>0</v>
      </c>
      <c r="R637" s="58">
        <f t="shared" si="71"/>
        <v>98379500</v>
      </c>
      <c r="S637" s="58"/>
      <c r="T637" s="58">
        <f t="shared" si="72"/>
        <v>0</v>
      </c>
      <c r="U637" s="58">
        <f t="shared" si="72"/>
        <v>0</v>
      </c>
      <c r="V637" s="58">
        <f t="shared" si="72"/>
        <v>0</v>
      </c>
      <c r="W637" s="58"/>
      <c r="X637" s="58"/>
      <c r="Y637" s="58"/>
      <c r="Z637" s="58"/>
      <c r="AA637" s="58"/>
      <c r="AB637" s="58">
        <f t="shared" ref="AB637:AK650" si="77">SUMIF($E$9:$E$629,$E637,AB$9:AB$629)</f>
        <v>0</v>
      </c>
      <c r="AC637" s="60">
        <f t="shared" si="77"/>
        <v>35</v>
      </c>
      <c r="AD637" s="78">
        <f t="shared" si="77"/>
        <v>642</v>
      </c>
      <c r="AE637" s="60">
        <f t="shared" si="77"/>
        <v>0</v>
      </c>
      <c r="AF637" s="78">
        <f t="shared" si="77"/>
        <v>0</v>
      </c>
      <c r="AG637" s="60">
        <f t="shared" si="77"/>
        <v>35</v>
      </c>
      <c r="AH637" s="78">
        <f t="shared" si="77"/>
        <v>642</v>
      </c>
      <c r="AI637" s="58">
        <f t="shared" si="77"/>
        <v>33550000</v>
      </c>
      <c r="AJ637" s="58">
        <f t="shared" si="77"/>
        <v>0</v>
      </c>
      <c r="AK637" s="58">
        <f t="shared" si="77"/>
        <v>0</v>
      </c>
      <c r="AL637" s="58">
        <f t="shared" ref="AL637:AU650" si="78">SUMIF($E$9:$E$629,$E637,AL$9:AL$629)</f>
        <v>33550000</v>
      </c>
      <c r="AM637" s="58">
        <f t="shared" si="78"/>
        <v>0</v>
      </c>
      <c r="AN637" s="78">
        <f t="shared" si="78"/>
        <v>5730</v>
      </c>
      <c r="AO637" s="78">
        <f t="shared" si="78"/>
        <v>3719.9</v>
      </c>
      <c r="AP637" s="78">
        <f t="shared" si="78"/>
        <v>504.40000000000003</v>
      </c>
      <c r="AQ637" s="58">
        <f t="shared" si="78"/>
        <v>106153950</v>
      </c>
      <c r="AR637" s="58">
        <f t="shared" si="78"/>
        <v>0</v>
      </c>
      <c r="AS637" s="58">
        <f t="shared" si="78"/>
        <v>0</v>
      </c>
      <c r="AT637" s="58">
        <f t="shared" si="78"/>
        <v>0</v>
      </c>
      <c r="AU637" s="58">
        <f t="shared" si="78"/>
        <v>0</v>
      </c>
      <c r="AV637" s="58">
        <f t="shared" ref="AV637:BF650" si="79">SUMIF($E$9:$E$629,$E637,AV$9:AV$629)</f>
        <v>106153950</v>
      </c>
      <c r="AW637" s="58">
        <f t="shared" si="79"/>
        <v>0</v>
      </c>
      <c r="AX637" s="58">
        <f t="shared" si="79"/>
        <v>0</v>
      </c>
      <c r="AY637" s="58">
        <f t="shared" si="79"/>
        <v>0</v>
      </c>
      <c r="AZ637" s="58">
        <f t="shared" si="79"/>
        <v>0</v>
      </c>
      <c r="BA637" s="58">
        <f t="shared" si="79"/>
        <v>0</v>
      </c>
      <c r="BB637" s="58">
        <f t="shared" si="79"/>
        <v>249061200</v>
      </c>
      <c r="BC637" s="58">
        <f t="shared" si="79"/>
        <v>0</v>
      </c>
      <c r="BD637" s="58">
        <f t="shared" si="79"/>
        <v>0</v>
      </c>
      <c r="BE637" s="58">
        <f t="shared" si="79"/>
        <v>249061200</v>
      </c>
      <c r="BF637" s="58">
        <f t="shared" si="79"/>
        <v>0</v>
      </c>
      <c r="BG637" s="140"/>
      <c r="BH637" s="94">
        <f t="shared" ref="BH637:BJ650" si="80">SUMIF($E$9:$E$629,$E637,BH$9:BH$629)</f>
        <v>5730</v>
      </c>
      <c r="BI637" s="94">
        <f t="shared" si="80"/>
        <v>5933.2000000000007</v>
      </c>
      <c r="BJ637" s="89">
        <f t="shared" si="80"/>
        <v>1172.6000000000001</v>
      </c>
      <c r="BK637" s="119">
        <f t="shared" ref="BK637:BK651" si="81">IFERROR(IF(BJ637=0,0,(BJ637/BH637)*100),0)</f>
        <v>20.464223385689355</v>
      </c>
      <c r="BL637" s="89">
        <f t="shared" si="74"/>
        <v>5291.2000000000016</v>
      </c>
      <c r="BM637" s="89">
        <f t="shared" si="74"/>
        <v>894.59999999999991</v>
      </c>
      <c r="BN637" s="119">
        <f t="shared" ref="BN637:BN641" si="82">IFERROR(IF(BM637=0,0,(BM637/BH637)*100),0)</f>
        <v>15.612565445026178</v>
      </c>
      <c r="BO637" s="154">
        <f t="shared" si="76"/>
        <v>191.39354838709679</v>
      </c>
      <c r="BP637" s="89">
        <f>(BI637)/COUNTIF($E$9:$E$631,E637)</f>
        <v>191.39354838709679</v>
      </c>
      <c r="BQ637" s="93">
        <f>(H637+L637+P637+T637+W637+Z637+AI637+AQ637+AY637)/COUNTIF($E$9:$E$631,E637)</f>
        <v>8034232.2580645159</v>
      </c>
    </row>
    <row r="638" spans="1:69" ht="23.25" customHeight="1">
      <c r="E638" s="56">
        <v>3</v>
      </c>
      <c r="F638" s="57" t="s">
        <v>617</v>
      </c>
      <c r="G638" s="91">
        <f t="shared" si="70"/>
        <v>270.2</v>
      </c>
      <c r="H638" s="58">
        <f t="shared" si="70"/>
        <v>27695500</v>
      </c>
      <c r="I638" s="58">
        <f t="shared" si="70"/>
        <v>6970000</v>
      </c>
      <c r="J638" s="58">
        <f t="shared" si="70"/>
        <v>20725500</v>
      </c>
      <c r="K638" s="58"/>
      <c r="L638" s="58">
        <f t="shared" si="71"/>
        <v>0</v>
      </c>
      <c r="M638" s="58">
        <f t="shared" si="71"/>
        <v>0</v>
      </c>
      <c r="N638" s="58">
        <f t="shared" si="71"/>
        <v>0</v>
      </c>
      <c r="O638" s="92">
        <f t="shared" si="71"/>
        <v>3296.8</v>
      </c>
      <c r="P638" s="58">
        <f t="shared" si="71"/>
        <v>337922000</v>
      </c>
      <c r="Q638" s="58">
        <f t="shared" si="71"/>
        <v>50142750</v>
      </c>
      <c r="R638" s="58">
        <f t="shared" si="71"/>
        <v>287779250</v>
      </c>
      <c r="S638" s="58"/>
      <c r="T638" s="58">
        <f t="shared" si="72"/>
        <v>0</v>
      </c>
      <c r="U638" s="58">
        <f t="shared" si="72"/>
        <v>0</v>
      </c>
      <c r="V638" s="58">
        <f t="shared" si="72"/>
        <v>0</v>
      </c>
      <c r="W638" s="58"/>
      <c r="X638" s="58"/>
      <c r="Y638" s="58"/>
      <c r="Z638" s="58"/>
      <c r="AA638" s="58"/>
      <c r="AB638" s="58">
        <f t="shared" si="77"/>
        <v>0</v>
      </c>
      <c r="AC638" s="60">
        <f t="shared" si="77"/>
        <v>47</v>
      </c>
      <c r="AD638" s="78">
        <f t="shared" si="77"/>
        <v>980</v>
      </c>
      <c r="AE638" s="60">
        <f t="shared" si="77"/>
        <v>0</v>
      </c>
      <c r="AF638" s="78">
        <f t="shared" si="77"/>
        <v>0</v>
      </c>
      <c r="AG638" s="60">
        <f t="shared" si="77"/>
        <v>47</v>
      </c>
      <c r="AH638" s="78">
        <f t="shared" si="77"/>
        <v>980</v>
      </c>
      <c r="AI638" s="58">
        <f t="shared" si="77"/>
        <v>50250000</v>
      </c>
      <c r="AJ638" s="58">
        <f t="shared" si="77"/>
        <v>8050000</v>
      </c>
      <c r="AK638" s="58">
        <f t="shared" si="77"/>
        <v>0</v>
      </c>
      <c r="AL638" s="58">
        <f t="shared" si="78"/>
        <v>42200000</v>
      </c>
      <c r="AM638" s="58">
        <f t="shared" si="78"/>
        <v>0</v>
      </c>
      <c r="AN638" s="78">
        <f t="shared" si="78"/>
        <v>18442.5</v>
      </c>
      <c r="AO638" s="78">
        <f t="shared" si="78"/>
        <v>9203.5</v>
      </c>
      <c r="AP638" s="78">
        <f t="shared" si="78"/>
        <v>1257.8999999999999</v>
      </c>
      <c r="AQ638" s="58">
        <f t="shared" si="78"/>
        <v>111464900</v>
      </c>
      <c r="AR638" s="58">
        <f t="shared" si="78"/>
        <v>0</v>
      </c>
      <c r="AS638" s="58">
        <f t="shared" si="78"/>
        <v>487493615.641675</v>
      </c>
      <c r="AT638" s="58">
        <f t="shared" si="78"/>
        <v>0</v>
      </c>
      <c r="AU638" s="58">
        <f t="shared" si="78"/>
        <v>0</v>
      </c>
      <c r="AV638" s="58">
        <f t="shared" si="79"/>
        <v>105172250</v>
      </c>
      <c r="AW638" s="58">
        <f t="shared" si="79"/>
        <v>481200966</v>
      </c>
      <c r="AX638" s="58">
        <f t="shared" si="79"/>
        <v>0</v>
      </c>
      <c r="AY638" s="58">
        <f t="shared" si="79"/>
        <v>0</v>
      </c>
      <c r="AZ638" s="58">
        <f t="shared" si="79"/>
        <v>0</v>
      </c>
      <c r="BA638" s="58">
        <f t="shared" si="79"/>
        <v>0</v>
      </c>
      <c r="BB638" s="58">
        <f t="shared" si="79"/>
        <v>455877000</v>
      </c>
      <c r="BC638" s="58">
        <f t="shared" si="79"/>
        <v>481200966</v>
      </c>
      <c r="BD638" s="58">
        <f t="shared" si="79"/>
        <v>0</v>
      </c>
      <c r="BE638" s="58">
        <f t="shared" si="79"/>
        <v>455877000</v>
      </c>
      <c r="BF638" s="58">
        <f t="shared" si="79"/>
        <v>481200966</v>
      </c>
      <c r="BG638" s="140"/>
      <c r="BH638" s="94">
        <f t="shared" si="80"/>
        <v>18442.5</v>
      </c>
      <c r="BI638" s="94">
        <f t="shared" si="80"/>
        <v>15008.400000000001</v>
      </c>
      <c r="BJ638" s="89">
        <f t="shared" si="80"/>
        <v>2627</v>
      </c>
      <c r="BK638" s="119">
        <f t="shared" si="81"/>
        <v>14.244272739596042</v>
      </c>
      <c r="BL638" s="89">
        <f t="shared" si="74"/>
        <v>14028.4</v>
      </c>
      <c r="BM638" s="89">
        <f t="shared" si="74"/>
        <v>1923.7</v>
      </c>
      <c r="BN638" s="119">
        <f t="shared" si="82"/>
        <v>10.430798427545072</v>
      </c>
      <c r="BO638" s="154">
        <f t="shared" si="76"/>
        <v>180.82409638554219</v>
      </c>
      <c r="BP638" s="89">
        <f>(BI638)/COUNTIF($E$9:$E$631,E638)</f>
        <v>180.82409638554219</v>
      </c>
      <c r="BQ638" s="93">
        <f>(H638+L638+P638+T638+W638+Z638+AI638+AQ638+AY638)/COUNTIF($E$9:$E$631,E638)</f>
        <v>6353402.4096385539</v>
      </c>
    </row>
    <row r="639" spans="1:69" ht="23.25" customHeight="1">
      <c r="E639" s="56">
        <v>4</v>
      </c>
      <c r="F639" s="57" t="s">
        <v>584</v>
      </c>
      <c r="G639" s="91">
        <f t="shared" si="70"/>
        <v>290.39999999999998</v>
      </c>
      <c r="H639" s="58">
        <f t="shared" si="70"/>
        <v>29766000</v>
      </c>
      <c r="I639" s="58">
        <f t="shared" si="70"/>
        <v>0</v>
      </c>
      <c r="J639" s="58">
        <f t="shared" si="70"/>
        <v>29766000</v>
      </c>
      <c r="K639" s="58"/>
      <c r="L639" s="58">
        <f t="shared" si="71"/>
        <v>0</v>
      </c>
      <c r="M639" s="58">
        <f t="shared" si="71"/>
        <v>0</v>
      </c>
      <c r="N639" s="58">
        <f t="shared" si="71"/>
        <v>0</v>
      </c>
      <c r="O639" s="92">
        <f t="shared" si="71"/>
        <v>1788.4999999999993</v>
      </c>
      <c r="P639" s="58">
        <f t="shared" si="71"/>
        <v>183321250</v>
      </c>
      <c r="Q639" s="58">
        <f t="shared" si="71"/>
        <v>6170500</v>
      </c>
      <c r="R639" s="58">
        <f t="shared" si="71"/>
        <v>177150750</v>
      </c>
      <c r="S639" s="58"/>
      <c r="T639" s="58">
        <f t="shared" si="72"/>
        <v>0</v>
      </c>
      <c r="U639" s="58">
        <f t="shared" si="72"/>
        <v>0</v>
      </c>
      <c r="V639" s="58">
        <f t="shared" si="72"/>
        <v>0</v>
      </c>
      <c r="W639" s="58"/>
      <c r="X639" s="58"/>
      <c r="Y639" s="58"/>
      <c r="Z639" s="58"/>
      <c r="AA639" s="58"/>
      <c r="AB639" s="58">
        <f t="shared" si="77"/>
        <v>0</v>
      </c>
      <c r="AC639" s="60">
        <f t="shared" si="77"/>
        <v>47</v>
      </c>
      <c r="AD639" s="78">
        <f t="shared" si="77"/>
        <v>928</v>
      </c>
      <c r="AE639" s="60">
        <f t="shared" si="77"/>
        <v>0</v>
      </c>
      <c r="AF639" s="78">
        <f t="shared" si="77"/>
        <v>0</v>
      </c>
      <c r="AG639" s="60">
        <f t="shared" si="77"/>
        <v>47</v>
      </c>
      <c r="AH639" s="78">
        <f t="shared" si="77"/>
        <v>928</v>
      </c>
      <c r="AI639" s="58">
        <f t="shared" si="77"/>
        <v>48500000</v>
      </c>
      <c r="AJ639" s="58">
        <f t="shared" si="77"/>
        <v>0</v>
      </c>
      <c r="AK639" s="58">
        <f t="shared" si="77"/>
        <v>0</v>
      </c>
      <c r="AL639" s="58">
        <f t="shared" si="78"/>
        <v>48500000</v>
      </c>
      <c r="AM639" s="58">
        <f t="shared" si="78"/>
        <v>0</v>
      </c>
      <c r="AN639" s="78">
        <f t="shared" si="78"/>
        <v>6955</v>
      </c>
      <c r="AO639" s="78">
        <f t="shared" si="78"/>
        <v>10678.499999999998</v>
      </c>
      <c r="AP639" s="78">
        <f t="shared" si="78"/>
        <v>0</v>
      </c>
      <c r="AQ639" s="58">
        <f t="shared" si="78"/>
        <v>660155600</v>
      </c>
      <c r="AR639" s="58">
        <f t="shared" si="78"/>
        <v>0</v>
      </c>
      <c r="AS639" s="58">
        <f t="shared" si="78"/>
        <v>41072949.999999985</v>
      </c>
      <c r="AT639" s="58">
        <f t="shared" si="78"/>
        <v>0</v>
      </c>
      <c r="AU639" s="58">
        <f t="shared" si="78"/>
        <v>0</v>
      </c>
      <c r="AV639" s="58">
        <f t="shared" si="79"/>
        <v>651398500</v>
      </c>
      <c r="AW639" s="58">
        <f t="shared" si="79"/>
        <v>32315850</v>
      </c>
      <c r="AX639" s="58">
        <f t="shared" si="79"/>
        <v>0</v>
      </c>
      <c r="AY639" s="58">
        <f t="shared" si="79"/>
        <v>0</v>
      </c>
      <c r="AZ639" s="58">
        <f t="shared" si="79"/>
        <v>0</v>
      </c>
      <c r="BA639" s="58">
        <f t="shared" si="79"/>
        <v>0</v>
      </c>
      <c r="BB639" s="58">
        <f t="shared" si="79"/>
        <v>906815250</v>
      </c>
      <c r="BC639" s="58">
        <f t="shared" si="79"/>
        <v>32315850</v>
      </c>
      <c r="BD639" s="58">
        <f t="shared" si="79"/>
        <v>0</v>
      </c>
      <c r="BE639" s="58">
        <f t="shared" si="79"/>
        <v>906815250</v>
      </c>
      <c r="BF639" s="58">
        <f t="shared" si="79"/>
        <v>32315850</v>
      </c>
      <c r="BG639" s="140"/>
      <c r="BH639" s="94">
        <f t="shared" si="80"/>
        <v>6955</v>
      </c>
      <c r="BI639" s="94">
        <f t="shared" si="80"/>
        <v>13685.4</v>
      </c>
      <c r="BJ639" s="89">
        <f t="shared" si="80"/>
        <v>7655.7</v>
      </c>
      <c r="BK639" s="119">
        <f t="shared" si="81"/>
        <v>110.07476635514017</v>
      </c>
      <c r="BL639" s="89">
        <f t="shared" si="74"/>
        <v>12757.399999999998</v>
      </c>
      <c r="BM639" s="89">
        <f t="shared" si="74"/>
        <v>6727.7</v>
      </c>
      <c r="BN639" s="119">
        <f t="shared" si="82"/>
        <v>96.731847591660667</v>
      </c>
      <c r="BO639" s="154">
        <f t="shared" si="76"/>
        <v>360.14210526315787</v>
      </c>
      <c r="BP639" s="89">
        <f>(BI639)/COUNTIF($E$9:$E$631,E639)</f>
        <v>360.14210526315787</v>
      </c>
      <c r="BQ639" s="93">
        <f>(H639+L639+P639+T639+W639+Z639+AI639+AQ639+AY639)/COUNTIF($E$9:$E$631,E639)</f>
        <v>24256390.789473683</v>
      </c>
    </row>
    <row r="640" spans="1:69" ht="23.25" customHeight="1">
      <c r="E640" s="56">
        <v>5</v>
      </c>
      <c r="F640" s="57" t="s">
        <v>652</v>
      </c>
      <c r="G640" s="91">
        <f t="shared" si="70"/>
        <v>348.8</v>
      </c>
      <c r="H640" s="58">
        <f t="shared" si="70"/>
        <v>35752000</v>
      </c>
      <c r="I640" s="58">
        <f t="shared" si="70"/>
        <v>0</v>
      </c>
      <c r="J640" s="58">
        <f t="shared" si="70"/>
        <v>35752000</v>
      </c>
      <c r="K640" s="58"/>
      <c r="L640" s="58">
        <f t="shared" si="71"/>
        <v>0</v>
      </c>
      <c r="M640" s="58">
        <f t="shared" si="71"/>
        <v>0</v>
      </c>
      <c r="N640" s="58">
        <f t="shared" si="71"/>
        <v>0</v>
      </c>
      <c r="O640" s="92">
        <f t="shared" si="71"/>
        <v>3087.599999999999</v>
      </c>
      <c r="P640" s="58">
        <f t="shared" si="71"/>
        <v>316479000</v>
      </c>
      <c r="Q640" s="58">
        <f t="shared" si="71"/>
        <v>0</v>
      </c>
      <c r="R640" s="58">
        <f t="shared" si="71"/>
        <v>316479000</v>
      </c>
      <c r="S640" s="58"/>
      <c r="T640" s="58">
        <f t="shared" si="72"/>
        <v>0</v>
      </c>
      <c r="U640" s="58">
        <f t="shared" si="72"/>
        <v>0</v>
      </c>
      <c r="V640" s="58">
        <f t="shared" si="72"/>
        <v>0</v>
      </c>
      <c r="W640" s="58"/>
      <c r="X640" s="58"/>
      <c r="Y640" s="58"/>
      <c r="Z640" s="58"/>
      <c r="AA640" s="58"/>
      <c r="AB640" s="58">
        <f t="shared" si="77"/>
        <v>0</v>
      </c>
      <c r="AC640" s="60">
        <f t="shared" si="77"/>
        <v>231</v>
      </c>
      <c r="AD640" s="78">
        <f t="shared" si="77"/>
        <v>6370</v>
      </c>
      <c r="AE640" s="60">
        <f t="shared" si="77"/>
        <v>0</v>
      </c>
      <c r="AF640" s="78">
        <f t="shared" si="77"/>
        <v>0</v>
      </c>
      <c r="AG640" s="60">
        <f t="shared" si="77"/>
        <v>231</v>
      </c>
      <c r="AH640" s="78">
        <f t="shared" si="77"/>
        <v>6370</v>
      </c>
      <c r="AI640" s="58">
        <f t="shared" si="77"/>
        <v>324925000</v>
      </c>
      <c r="AJ640" s="58">
        <f t="shared" si="77"/>
        <v>0</v>
      </c>
      <c r="AK640" s="58">
        <f t="shared" si="77"/>
        <v>0</v>
      </c>
      <c r="AL640" s="58">
        <f t="shared" si="78"/>
        <v>324925000</v>
      </c>
      <c r="AM640" s="58">
        <f t="shared" si="78"/>
        <v>0</v>
      </c>
      <c r="AN640" s="78">
        <f t="shared" si="78"/>
        <v>15242.5</v>
      </c>
      <c r="AO640" s="78">
        <f t="shared" si="78"/>
        <v>16942.999999999993</v>
      </c>
      <c r="AP640" s="78">
        <f t="shared" si="78"/>
        <v>2698.5000000000005</v>
      </c>
      <c r="AQ640" s="58">
        <f t="shared" si="78"/>
        <v>1012590050</v>
      </c>
      <c r="AR640" s="58">
        <f t="shared" si="78"/>
        <v>0</v>
      </c>
      <c r="AS640" s="58">
        <f t="shared" si="78"/>
        <v>0</v>
      </c>
      <c r="AT640" s="58">
        <f t="shared" si="78"/>
        <v>0</v>
      </c>
      <c r="AU640" s="58">
        <f t="shared" si="78"/>
        <v>0</v>
      </c>
      <c r="AV640" s="58">
        <f t="shared" si="79"/>
        <v>1012590050</v>
      </c>
      <c r="AW640" s="58">
        <f t="shared" si="79"/>
        <v>0</v>
      </c>
      <c r="AX640" s="58">
        <f t="shared" si="79"/>
        <v>0</v>
      </c>
      <c r="AY640" s="58">
        <f t="shared" si="79"/>
        <v>0</v>
      </c>
      <c r="AZ640" s="58">
        <f t="shared" si="79"/>
        <v>0</v>
      </c>
      <c r="BA640" s="58">
        <f t="shared" si="79"/>
        <v>0</v>
      </c>
      <c r="BB640" s="58">
        <f t="shared" si="79"/>
        <v>1689746050</v>
      </c>
      <c r="BC640" s="58">
        <f t="shared" si="79"/>
        <v>0</v>
      </c>
      <c r="BD640" s="58">
        <f t="shared" si="79"/>
        <v>0</v>
      </c>
      <c r="BE640" s="58">
        <f t="shared" si="79"/>
        <v>1689746050</v>
      </c>
      <c r="BF640" s="58">
        <f t="shared" si="79"/>
        <v>0</v>
      </c>
      <c r="BG640" s="140"/>
      <c r="BH640" s="94">
        <f t="shared" si="80"/>
        <v>15242.5</v>
      </c>
      <c r="BI640" s="94">
        <f t="shared" si="80"/>
        <v>29447.9</v>
      </c>
      <c r="BJ640" s="89">
        <f t="shared" si="80"/>
        <v>14875.200000000003</v>
      </c>
      <c r="BK640" s="119">
        <f t="shared" si="81"/>
        <v>97.590290306708241</v>
      </c>
      <c r="BL640" s="89">
        <f t="shared" si="74"/>
        <v>23077.900000000005</v>
      </c>
      <c r="BM640" s="89">
        <f t="shared" si="74"/>
        <v>9732.0000000000018</v>
      </c>
      <c r="BN640" s="119">
        <f t="shared" si="82"/>
        <v>63.847793997047745</v>
      </c>
      <c r="BO640" s="154">
        <f t="shared" si="76"/>
        <v>460.12343750000002</v>
      </c>
      <c r="BP640" s="89">
        <f>(BI640)/COUNTIF($E$9:$E$631,E640)</f>
        <v>460.12343750000002</v>
      </c>
      <c r="BQ640" s="93">
        <f>(H640+L640+P640+T640+W640+Z640+AI640+AQ640+AY640)/COUNTIF($E$9:$E$631,E640)</f>
        <v>26402282.03125</v>
      </c>
    </row>
    <row r="641" spans="5:69" ht="23.25" customHeight="1">
      <c r="E641" s="56">
        <v>6</v>
      </c>
      <c r="F641" s="57" t="s">
        <v>610</v>
      </c>
      <c r="G641" s="91">
        <f t="shared" si="70"/>
        <v>345.2</v>
      </c>
      <c r="H641" s="58">
        <f t="shared" si="70"/>
        <v>35383000</v>
      </c>
      <c r="I641" s="58">
        <f t="shared" si="70"/>
        <v>0</v>
      </c>
      <c r="J641" s="58">
        <f t="shared" si="70"/>
        <v>35383000</v>
      </c>
      <c r="K641" s="58"/>
      <c r="L641" s="58">
        <f t="shared" si="71"/>
        <v>0</v>
      </c>
      <c r="M641" s="58">
        <f t="shared" si="71"/>
        <v>0</v>
      </c>
      <c r="N641" s="58">
        <f t="shared" si="71"/>
        <v>0</v>
      </c>
      <c r="O641" s="92">
        <f t="shared" si="71"/>
        <v>2721.7000000000003</v>
      </c>
      <c r="P641" s="58">
        <f t="shared" si="71"/>
        <v>278974250</v>
      </c>
      <c r="Q641" s="58">
        <f t="shared" si="71"/>
        <v>0</v>
      </c>
      <c r="R641" s="58">
        <f t="shared" si="71"/>
        <v>278974250</v>
      </c>
      <c r="S641" s="58"/>
      <c r="T641" s="58">
        <f t="shared" si="72"/>
        <v>0</v>
      </c>
      <c r="U641" s="58">
        <f t="shared" si="72"/>
        <v>0</v>
      </c>
      <c r="V641" s="58">
        <f t="shared" si="72"/>
        <v>0</v>
      </c>
      <c r="W641" s="58"/>
      <c r="X641" s="58"/>
      <c r="Y641" s="58"/>
      <c r="Z641" s="58"/>
      <c r="AA641" s="58"/>
      <c r="AB641" s="58">
        <f t="shared" si="77"/>
        <v>0</v>
      </c>
      <c r="AC641" s="60">
        <f t="shared" si="77"/>
        <v>4</v>
      </c>
      <c r="AD641" s="78">
        <f t="shared" si="77"/>
        <v>80</v>
      </c>
      <c r="AE641" s="60">
        <f t="shared" si="77"/>
        <v>0</v>
      </c>
      <c r="AF641" s="78">
        <f t="shared" si="77"/>
        <v>0</v>
      </c>
      <c r="AG641" s="60">
        <f t="shared" si="77"/>
        <v>4</v>
      </c>
      <c r="AH641" s="78">
        <f t="shared" si="77"/>
        <v>80</v>
      </c>
      <c r="AI641" s="58">
        <f t="shared" si="77"/>
        <v>4200000</v>
      </c>
      <c r="AJ641" s="58">
        <f t="shared" si="77"/>
        <v>0</v>
      </c>
      <c r="AK641" s="58">
        <f t="shared" si="77"/>
        <v>0</v>
      </c>
      <c r="AL641" s="58">
        <f t="shared" si="78"/>
        <v>4200000</v>
      </c>
      <c r="AM641" s="58">
        <f t="shared" si="78"/>
        <v>0</v>
      </c>
      <c r="AN641" s="78">
        <f t="shared" si="78"/>
        <v>8192.5</v>
      </c>
      <c r="AO641" s="78">
        <f t="shared" si="78"/>
        <v>10819.499999999998</v>
      </c>
      <c r="AP641" s="78">
        <f t="shared" si="78"/>
        <v>389.9</v>
      </c>
      <c r="AQ641" s="58">
        <f t="shared" si="78"/>
        <v>660404050</v>
      </c>
      <c r="AR641" s="58">
        <f t="shared" si="78"/>
        <v>0</v>
      </c>
      <c r="AS641" s="58">
        <f t="shared" si="78"/>
        <v>0</v>
      </c>
      <c r="AT641" s="58">
        <f t="shared" si="78"/>
        <v>0</v>
      </c>
      <c r="AU641" s="58">
        <f t="shared" si="78"/>
        <v>0</v>
      </c>
      <c r="AV641" s="58">
        <f t="shared" si="79"/>
        <v>660404050</v>
      </c>
      <c r="AW641" s="58">
        <f t="shared" si="79"/>
        <v>0</v>
      </c>
      <c r="AX641" s="58">
        <f t="shared" si="79"/>
        <v>0</v>
      </c>
      <c r="AY641" s="58">
        <f t="shared" si="79"/>
        <v>0</v>
      </c>
      <c r="AZ641" s="58">
        <f t="shared" si="79"/>
        <v>0</v>
      </c>
      <c r="BA641" s="58">
        <f t="shared" si="79"/>
        <v>0</v>
      </c>
      <c r="BB641" s="58">
        <f t="shared" si="79"/>
        <v>978961300</v>
      </c>
      <c r="BC641" s="58">
        <f t="shared" si="79"/>
        <v>0</v>
      </c>
      <c r="BD641" s="58">
        <f t="shared" si="79"/>
        <v>0</v>
      </c>
      <c r="BE641" s="58">
        <f t="shared" si="79"/>
        <v>978961300</v>
      </c>
      <c r="BF641" s="58">
        <f t="shared" si="79"/>
        <v>0</v>
      </c>
      <c r="BG641" s="140"/>
      <c r="BH641" s="94">
        <f t="shared" si="80"/>
        <v>8192.5</v>
      </c>
      <c r="BI641" s="94">
        <f t="shared" si="80"/>
        <v>14356.300000000003</v>
      </c>
      <c r="BJ641" s="89">
        <f t="shared" si="80"/>
        <v>7182.9999999999991</v>
      </c>
      <c r="BK641" s="119">
        <f t="shared" si="81"/>
        <v>87.6777540433323</v>
      </c>
      <c r="BL641" s="89">
        <f t="shared" si="74"/>
        <v>14276.300000000003</v>
      </c>
      <c r="BM641" s="89">
        <f t="shared" si="74"/>
        <v>7182.9999999999991</v>
      </c>
      <c r="BN641" s="119">
        <f t="shared" si="82"/>
        <v>87.6777540433323</v>
      </c>
      <c r="BO641" s="154">
        <f t="shared" si="76"/>
        <v>422.24411764705889</v>
      </c>
      <c r="BP641" s="89">
        <f>(BI641)/COUNTIF($E$9:$E$631,E641)</f>
        <v>422.24411764705889</v>
      </c>
      <c r="BQ641" s="93">
        <f>(H641+L641+P641+T641+W641+Z641+AI641+AQ641+AY641)/COUNTIF($E$9:$E$631,E641)</f>
        <v>28792979.411764707</v>
      </c>
    </row>
    <row r="642" spans="5:69" ht="23.25" customHeight="1">
      <c r="E642" s="56">
        <v>7</v>
      </c>
      <c r="F642" s="57" t="s">
        <v>625</v>
      </c>
      <c r="G642" s="91">
        <f t="shared" si="70"/>
        <v>712.6</v>
      </c>
      <c r="H642" s="58">
        <f t="shared" si="70"/>
        <v>73041500</v>
      </c>
      <c r="I642" s="58">
        <f t="shared" si="70"/>
        <v>0</v>
      </c>
      <c r="J642" s="58">
        <f t="shared" si="70"/>
        <v>73041500</v>
      </c>
      <c r="K642" s="58"/>
      <c r="L642" s="58">
        <f t="shared" si="71"/>
        <v>0</v>
      </c>
      <c r="M642" s="58">
        <f t="shared" si="71"/>
        <v>0</v>
      </c>
      <c r="N642" s="58">
        <f t="shared" si="71"/>
        <v>0</v>
      </c>
      <c r="O642" s="92">
        <f t="shared" si="71"/>
        <v>3980.3</v>
      </c>
      <c r="P642" s="58">
        <f t="shared" si="71"/>
        <v>407980749.99999994</v>
      </c>
      <c r="Q642" s="58">
        <f t="shared" si="71"/>
        <v>0</v>
      </c>
      <c r="R642" s="58">
        <f t="shared" si="71"/>
        <v>407980750</v>
      </c>
      <c r="S642" s="58"/>
      <c r="T642" s="58">
        <f t="shared" si="72"/>
        <v>0</v>
      </c>
      <c r="U642" s="58">
        <f t="shared" si="72"/>
        <v>0</v>
      </c>
      <c r="V642" s="58">
        <f t="shared" si="72"/>
        <v>0</v>
      </c>
      <c r="W642" s="58"/>
      <c r="X642" s="58"/>
      <c r="Y642" s="58"/>
      <c r="Z642" s="58"/>
      <c r="AA642" s="58"/>
      <c r="AB642" s="58">
        <f t="shared" si="77"/>
        <v>0</v>
      </c>
      <c r="AC642" s="60">
        <f t="shared" si="77"/>
        <v>41</v>
      </c>
      <c r="AD642" s="78">
        <f t="shared" si="77"/>
        <v>742</v>
      </c>
      <c r="AE642" s="60">
        <f t="shared" si="77"/>
        <v>0</v>
      </c>
      <c r="AF642" s="78">
        <f t="shared" si="77"/>
        <v>0</v>
      </c>
      <c r="AG642" s="60">
        <f t="shared" si="77"/>
        <v>41</v>
      </c>
      <c r="AH642" s="78">
        <f t="shared" si="77"/>
        <v>742</v>
      </c>
      <c r="AI642" s="58">
        <f t="shared" si="77"/>
        <v>38550000</v>
      </c>
      <c r="AJ642" s="58">
        <f t="shared" si="77"/>
        <v>0</v>
      </c>
      <c r="AK642" s="58">
        <f t="shared" si="77"/>
        <v>0</v>
      </c>
      <c r="AL642" s="58">
        <f t="shared" si="78"/>
        <v>38550000</v>
      </c>
      <c r="AM642" s="58">
        <f t="shared" si="78"/>
        <v>0</v>
      </c>
      <c r="AN642" s="78">
        <f t="shared" si="78"/>
        <v>9802.5</v>
      </c>
      <c r="AO642" s="78">
        <f t="shared" si="78"/>
        <v>19644.699999999997</v>
      </c>
      <c r="AP642" s="78">
        <f t="shared" si="78"/>
        <v>184.1</v>
      </c>
      <c r="AQ642" s="58">
        <f t="shared" si="78"/>
        <v>1475321900</v>
      </c>
      <c r="AR642" s="58">
        <f t="shared" si="78"/>
        <v>0</v>
      </c>
      <c r="AS642" s="58">
        <f t="shared" si="78"/>
        <v>0</v>
      </c>
      <c r="AT642" s="58">
        <f t="shared" si="78"/>
        <v>0</v>
      </c>
      <c r="AU642" s="58">
        <f t="shared" si="78"/>
        <v>0</v>
      </c>
      <c r="AV642" s="58">
        <f t="shared" si="79"/>
        <v>1475321900</v>
      </c>
      <c r="AW642" s="58">
        <f t="shared" si="79"/>
        <v>0</v>
      </c>
      <c r="AX642" s="58">
        <f t="shared" si="79"/>
        <v>0</v>
      </c>
      <c r="AY642" s="58">
        <f t="shared" si="79"/>
        <v>0</v>
      </c>
      <c r="AZ642" s="58">
        <f t="shared" si="79"/>
        <v>0</v>
      </c>
      <c r="BA642" s="58">
        <f t="shared" si="79"/>
        <v>0</v>
      </c>
      <c r="BB642" s="58">
        <f t="shared" si="79"/>
        <v>1994894150</v>
      </c>
      <c r="BC642" s="58">
        <f t="shared" si="79"/>
        <v>0</v>
      </c>
      <c r="BD642" s="58">
        <f t="shared" si="79"/>
        <v>0</v>
      </c>
      <c r="BE642" s="58">
        <f t="shared" si="79"/>
        <v>1994894150</v>
      </c>
      <c r="BF642" s="58">
        <f t="shared" si="79"/>
        <v>0</v>
      </c>
      <c r="BG642" s="140"/>
      <c r="BH642" s="94">
        <f t="shared" si="80"/>
        <v>9802.5</v>
      </c>
      <c r="BI642" s="94">
        <f t="shared" si="80"/>
        <v>25263.699999999993</v>
      </c>
      <c r="BJ642" s="89">
        <f t="shared" si="80"/>
        <v>16444.399999999998</v>
      </c>
      <c r="BK642" s="119">
        <f t="shared" si="81"/>
        <v>167.75720479469521</v>
      </c>
      <c r="BL642" s="89">
        <f t="shared" si="74"/>
        <v>24521.699999999993</v>
      </c>
      <c r="BM642" s="89">
        <f t="shared" si="74"/>
        <v>15829.300000000001</v>
      </c>
      <c r="BN642" s="119">
        <f t="shared" ref="BN642:BN651" si="83">IFERROR(IF(BM642=0,0,(BM642/BH642)*100),0)</f>
        <v>161.48227492986484</v>
      </c>
      <c r="BO642" s="154">
        <f t="shared" si="76"/>
        <v>561.41555555555544</v>
      </c>
      <c r="BP642" s="89">
        <f>(BI642)/COUNTIF($E$9:$E$631,E642)</f>
        <v>561.41555555555544</v>
      </c>
      <c r="BQ642" s="93">
        <f>(H642+L642+P642+T642+W642+Z642+AI642+AQ642+AY642)/COUNTIF($E$9:$E$631,E642)</f>
        <v>44330981.111111112</v>
      </c>
    </row>
    <row r="643" spans="5:69" ht="23.25" customHeight="1">
      <c r="E643" s="56">
        <v>8</v>
      </c>
      <c r="F643" s="57" t="s">
        <v>585</v>
      </c>
      <c r="G643" s="91">
        <f t="shared" si="70"/>
        <v>179.8</v>
      </c>
      <c r="H643" s="58">
        <f t="shared" si="70"/>
        <v>18429500</v>
      </c>
      <c r="I643" s="58">
        <f t="shared" si="70"/>
        <v>0</v>
      </c>
      <c r="J643" s="58">
        <f t="shared" si="70"/>
        <v>18429500</v>
      </c>
      <c r="K643" s="58"/>
      <c r="L643" s="58">
        <f t="shared" si="71"/>
        <v>0</v>
      </c>
      <c r="M643" s="58">
        <f t="shared" si="71"/>
        <v>0</v>
      </c>
      <c r="N643" s="58">
        <f t="shared" si="71"/>
        <v>0</v>
      </c>
      <c r="O643" s="92">
        <f t="shared" si="71"/>
        <v>1100.3</v>
      </c>
      <c r="P643" s="58">
        <f t="shared" si="71"/>
        <v>112780750</v>
      </c>
      <c r="Q643" s="58">
        <f t="shared" si="71"/>
        <v>0</v>
      </c>
      <c r="R643" s="58">
        <f t="shared" si="71"/>
        <v>112780750</v>
      </c>
      <c r="S643" s="58"/>
      <c r="T643" s="58">
        <f t="shared" si="72"/>
        <v>0</v>
      </c>
      <c r="U643" s="58">
        <f t="shared" si="72"/>
        <v>0</v>
      </c>
      <c r="V643" s="58">
        <f t="shared" si="72"/>
        <v>0</v>
      </c>
      <c r="W643" s="58"/>
      <c r="X643" s="58"/>
      <c r="Y643" s="58"/>
      <c r="Z643" s="58"/>
      <c r="AA643" s="58"/>
      <c r="AB643" s="58">
        <f t="shared" si="77"/>
        <v>0</v>
      </c>
      <c r="AC643" s="60">
        <f t="shared" si="77"/>
        <v>42</v>
      </c>
      <c r="AD643" s="78">
        <f t="shared" si="77"/>
        <v>820</v>
      </c>
      <c r="AE643" s="60">
        <f t="shared" si="77"/>
        <v>0</v>
      </c>
      <c r="AF643" s="78">
        <f t="shared" si="77"/>
        <v>0</v>
      </c>
      <c r="AG643" s="60">
        <f t="shared" si="77"/>
        <v>42</v>
      </c>
      <c r="AH643" s="78">
        <f t="shared" si="77"/>
        <v>820</v>
      </c>
      <c r="AI643" s="58">
        <f t="shared" si="77"/>
        <v>42850000</v>
      </c>
      <c r="AJ643" s="58">
        <f t="shared" si="77"/>
        <v>0</v>
      </c>
      <c r="AK643" s="58">
        <f t="shared" si="77"/>
        <v>0</v>
      </c>
      <c r="AL643" s="58">
        <f t="shared" si="78"/>
        <v>42850000</v>
      </c>
      <c r="AM643" s="58">
        <f t="shared" si="78"/>
        <v>0</v>
      </c>
      <c r="AN643" s="78">
        <f t="shared" si="78"/>
        <v>7242.5</v>
      </c>
      <c r="AO643" s="78">
        <f t="shared" si="78"/>
        <v>4579.3000000000011</v>
      </c>
      <c r="AP643" s="78">
        <f t="shared" si="78"/>
        <v>542.69999999999993</v>
      </c>
      <c r="AQ643" s="58">
        <f t="shared" si="78"/>
        <v>76311600</v>
      </c>
      <c r="AR643" s="58">
        <f t="shared" si="78"/>
        <v>0</v>
      </c>
      <c r="AS643" s="58">
        <f t="shared" si="78"/>
        <v>0</v>
      </c>
      <c r="AT643" s="58">
        <f t="shared" si="78"/>
        <v>0</v>
      </c>
      <c r="AU643" s="58">
        <f t="shared" si="78"/>
        <v>0</v>
      </c>
      <c r="AV643" s="58">
        <f t="shared" si="79"/>
        <v>76311600</v>
      </c>
      <c r="AW643" s="58">
        <f t="shared" si="79"/>
        <v>0</v>
      </c>
      <c r="AX643" s="58">
        <f t="shared" si="79"/>
        <v>0</v>
      </c>
      <c r="AY643" s="58">
        <f t="shared" si="79"/>
        <v>0</v>
      </c>
      <c r="AZ643" s="58">
        <f t="shared" si="79"/>
        <v>0</v>
      </c>
      <c r="BA643" s="58">
        <f t="shared" si="79"/>
        <v>0</v>
      </c>
      <c r="BB643" s="58">
        <f t="shared" si="79"/>
        <v>250371850</v>
      </c>
      <c r="BC643" s="58">
        <f t="shared" si="79"/>
        <v>0</v>
      </c>
      <c r="BD643" s="58">
        <f t="shared" si="79"/>
        <v>0</v>
      </c>
      <c r="BE643" s="58">
        <f t="shared" si="79"/>
        <v>250371850</v>
      </c>
      <c r="BF643" s="58">
        <f t="shared" si="79"/>
        <v>0</v>
      </c>
      <c r="BG643" s="140"/>
      <c r="BH643" s="94">
        <f t="shared" si="80"/>
        <v>7242.5</v>
      </c>
      <c r="BI643" s="94">
        <f t="shared" si="80"/>
        <v>7222.1000000000022</v>
      </c>
      <c r="BJ643" s="89">
        <f t="shared" si="80"/>
        <v>1386.9</v>
      </c>
      <c r="BK643" s="119">
        <f t="shared" si="81"/>
        <v>19.149464963755612</v>
      </c>
      <c r="BL643" s="89">
        <f t="shared" si="74"/>
        <v>6402.1000000000022</v>
      </c>
      <c r="BM643" s="89">
        <f t="shared" si="74"/>
        <v>1011.4999999999999</v>
      </c>
      <c r="BN643" s="119">
        <f t="shared" si="83"/>
        <v>13.966171901967551</v>
      </c>
      <c r="BO643" s="154">
        <f t="shared" si="76"/>
        <v>225.69062500000007</v>
      </c>
      <c r="BP643" s="89">
        <f>(BI643)/COUNTIF($E$9:$E$631,E643)</f>
        <v>225.69062500000007</v>
      </c>
      <c r="BQ643" s="93">
        <f>(H643+L643+P643+T643+W643+Z643+AI643+AQ643+AY643)/COUNTIF($E$9:$E$631,E643)</f>
        <v>7824120.3125</v>
      </c>
    </row>
    <row r="644" spans="5:69" ht="23.25" customHeight="1">
      <c r="E644" s="56">
        <v>9</v>
      </c>
      <c r="F644" s="57" t="s">
        <v>586</v>
      </c>
      <c r="G644" s="91">
        <f t="shared" si="70"/>
        <v>191.39999999999998</v>
      </c>
      <c r="H644" s="58">
        <f t="shared" si="70"/>
        <v>19618500</v>
      </c>
      <c r="I644" s="58">
        <f t="shared" si="70"/>
        <v>0</v>
      </c>
      <c r="J644" s="58">
        <f t="shared" si="70"/>
        <v>19618500</v>
      </c>
      <c r="K644" s="58"/>
      <c r="L644" s="58">
        <f t="shared" si="71"/>
        <v>0</v>
      </c>
      <c r="M644" s="58">
        <f t="shared" si="71"/>
        <v>0</v>
      </c>
      <c r="N644" s="58">
        <f t="shared" si="71"/>
        <v>0</v>
      </c>
      <c r="O644" s="92">
        <f t="shared" si="71"/>
        <v>2810.1</v>
      </c>
      <c r="P644" s="58">
        <f t="shared" si="71"/>
        <v>288035250</v>
      </c>
      <c r="Q644" s="58">
        <f t="shared" si="71"/>
        <v>0</v>
      </c>
      <c r="R644" s="58">
        <f t="shared" si="71"/>
        <v>288035250</v>
      </c>
      <c r="S644" s="58"/>
      <c r="T644" s="58">
        <f t="shared" si="72"/>
        <v>0</v>
      </c>
      <c r="U644" s="58">
        <f t="shared" si="72"/>
        <v>0</v>
      </c>
      <c r="V644" s="58">
        <f t="shared" si="72"/>
        <v>0</v>
      </c>
      <c r="W644" s="58"/>
      <c r="X644" s="58"/>
      <c r="Y644" s="58"/>
      <c r="Z644" s="58"/>
      <c r="AA644" s="58"/>
      <c r="AB644" s="58">
        <f t="shared" si="77"/>
        <v>0</v>
      </c>
      <c r="AC644" s="60">
        <f t="shared" si="77"/>
        <v>258</v>
      </c>
      <c r="AD644" s="78">
        <f t="shared" si="77"/>
        <v>5298</v>
      </c>
      <c r="AE644" s="60">
        <f t="shared" si="77"/>
        <v>0</v>
      </c>
      <c r="AF644" s="78">
        <f t="shared" si="77"/>
        <v>0</v>
      </c>
      <c r="AG644" s="60">
        <f t="shared" si="77"/>
        <v>258</v>
      </c>
      <c r="AH644" s="78">
        <f t="shared" si="77"/>
        <v>5298</v>
      </c>
      <c r="AI644" s="58">
        <f t="shared" si="77"/>
        <v>274675000</v>
      </c>
      <c r="AJ644" s="58">
        <f t="shared" si="77"/>
        <v>4356900</v>
      </c>
      <c r="AK644" s="58">
        <f t="shared" si="77"/>
        <v>0</v>
      </c>
      <c r="AL644" s="58">
        <f t="shared" si="78"/>
        <v>270318100</v>
      </c>
      <c r="AM644" s="58">
        <f t="shared" si="78"/>
        <v>0</v>
      </c>
      <c r="AN644" s="78">
        <f t="shared" si="78"/>
        <v>11800</v>
      </c>
      <c r="AO644" s="78">
        <f t="shared" si="78"/>
        <v>11304.050000000005</v>
      </c>
      <c r="AP644" s="78">
        <f t="shared" si="78"/>
        <v>972.40000000000009</v>
      </c>
      <c r="AQ644" s="58">
        <f t="shared" si="78"/>
        <v>357396225</v>
      </c>
      <c r="AR644" s="58">
        <f t="shared" si="78"/>
        <v>100721700</v>
      </c>
      <c r="AS644" s="58">
        <f t="shared" si="78"/>
        <v>0</v>
      </c>
      <c r="AT644" s="58">
        <f t="shared" si="78"/>
        <v>0</v>
      </c>
      <c r="AU644" s="58">
        <f t="shared" si="78"/>
        <v>0</v>
      </c>
      <c r="AV644" s="58">
        <f t="shared" si="79"/>
        <v>458117925</v>
      </c>
      <c r="AW644" s="58">
        <f t="shared" si="79"/>
        <v>0</v>
      </c>
      <c r="AX644" s="58">
        <f t="shared" si="79"/>
        <v>0</v>
      </c>
      <c r="AY644" s="58">
        <f t="shared" si="79"/>
        <v>0</v>
      </c>
      <c r="AZ644" s="58">
        <f t="shared" si="79"/>
        <v>0</v>
      </c>
      <c r="BA644" s="58">
        <f t="shared" si="79"/>
        <v>0</v>
      </c>
      <c r="BB644" s="58">
        <f t="shared" si="79"/>
        <v>1036089775</v>
      </c>
      <c r="BC644" s="58">
        <f t="shared" si="79"/>
        <v>0</v>
      </c>
      <c r="BD644" s="58">
        <f t="shared" si="79"/>
        <v>0</v>
      </c>
      <c r="BE644" s="58">
        <f t="shared" si="79"/>
        <v>1036089775</v>
      </c>
      <c r="BF644" s="58">
        <f t="shared" si="79"/>
        <v>0</v>
      </c>
      <c r="BG644" s="140"/>
      <c r="BH644" s="94">
        <f t="shared" si="80"/>
        <v>11800</v>
      </c>
      <c r="BI644" s="94">
        <f t="shared" si="80"/>
        <v>20575.950000000004</v>
      </c>
      <c r="BJ644" s="89">
        <f t="shared" si="80"/>
        <v>9178.25</v>
      </c>
      <c r="BK644" s="119">
        <f t="shared" si="81"/>
        <v>77.781779661016941</v>
      </c>
      <c r="BL644" s="89">
        <f t="shared" si="74"/>
        <v>15277.950000000004</v>
      </c>
      <c r="BM644" s="89">
        <f t="shared" si="74"/>
        <v>5068.1499999999987</v>
      </c>
      <c r="BN644" s="119">
        <f t="shared" si="83"/>
        <v>42.950423728813547</v>
      </c>
      <c r="BO644" s="154">
        <f t="shared" si="76"/>
        <v>381.03611111111121</v>
      </c>
      <c r="BP644" s="89">
        <f>(BI644)/COUNTIF($E$9:$E$631,E644)</f>
        <v>381.03611111111121</v>
      </c>
      <c r="BQ644" s="93">
        <f>(H644+L644+P644+T644+W644+Z644+AI644+AQ644+AY644)/COUNTIF($E$9:$E$631,E644)</f>
        <v>17402314.351851851</v>
      </c>
    </row>
    <row r="645" spans="5:69" ht="23.25" customHeight="1">
      <c r="E645" s="56">
        <v>10</v>
      </c>
      <c r="F645" s="57" t="s">
        <v>587</v>
      </c>
      <c r="G645" s="91">
        <f t="shared" si="70"/>
        <v>1634.4</v>
      </c>
      <c r="H645" s="58">
        <f t="shared" si="70"/>
        <v>167526000</v>
      </c>
      <c r="I645" s="58">
        <f t="shared" si="70"/>
        <v>0</v>
      </c>
      <c r="J645" s="58">
        <f t="shared" si="70"/>
        <v>167526000</v>
      </c>
      <c r="K645" s="58"/>
      <c r="L645" s="58">
        <f t="shared" si="71"/>
        <v>0</v>
      </c>
      <c r="M645" s="58">
        <f t="shared" si="71"/>
        <v>0</v>
      </c>
      <c r="N645" s="58">
        <f t="shared" si="71"/>
        <v>0</v>
      </c>
      <c r="O645" s="92">
        <f t="shared" si="71"/>
        <v>7553.6999999999989</v>
      </c>
      <c r="P645" s="58">
        <f t="shared" si="71"/>
        <v>774254250</v>
      </c>
      <c r="Q645" s="58">
        <f t="shared" si="71"/>
        <v>0</v>
      </c>
      <c r="R645" s="58">
        <f t="shared" si="71"/>
        <v>774254250</v>
      </c>
      <c r="S645" s="58"/>
      <c r="T645" s="58">
        <f t="shared" si="72"/>
        <v>0</v>
      </c>
      <c r="U645" s="58">
        <f t="shared" si="72"/>
        <v>0</v>
      </c>
      <c r="V645" s="58">
        <f t="shared" si="72"/>
        <v>0</v>
      </c>
      <c r="W645" s="58"/>
      <c r="X645" s="58"/>
      <c r="Y645" s="58"/>
      <c r="Z645" s="58"/>
      <c r="AA645" s="58"/>
      <c r="AB645" s="58">
        <f t="shared" si="77"/>
        <v>0</v>
      </c>
      <c r="AC645" s="60">
        <f t="shared" si="77"/>
        <v>74</v>
      </c>
      <c r="AD645" s="78">
        <f t="shared" si="77"/>
        <v>1412</v>
      </c>
      <c r="AE645" s="60">
        <f t="shared" si="77"/>
        <v>0</v>
      </c>
      <c r="AF645" s="78">
        <f t="shared" si="77"/>
        <v>0</v>
      </c>
      <c r="AG645" s="60">
        <f t="shared" si="77"/>
        <v>74</v>
      </c>
      <c r="AH645" s="78">
        <f t="shared" si="77"/>
        <v>1412</v>
      </c>
      <c r="AI645" s="58">
        <f t="shared" si="77"/>
        <v>74100000</v>
      </c>
      <c r="AJ645" s="58">
        <f t="shared" si="77"/>
        <v>0</v>
      </c>
      <c r="AK645" s="58">
        <f t="shared" si="77"/>
        <v>0</v>
      </c>
      <c r="AL645" s="58">
        <f t="shared" si="78"/>
        <v>74100000</v>
      </c>
      <c r="AM645" s="58">
        <f t="shared" si="78"/>
        <v>0</v>
      </c>
      <c r="AN645" s="78">
        <f t="shared" si="78"/>
        <v>11210</v>
      </c>
      <c r="AO645" s="78">
        <f t="shared" si="78"/>
        <v>13429.250000000002</v>
      </c>
      <c r="AP645" s="78">
        <f t="shared" si="78"/>
        <v>94.6</v>
      </c>
      <c r="AQ645" s="58">
        <f t="shared" si="78"/>
        <v>650580825</v>
      </c>
      <c r="AR645" s="58">
        <f t="shared" si="78"/>
        <v>0</v>
      </c>
      <c r="AS645" s="58">
        <f t="shared" si="78"/>
        <v>0</v>
      </c>
      <c r="AT645" s="58">
        <f t="shared" si="78"/>
        <v>0</v>
      </c>
      <c r="AU645" s="58">
        <f t="shared" si="78"/>
        <v>0</v>
      </c>
      <c r="AV645" s="58">
        <f t="shared" si="79"/>
        <v>650580825</v>
      </c>
      <c r="AW645" s="58">
        <f t="shared" si="79"/>
        <v>0</v>
      </c>
      <c r="AX645" s="58">
        <f t="shared" si="79"/>
        <v>0</v>
      </c>
      <c r="AY645" s="58">
        <f t="shared" si="79"/>
        <v>0</v>
      </c>
      <c r="AZ645" s="58">
        <f t="shared" si="79"/>
        <v>0</v>
      </c>
      <c r="BA645" s="58">
        <f t="shared" si="79"/>
        <v>0</v>
      </c>
      <c r="BB645" s="58">
        <f t="shared" si="79"/>
        <v>1666461075</v>
      </c>
      <c r="BC645" s="58">
        <f t="shared" si="79"/>
        <v>0</v>
      </c>
      <c r="BD645" s="58">
        <f t="shared" si="79"/>
        <v>0</v>
      </c>
      <c r="BE645" s="58">
        <f t="shared" si="79"/>
        <v>1666461075</v>
      </c>
      <c r="BF645" s="58">
        <f t="shared" si="79"/>
        <v>0</v>
      </c>
      <c r="BG645" s="140"/>
      <c r="BH645" s="94">
        <f t="shared" si="80"/>
        <v>11210</v>
      </c>
      <c r="BI645" s="94">
        <f t="shared" si="80"/>
        <v>24123.949999999997</v>
      </c>
      <c r="BJ645" s="89">
        <f t="shared" si="80"/>
        <v>13887.750000000002</v>
      </c>
      <c r="BK645" s="119">
        <f t="shared" si="81"/>
        <v>123.88715432649423</v>
      </c>
      <c r="BL645" s="89">
        <f t="shared" si="74"/>
        <v>22711.95</v>
      </c>
      <c r="BM645" s="89">
        <f t="shared" si="74"/>
        <v>12593.750000000002</v>
      </c>
      <c r="BN645" s="119">
        <f t="shared" si="83"/>
        <v>112.34388938447817</v>
      </c>
      <c r="BO645" s="154">
        <f t="shared" si="76"/>
        <v>574.37976190476184</v>
      </c>
      <c r="BP645" s="89">
        <f>(BI645)/COUNTIF($E$9:$E$631,E645)</f>
        <v>574.37976190476184</v>
      </c>
      <c r="BQ645" s="93">
        <f>(H645+L645+P645+T645+W645+Z645+AI645+AQ645+AY645)/COUNTIF($E$9:$E$631,E645)</f>
        <v>39677644.642857142</v>
      </c>
    </row>
    <row r="646" spans="5:69" ht="23.25" customHeight="1">
      <c r="E646" s="56">
        <v>11</v>
      </c>
      <c r="F646" s="57" t="s">
        <v>588</v>
      </c>
      <c r="G646" s="91">
        <f t="shared" si="70"/>
        <v>320.60000000000002</v>
      </c>
      <c r="H646" s="58">
        <f t="shared" si="70"/>
        <v>32861500</v>
      </c>
      <c r="I646" s="58">
        <f t="shared" si="70"/>
        <v>0</v>
      </c>
      <c r="J646" s="58">
        <f t="shared" si="70"/>
        <v>32861500</v>
      </c>
      <c r="K646" s="58"/>
      <c r="L646" s="58">
        <f t="shared" si="71"/>
        <v>0</v>
      </c>
      <c r="M646" s="58">
        <f t="shared" si="71"/>
        <v>0</v>
      </c>
      <c r="N646" s="58">
        <f t="shared" si="71"/>
        <v>0</v>
      </c>
      <c r="O646" s="92">
        <f t="shared" si="71"/>
        <v>4551.4999999999991</v>
      </c>
      <c r="P646" s="58">
        <f t="shared" si="71"/>
        <v>466528750</v>
      </c>
      <c r="Q646" s="58">
        <f t="shared" si="71"/>
        <v>0</v>
      </c>
      <c r="R646" s="58">
        <f t="shared" si="71"/>
        <v>466528750</v>
      </c>
      <c r="S646" s="58"/>
      <c r="T646" s="58">
        <f t="shared" si="72"/>
        <v>0</v>
      </c>
      <c r="U646" s="58">
        <f t="shared" si="72"/>
        <v>0</v>
      </c>
      <c r="V646" s="58">
        <f t="shared" si="72"/>
        <v>0</v>
      </c>
      <c r="W646" s="58"/>
      <c r="X646" s="58"/>
      <c r="Y646" s="58"/>
      <c r="Z646" s="58"/>
      <c r="AA646" s="58"/>
      <c r="AB646" s="58">
        <f t="shared" si="77"/>
        <v>0</v>
      </c>
      <c r="AC646" s="60">
        <f t="shared" si="77"/>
        <v>374</v>
      </c>
      <c r="AD646" s="78">
        <f t="shared" si="77"/>
        <v>7548</v>
      </c>
      <c r="AE646" s="60">
        <f t="shared" si="77"/>
        <v>0</v>
      </c>
      <c r="AF646" s="78">
        <f t="shared" si="77"/>
        <v>0</v>
      </c>
      <c r="AG646" s="60">
        <f t="shared" si="77"/>
        <v>374</v>
      </c>
      <c r="AH646" s="78">
        <f t="shared" si="77"/>
        <v>7548</v>
      </c>
      <c r="AI646" s="58">
        <f t="shared" si="77"/>
        <v>394800000</v>
      </c>
      <c r="AJ646" s="58">
        <f t="shared" si="77"/>
        <v>0</v>
      </c>
      <c r="AK646" s="58">
        <f t="shared" si="77"/>
        <v>0</v>
      </c>
      <c r="AL646" s="58">
        <f t="shared" si="78"/>
        <v>394800000</v>
      </c>
      <c r="AM646" s="58">
        <f t="shared" si="78"/>
        <v>0</v>
      </c>
      <c r="AN646" s="78">
        <f t="shared" si="78"/>
        <v>10770</v>
      </c>
      <c r="AO646" s="78">
        <f t="shared" si="78"/>
        <v>30400.7</v>
      </c>
      <c r="AP646" s="78">
        <f t="shared" si="78"/>
        <v>939.89999999999986</v>
      </c>
      <c r="AQ646" s="58">
        <f t="shared" si="78"/>
        <v>2712356000</v>
      </c>
      <c r="AR646" s="58">
        <f t="shared" si="78"/>
        <v>0</v>
      </c>
      <c r="AS646" s="58">
        <f t="shared" si="78"/>
        <v>0</v>
      </c>
      <c r="AT646" s="58">
        <f t="shared" si="78"/>
        <v>0</v>
      </c>
      <c r="AU646" s="58">
        <f t="shared" si="78"/>
        <v>0</v>
      </c>
      <c r="AV646" s="58">
        <f t="shared" si="79"/>
        <v>2712356000</v>
      </c>
      <c r="AW646" s="58">
        <f t="shared" si="79"/>
        <v>0</v>
      </c>
      <c r="AX646" s="58">
        <f t="shared" si="79"/>
        <v>0</v>
      </c>
      <c r="AY646" s="58">
        <f t="shared" si="79"/>
        <v>0</v>
      </c>
      <c r="AZ646" s="58">
        <f t="shared" si="79"/>
        <v>0</v>
      </c>
      <c r="BA646" s="58">
        <f t="shared" si="79"/>
        <v>0</v>
      </c>
      <c r="BB646" s="58">
        <f t="shared" si="79"/>
        <v>3606546250</v>
      </c>
      <c r="BC646" s="58">
        <f t="shared" si="79"/>
        <v>0</v>
      </c>
      <c r="BD646" s="58">
        <f t="shared" si="79"/>
        <v>0</v>
      </c>
      <c r="BE646" s="58">
        <f t="shared" si="79"/>
        <v>3606546250</v>
      </c>
      <c r="BF646" s="58">
        <f t="shared" si="79"/>
        <v>0</v>
      </c>
      <c r="BG646" s="140"/>
      <c r="BH646" s="94">
        <f t="shared" si="80"/>
        <v>10770</v>
      </c>
      <c r="BI646" s="94">
        <f t="shared" si="80"/>
        <v>43760.700000000004</v>
      </c>
      <c r="BJ646" s="89">
        <f t="shared" si="80"/>
        <v>33026</v>
      </c>
      <c r="BK646" s="119">
        <f t="shared" si="81"/>
        <v>306.6480965645311</v>
      </c>
      <c r="BL646" s="89">
        <f t="shared" si="74"/>
        <v>36212.699999999997</v>
      </c>
      <c r="BM646" s="89">
        <f t="shared" si="74"/>
        <v>25478.000000000004</v>
      </c>
      <c r="BN646" s="119">
        <f t="shared" si="83"/>
        <v>236.56453110492112</v>
      </c>
      <c r="BO646" s="154">
        <f t="shared" si="76"/>
        <v>825.6735849056605</v>
      </c>
      <c r="BP646" s="89">
        <f>(BI646)/COUNTIF($E$9:$E$631,E646)</f>
        <v>825.6735849056605</v>
      </c>
      <c r="BQ646" s="93">
        <f>(H646+L646+P646+T646+W646+Z646+AI646+AQ646+AY646)/COUNTIF($E$9:$E$631,E646)</f>
        <v>68048042.452830195</v>
      </c>
    </row>
    <row r="647" spans="5:69" ht="23.25" customHeight="1">
      <c r="E647" s="56">
        <v>12</v>
      </c>
      <c r="F647" s="57" t="s">
        <v>589</v>
      </c>
      <c r="G647" s="91">
        <f t="shared" si="70"/>
        <v>0</v>
      </c>
      <c r="H647" s="58">
        <f t="shared" si="70"/>
        <v>0</v>
      </c>
      <c r="I647" s="58">
        <f t="shared" si="70"/>
        <v>0</v>
      </c>
      <c r="J647" s="58">
        <f t="shared" si="70"/>
        <v>0</v>
      </c>
      <c r="K647" s="58"/>
      <c r="L647" s="58">
        <f t="shared" si="71"/>
        <v>0</v>
      </c>
      <c r="M647" s="58">
        <f t="shared" si="71"/>
        <v>0</v>
      </c>
      <c r="N647" s="58">
        <f t="shared" si="71"/>
        <v>0</v>
      </c>
      <c r="O647" s="92">
        <f t="shared" si="71"/>
        <v>603.4</v>
      </c>
      <c r="P647" s="58">
        <f t="shared" si="71"/>
        <v>61848500</v>
      </c>
      <c r="Q647" s="58">
        <f t="shared" si="71"/>
        <v>0</v>
      </c>
      <c r="R647" s="58">
        <f t="shared" si="71"/>
        <v>61848500</v>
      </c>
      <c r="S647" s="58"/>
      <c r="T647" s="58">
        <f t="shared" si="72"/>
        <v>0</v>
      </c>
      <c r="U647" s="58">
        <f t="shared" si="72"/>
        <v>0</v>
      </c>
      <c r="V647" s="58">
        <f t="shared" si="72"/>
        <v>0</v>
      </c>
      <c r="W647" s="58"/>
      <c r="X647" s="58"/>
      <c r="Y647" s="58"/>
      <c r="Z647" s="58"/>
      <c r="AA647" s="58"/>
      <c r="AB647" s="58">
        <f t="shared" si="77"/>
        <v>0</v>
      </c>
      <c r="AC647" s="60">
        <f t="shared" si="77"/>
        <v>45</v>
      </c>
      <c r="AD647" s="78">
        <f t="shared" si="77"/>
        <v>828</v>
      </c>
      <c r="AE647" s="60">
        <f t="shared" si="77"/>
        <v>0</v>
      </c>
      <c r="AF647" s="78">
        <f t="shared" si="77"/>
        <v>0</v>
      </c>
      <c r="AG647" s="60">
        <f t="shared" si="77"/>
        <v>45</v>
      </c>
      <c r="AH647" s="78">
        <f t="shared" si="77"/>
        <v>828</v>
      </c>
      <c r="AI647" s="58">
        <f t="shared" si="77"/>
        <v>44650000</v>
      </c>
      <c r="AJ647" s="58">
        <f t="shared" si="77"/>
        <v>0</v>
      </c>
      <c r="AK647" s="58">
        <f t="shared" si="77"/>
        <v>0</v>
      </c>
      <c r="AL647" s="58">
        <f t="shared" si="78"/>
        <v>44650000</v>
      </c>
      <c r="AM647" s="58">
        <f t="shared" si="78"/>
        <v>0</v>
      </c>
      <c r="AN647" s="78">
        <f t="shared" si="78"/>
        <v>5172.5</v>
      </c>
      <c r="AO647" s="78">
        <f t="shared" si="78"/>
        <v>4605.5000000000009</v>
      </c>
      <c r="AP647" s="78">
        <f t="shared" si="78"/>
        <v>515.1</v>
      </c>
      <c r="AQ647" s="58">
        <f t="shared" si="78"/>
        <v>215742900</v>
      </c>
      <c r="AR647" s="58">
        <f t="shared" si="78"/>
        <v>0</v>
      </c>
      <c r="AS647" s="58">
        <f t="shared" si="78"/>
        <v>974000</v>
      </c>
      <c r="AT647" s="58">
        <f t="shared" si="78"/>
        <v>0</v>
      </c>
      <c r="AU647" s="58">
        <f t="shared" si="78"/>
        <v>0</v>
      </c>
      <c r="AV647" s="58">
        <f t="shared" si="79"/>
        <v>215742900</v>
      </c>
      <c r="AW647" s="58">
        <f t="shared" si="79"/>
        <v>974000</v>
      </c>
      <c r="AX647" s="58">
        <f t="shared" si="79"/>
        <v>0</v>
      </c>
      <c r="AY647" s="58">
        <f t="shared" si="79"/>
        <v>0</v>
      </c>
      <c r="AZ647" s="58">
        <f t="shared" si="79"/>
        <v>0</v>
      </c>
      <c r="BA647" s="58">
        <f t="shared" si="79"/>
        <v>0</v>
      </c>
      <c r="BB647" s="58">
        <f t="shared" si="79"/>
        <v>322241400</v>
      </c>
      <c r="BC647" s="58">
        <f t="shared" si="79"/>
        <v>974000</v>
      </c>
      <c r="BD647" s="58">
        <f t="shared" si="79"/>
        <v>0</v>
      </c>
      <c r="BE647" s="58">
        <f t="shared" si="79"/>
        <v>322241400</v>
      </c>
      <c r="BF647" s="58">
        <f t="shared" si="79"/>
        <v>974000</v>
      </c>
      <c r="BG647" s="140"/>
      <c r="BH647" s="94">
        <f t="shared" si="80"/>
        <v>5172.5</v>
      </c>
      <c r="BI647" s="94">
        <f t="shared" si="80"/>
        <v>6552</v>
      </c>
      <c r="BJ647" s="89">
        <f t="shared" si="80"/>
        <v>2315.6000000000004</v>
      </c>
      <c r="BK647" s="119">
        <f t="shared" si="81"/>
        <v>44.767520541324316</v>
      </c>
      <c r="BL647" s="89">
        <f t="shared" si="74"/>
        <v>5724</v>
      </c>
      <c r="BM647" s="89">
        <f t="shared" si="74"/>
        <v>1804.8000000000002</v>
      </c>
      <c r="BN647" s="119">
        <f t="shared" si="83"/>
        <v>34.892218463025621</v>
      </c>
      <c r="BO647" s="154">
        <f t="shared" si="76"/>
        <v>234</v>
      </c>
      <c r="BP647" s="89">
        <f>(BI647)/COUNTIF($E$9:$E$631,E647)</f>
        <v>234</v>
      </c>
      <c r="BQ647" s="93">
        <f>(H647+L647+P647+T647+W647+Z647+AI647+AQ647+AY647)/COUNTIF($E$9:$E$631,E647)</f>
        <v>11508621.428571429</v>
      </c>
    </row>
    <row r="648" spans="5:69" ht="23.25" customHeight="1">
      <c r="E648" s="56">
        <v>14</v>
      </c>
      <c r="F648" s="57" t="s">
        <v>590</v>
      </c>
      <c r="G648" s="91">
        <f t="shared" si="70"/>
        <v>0</v>
      </c>
      <c r="H648" s="58">
        <f t="shared" si="70"/>
        <v>0</v>
      </c>
      <c r="I648" s="58">
        <f t="shared" si="70"/>
        <v>0</v>
      </c>
      <c r="J648" s="58">
        <f t="shared" si="70"/>
        <v>0</v>
      </c>
      <c r="K648" s="58"/>
      <c r="L648" s="58">
        <f t="shared" si="71"/>
        <v>0</v>
      </c>
      <c r="M648" s="58">
        <f t="shared" si="71"/>
        <v>0</v>
      </c>
      <c r="N648" s="58">
        <f t="shared" si="71"/>
        <v>0</v>
      </c>
      <c r="O648" s="92">
        <f t="shared" si="71"/>
        <v>557.09999999999991</v>
      </c>
      <c r="P648" s="58">
        <f t="shared" si="71"/>
        <v>57102750</v>
      </c>
      <c r="Q648" s="58">
        <f t="shared" si="71"/>
        <v>0</v>
      </c>
      <c r="R648" s="58">
        <f t="shared" si="71"/>
        <v>57102750</v>
      </c>
      <c r="S648" s="58"/>
      <c r="T648" s="58">
        <f t="shared" si="72"/>
        <v>0</v>
      </c>
      <c r="U648" s="58">
        <f t="shared" si="72"/>
        <v>0</v>
      </c>
      <c r="V648" s="58">
        <f t="shared" si="72"/>
        <v>0</v>
      </c>
      <c r="W648" s="58"/>
      <c r="X648" s="58"/>
      <c r="Y648" s="58"/>
      <c r="Z648" s="58"/>
      <c r="AA648" s="58"/>
      <c r="AB648" s="58">
        <f t="shared" si="77"/>
        <v>0</v>
      </c>
      <c r="AC648" s="60">
        <f t="shared" si="77"/>
        <v>14</v>
      </c>
      <c r="AD648" s="78">
        <f t="shared" si="77"/>
        <v>350</v>
      </c>
      <c r="AE648" s="60">
        <f t="shared" si="77"/>
        <v>0</v>
      </c>
      <c r="AF648" s="78">
        <f t="shared" si="77"/>
        <v>0</v>
      </c>
      <c r="AG648" s="60">
        <f t="shared" si="77"/>
        <v>14</v>
      </c>
      <c r="AH648" s="78">
        <f t="shared" si="77"/>
        <v>350</v>
      </c>
      <c r="AI648" s="58">
        <f t="shared" si="77"/>
        <v>17500000</v>
      </c>
      <c r="AJ648" s="58">
        <f t="shared" si="77"/>
        <v>0</v>
      </c>
      <c r="AK648" s="58">
        <f t="shared" si="77"/>
        <v>0</v>
      </c>
      <c r="AL648" s="58">
        <f t="shared" si="78"/>
        <v>17500000</v>
      </c>
      <c r="AM648" s="58">
        <f t="shared" si="78"/>
        <v>0</v>
      </c>
      <c r="AN648" s="78">
        <f t="shared" si="78"/>
        <v>3162.5</v>
      </c>
      <c r="AO648" s="78">
        <f t="shared" si="78"/>
        <v>949.69999999999993</v>
      </c>
      <c r="AP648" s="78">
        <f t="shared" si="78"/>
        <v>497.9</v>
      </c>
      <c r="AQ648" s="58">
        <f t="shared" si="78"/>
        <v>6837050</v>
      </c>
      <c r="AR648" s="58">
        <f t="shared" si="78"/>
        <v>0</v>
      </c>
      <c r="AS648" s="58">
        <f t="shared" si="78"/>
        <v>0</v>
      </c>
      <c r="AT648" s="58">
        <f t="shared" si="78"/>
        <v>0</v>
      </c>
      <c r="AU648" s="58">
        <f t="shared" si="78"/>
        <v>0</v>
      </c>
      <c r="AV648" s="58">
        <f t="shared" si="79"/>
        <v>6837050</v>
      </c>
      <c r="AW648" s="58">
        <f t="shared" si="79"/>
        <v>0</v>
      </c>
      <c r="AX648" s="58">
        <f t="shared" si="79"/>
        <v>0</v>
      </c>
      <c r="AY648" s="58">
        <f t="shared" si="79"/>
        <v>0</v>
      </c>
      <c r="AZ648" s="58">
        <f t="shared" si="79"/>
        <v>0</v>
      </c>
      <c r="BA648" s="58">
        <f t="shared" si="79"/>
        <v>0</v>
      </c>
      <c r="BB648" s="58">
        <f t="shared" si="79"/>
        <v>81439800</v>
      </c>
      <c r="BC648" s="58">
        <f t="shared" si="79"/>
        <v>0</v>
      </c>
      <c r="BD648" s="58">
        <f t="shared" si="79"/>
        <v>0</v>
      </c>
      <c r="BE648" s="58">
        <f t="shared" si="79"/>
        <v>81439800</v>
      </c>
      <c r="BF648" s="58">
        <f t="shared" si="79"/>
        <v>0</v>
      </c>
      <c r="BG648" s="140"/>
      <c r="BH648" s="94">
        <f t="shared" si="80"/>
        <v>3162.5</v>
      </c>
      <c r="BI648" s="94">
        <f t="shared" si="80"/>
        <v>2354.6999999999998</v>
      </c>
      <c r="BJ648" s="89">
        <f t="shared" si="80"/>
        <v>408.9</v>
      </c>
      <c r="BK648" s="119">
        <f t="shared" si="81"/>
        <v>12.929644268774704</v>
      </c>
      <c r="BL648" s="89">
        <f t="shared" si="74"/>
        <v>2004.7</v>
      </c>
      <c r="BM648" s="89">
        <f t="shared" si="74"/>
        <v>190.69999999999993</v>
      </c>
      <c r="BN648" s="119">
        <f t="shared" si="83"/>
        <v>6.0300395256916977</v>
      </c>
      <c r="BO648" s="154">
        <f t="shared" si="76"/>
        <v>168.19285714285712</v>
      </c>
      <c r="BP648" s="89">
        <f>(BI648)/COUNTIF($E$9:$E$631,E648)</f>
        <v>168.19285714285712</v>
      </c>
      <c r="BQ648" s="93">
        <f>(H648+L648+P648+T648+W648+Z648+AI648+AQ648+AY648)/COUNTIF($E$9:$E$631,E648)</f>
        <v>5817128.5714285718</v>
      </c>
    </row>
    <row r="649" spans="5:69" ht="23.25" customHeight="1">
      <c r="E649" s="56">
        <v>20</v>
      </c>
      <c r="F649" s="57" t="s">
        <v>591</v>
      </c>
      <c r="G649" s="91">
        <f t="shared" si="70"/>
        <v>0</v>
      </c>
      <c r="H649" s="58">
        <f t="shared" si="70"/>
        <v>0</v>
      </c>
      <c r="I649" s="58">
        <f t="shared" si="70"/>
        <v>0</v>
      </c>
      <c r="J649" s="58">
        <f t="shared" si="70"/>
        <v>0</v>
      </c>
      <c r="K649" s="58"/>
      <c r="L649" s="58">
        <f t="shared" si="71"/>
        <v>0</v>
      </c>
      <c r="M649" s="58">
        <f t="shared" si="71"/>
        <v>0</v>
      </c>
      <c r="N649" s="58">
        <f t="shared" si="71"/>
        <v>0</v>
      </c>
      <c r="O649" s="92">
        <f t="shared" si="71"/>
        <v>346.9</v>
      </c>
      <c r="P649" s="58">
        <f t="shared" si="71"/>
        <v>35557250</v>
      </c>
      <c r="Q649" s="58">
        <f t="shared" si="71"/>
        <v>0</v>
      </c>
      <c r="R649" s="58">
        <f t="shared" si="71"/>
        <v>35557250</v>
      </c>
      <c r="S649" s="58"/>
      <c r="T649" s="58">
        <f t="shared" si="72"/>
        <v>0</v>
      </c>
      <c r="U649" s="58">
        <f t="shared" si="72"/>
        <v>0</v>
      </c>
      <c r="V649" s="58">
        <f t="shared" si="72"/>
        <v>0</v>
      </c>
      <c r="W649" s="58"/>
      <c r="X649" s="58"/>
      <c r="Y649" s="58"/>
      <c r="Z649" s="58"/>
      <c r="AA649" s="58"/>
      <c r="AB649" s="58">
        <f t="shared" si="77"/>
        <v>0</v>
      </c>
      <c r="AC649" s="60">
        <f t="shared" si="77"/>
        <v>0</v>
      </c>
      <c r="AD649" s="78">
        <f t="shared" si="77"/>
        <v>0</v>
      </c>
      <c r="AE649" s="60">
        <f t="shared" si="77"/>
        <v>0</v>
      </c>
      <c r="AF649" s="78">
        <f t="shared" si="77"/>
        <v>0</v>
      </c>
      <c r="AG649" s="60">
        <f t="shared" si="77"/>
        <v>0</v>
      </c>
      <c r="AH649" s="78">
        <f t="shared" si="77"/>
        <v>0</v>
      </c>
      <c r="AI649" s="58">
        <f t="shared" si="77"/>
        <v>0</v>
      </c>
      <c r="AJ649" s="58">
        <f t="shared" si="77"/>
        <v>0</v>
      </c>
      <c r="AK649" s="58">
        <f t="shared" si="77"/>
        <v>0</v>
      </c>
      <c r="AL649" s="58">
        <f t="shared" si="78"/>
        <v>0</v>
      </c>
      <c r="AM649" s="58">
        <f t="shared" si="78"/>
        <v>0</v>
      </c>
      <c r="AN649" s="78">
        <f t="shared" si="78"/>
        <v>4640</v>
      </c>
      <c r="AO649" s="78">
        <f t="shared" si="78"/>
        <v>8939.3000000000011</v>
      </c>
      <c r="AP649" s="78">
        <f t="shared" si="78"/>
        <v>0</v>
      </c>
      <c r="AQ649" s="58">
        <f t="shared" si="78"/>
        <v>689871150</v>
      </c>
      <c r="AR649" s="58">
        <f t="shared" si="78"/>
        <v>0</v>
      </c>
      <c r="AS649" s="58">
        <f t="shared" si="78"/>
        <v>0</v>
      </c>
      <c r="AT649" s="58">
        <f t="shared" si="78"/>
        <v>0</v>
      </c>
      <c r="AU649" s="58">
        <f t="shared" si="78"/>
        <v>0</v>
      </c>
      <c r="AV649" s="58">
        <f t="shared" si="79"/>
        <v>689871150</v>
      </c>
      <c r="AW649" s="58">
        <f t="shared" si="79"/>
        <v>0</v>
      </c>
      <c r="AX649" s="58">
        <f t="shared" si="79"/>
        <v>0</v>
      </c>
      <c r="AY649" s="58">
        <f t="shared" si="79"/>
        <v>0</v>
      </c>
      <c r="AZ649" s="58">
        <f t="shared" si="79"/>
        <v>0</v>
      </c>
      <c r="BA649" s="58">
        <f t="shared" si="79"/>
        <v>0</v>
      </c>
      <c r="BB649" s="58">
        <f t="shared" si="79"/>
        <v>725428400</v>
      </c>
      <c r="BC649" s="58">
        <f t="shared" si="79"/>
        <v>0</v>
      </c>
      <c r="BD649" s="58">
        <f t="shared" si="79"/>
        <v>0</v>
      </c>
      <c r="BE649" s="58">
        <f t="shared" si="79"/>
        <v>725428400</v>
      </c>
      <c r="BF649" s="58">
        <f t="shared" si="79"/>
        <v>0</v>
      </c>
      <c r="BG649" s="140"/>
      <c r="BH649" s="94">
        <f t="shared" si="80"/>
        <v>4640</v>
      </c>
      <c r="BI649" s="94">
        <f t="shared" si="80"/>
        <v>9286.1999999999989</v>
      </c>
      <c r="BJ649" s="89">
        <f t="shared" si="80"/>
        <v>5746.2</v>
      </c>
      <c r="BK649" s="119">
        <f t="shared" si="81"/>
        <v>123.8405172413793</v>
      </c>
      <c r="BL649" s="89">
        <f t="shared" si="74"/>
        <v>9286.1999999999989</v>
      </c>
      <c r="BM649" s="89">
        <f t="shared" si="74"/>
        <v>5746.2</v>
      </c>
      <c r="BN649" s="119">
        <f t="shared" si="83"/>
        <v>123.8405172413793</v>
      </c>
      <c r="BO649" s="154">
        <f t="shared" si="76"/>
        <v>442.19999999999993</v>
      </c>
      <c r="BP649" s="89">
        <f>(BI649)/COUNTIF($E$9:$E$631,E649)</f>
        <v>442.19999999999993</v>
      </c>
      <c r="BQ649" s="93">
        <f>(H649+L649+P649+T649+W649+Z649+AI649+AQ649+AY649)/COUNTIF($E$9:$E$631,E649)</f>
        <v>34544209.523809522</v>
      </c>
    </row>
    <row r="650" spans="5:69" ht="23.25" customHeight="1">
      <c r="E650" s="95">
        <v>33</v>
      </c>
      <c r="F650" s="96" t="s">
        <v>592</v>
      </c>
      <c r="G650" s="97">
        <f t="shared" si="70"/>
        <v>0</v>
      </c>
      <c r="H650" s="98">
        <f t="shared" si="70"/>
        <v>0</v>
      </c>
      <c r="I650" s="98">
        <f t="shared" si="70"/>
        <v>0</v>
      </c>
      <c r="J650" s="98">
        <f t="shared" si="70"/>
        <v>0</v>
      </c>
      <c r="K650" s="98"/>
      <c r="L650" s="98">
        <f t="shared" si="71"/>
        <v>0</v>
      </c>
      <c r="M650" s="98">
        <f t="shared" si="71"/>
        <v>0</v>
      </c>
      <c r="N650" s="98">
        <f t="shared" si="71"/>
        <v>0</v>
      </c>
      <c r="O650" s="99">
        <f t="shared" si="71"/>
        <v>700.8</v>
      </c>
      <c r="P650" s="98">
        <f t="shared" si="71"/>
        <v>71832000</v>
      </c>
      <c r="Q650" s="98">
        <f t="shared" si="71"/>
        <v>0</v>
      </c>
      <c r="R650" s="98">
        <f t="shared" si="71"/>
        <v>71832000</v>
      </c>
      <c r="S650" s="98"/>
      <c r="T650" s="98">
        <f t="shared" si="72"/>
        <v>0</v>
      </c>
      <c r="U650" s="98">
        <f t="shared" si="72"/>
        <v>0</v>
      </c>
      <c r="V650" s="98">
        <f t="shared" si="72"/>
        <v>0</v>
      </c>
      <c r="W650" s="98"/>
      <c r="X650" s="98"/>
      <c r="Y650" s="98"/>
      <c r="Z650" s="98"/>
      <c r="AA650" s="98"/>
      <c r="AB650" s="98">
        <f t="shared" si="77"/>
        <v>0</v>
      </c>
      <c r="AC650" s="100">
        <f t="shared" si="77"/>
        <v>0</v>
      </c>
      <c r="AD650" s="101">
        <f t="shared" si="77"/>
        <v>0</v>
      </c>
      <c r="AE650" s="60">
        <f t="shared" si="77"/>
        <v>0</v>
      </c>
      <c r="AF650" s="78">
        <f t="shared" si="77"/>
        <v>0</v>
      </c>
      <c r="AG650" s="60">
        <f t="shared" si="77"/>
        <v>0</v>
      </c>
      <c r="AH650" s="78">
        <f t="shared" si="77"/>
        <v>0</v>
      </c>
      <c r="AI650" s="98">
        <f t="shared" si="77"/>
        <v>0</v>
      </c>
      <c r="AJ650" s="98">
        <f t="shared" si="77"/>
        <v>0</v>
      </c>
      <c r="AK650" s="98">
        <f t="shared" si="77"/>
        <v>0</v>
      </c>
      <c r="AL650" s="98">
        <f t="shared" si="78"/>
        <v>0</v>
      </c>
      <c r="AM650" s="98">
        <f t="shared" si="78"/>
        <v>0</v>
      </c>
      <c r="AN650" s="101">
        <f t="shared" si="78"/>
        <v>4620</v>
      </c>
      <c r="AO650" s="101">
        <f t="shared" si="78"/>
        <v>12024.100000000002</v>
      </c>
      <c r="AP650" s="101">
        <f t="shared" si="78"/>
        <v>0</v>
      </c>
      <c r="AQ650" s="98">
        <f t="shared" si="78"/>
        <v>774251750</v>
      </c>
      <c r="AR650" s="98">
        <f t="shared" si="78"/>
        <v>0</v>
      </c>
      <c r="AS650" s="98">
        <f t="shared" si="78"/>
        <v>0</v>
      </c>
      <c r="AT650" s="98">
        <f t="shared" si="78"/>
        <v>0</v>
      </c>
      <c r="AU650" s="98">
        <f t="shared" si="78"/>
        <v>0</v>
      </c>
      <c r="AV650" s="98">
        <f t="shared" si="79"/>
        <v>774251750</v>
      </c>
      <c r="AW650" s="98">
        <f t="shared" si="79"/>
        <v>0</v>
      </c>
      <c r="AX650" s="98">
        <f t="shared" si="79"/>
        <v>0</v>
      </c>
      <c r="AY650" s="98">
        <f t="shared" si="79"/>
        <v>0</v>
      </c>
      <c r="AZ650" s="98">
        <f t="shared" si="79"/>
        <v>0</v>
      </c>
      <c r="BA650" s="98">
        <f t="shared" si="79"/>
        <v>0</v>
      </c>
      <c r="BB650" s="98">
        <f t="shared" si="79"/>
        <v>846083750</v>
      </c>
      <c r="BC650" s="98">
        <f t="shared" si="79"/>
        <v>0</v>
      </c>
      <c r="BD650" s="98">
        <f t="shared" si="79"/>
        <v>0</v>
      </c>
      <c r="BE650" s="98">
        <f t="shared" si="79"/>
        <v>846083750</v>
      </c>
      <c r="BF650" s="98">
        <f t="shared" si="79"/>
        <v>0</v>
      </c>
      <c r="BG650" s="141"/>
      <c r="BH650" s="103">
        <f t="shared" si="80"/>
        <v>4620</v>
      </c>
      <c r="BI650" s="103">
        <f t="shared" si="80"/>
        <v>12724.9</v>
      </c>
      <c r="BJ650" s="89">
        <f t="shared" si="80"/>
        <v>8104.9000000000015</v>
      </c>
      <c r="BK650" s="119">
        <f t="shared" si="81"/>
        <v>175.43073593073598</v>
      </c>
      <c r="BL650" s="89">
        <f t="shared" si="74"/>
        <v>12724.9</v>
      </c>
      <c r="BM650" s="89">
        <f t="shared" si="74"/>
        <v>8104.9000000000015</v>
      </c>
      <c r="BN650" s="119">
        <f t="shared" si="83"/>
        <v>175.43073593073598</v>
      </c>
      <c r="BO650" s="155">
        <f t="shared" si="76"/>
        <v>706.93888888888887</v>
      </c>
      <c r="BP650" s="89">
        <f>(BI650)/COUNTIF($E$9:$E$631,E650)</f>
        <v>706.93888888888887</v>
      </c>
      <c r="BQ650" s="102">
        <f>(H650+L650+P650+T650+W650+Z650+AI650+AQ650+AY650)/COUNTIF($E$9:$E$631,E650)</f>
        <v>47004652.777777776</v>
      </c>
    </row>
    <row r="651" spans="5:69" ht="23.25" customHeight="1">
      <c r="E651" s="40"/>
      <c r="F651" s="41" t="s">
        <v>593</v>
      </c>
      <c r="G651" s="75">
        <f>SUM(G636:G650)</f>
        <v>4400.5000000000009</v>
      </c>
      <c r="H651" s="42">
        <f>SUM(H636:H650)</f>
        <v>451051250</v>
      </c>
      <c r="I651" s="42">
        <f>SUM(I636:I650)</f>
        <v>6970000</v>
      </c>
      <c r="J651" s="42">
        <f>SUM(J636:J650)</f>
        <v>444081250</v>
      </c>
      <c r="K651" s="42"/>
      <c r="L651" s="42">
        <f t="shared" ref="L651:R651" si="84">SUM(L636:L650)</f>
        <v>0</v>
      </c>
      <c r="M651" s="42">
        <f t="shared" si="84"/>
        <v>0</v>
      </c>
      <c r="N651" s="42">
        <f t="shared" si="84"/>
        <v>0</v>
      </c>
      <c r="O651" s="75">
        <f t="shared" si="84"/>
        <v>35869.4</v>
      </c>
      <c r="P651" s="42">
        <f t="shared" si="84"/>
        <v>3676613500</v>
      </c>
      <c r="Q651" s="42">
        <f t="shared" si="84"/>
        <v>84068668</v>
      </c>
      <c r="R651" s="42">
        <f t="shared" si="84"/>
        <v>3592544832</v>
      </c>
      <c r="S651" s="42"/>
      <c r="T651" s="42">
        <f t="shared" ref="T651:BM651" si="85">SUM(T636:T650)</f>
        <v>0</v>
      </c>
      <c r="U651" s="42">
        <f t="shared" si="85"/>
        <v>0</v>
      </c>
      <c r="V651" s="42">
        <f t="shared" si="85"/>
        <v>0</v>
      </c>
      <c r="W651" s="42"/>
      <c r="X651" s="42"/>
      <c r="Y651" s="42"/>
      <c r="Z651" s="42"/>
      <c r="AA651" s="42"/>
      <c r="AB651" s="42">
        <f t="shared" si="85"/>
        <v>0</v>
      </c>
      <c r="AC651" s="81">
        <f t="shared" si="85"/>
        <v>1266</v>
      </c>
      <c r="AD651" s="75">
        <f t="shared" si="85"/>
        <v>27074</v>
      </c>
      <c r="AE651" s="81">
        <f t="shared" si="85"/>
        <v>0</v>
      </c>
      <c r="AF651" s="75">
        <f t="shared" si="85"/>
        <v>0</v>
      </c>
      <c r="AG651" s="81">
        <f t="shared" si="85"/>
        <v>1266</v>
      </c>
      <c r="AH651" s="75">
        <f t="shared" si="85"/>
        <v>27074</v>
      </c>
      <c r="AI651" s="42">
        <f t="shared" si="85"/>
        <v>1403850000</v>
      </c>
      <c r="AJ651" s="42">
        <f t="shared" si="85"/>
        <v>19110900</v>
      </c>
      <c r="AK651" s="42">
        <f t="shared" si="85"/>
        <v>0</v>
      </c>
      <c r="AL651" s="42">
        <f t="shared" si="85"/>
        <v>1384739100</v>
      </c>
      <c r="AM651" s="42">
        <f t="shared" si="85"/>
        <v>0</v>
      </c>
      <c r="AN651" s="75">
        <f t="shared" si="85"/>
        <v>137127.5</v>
      </c>
      <c r="AO651" s="75">
        <f t="shared" si="85"/>
        <v>164380.80000000002</v>
      </c>
      <c r="AP651" s="75">
        <f t="shared" si="85"/>
        <v>9851.8000000000011</v>
      </c>
      <c r="AQ651" s="42">
        <f t="shared" si="85"/>
        <v>9524562450</v>
      </c>
      <c r="AR651" s="42">
        <f t="shared" si="85"/>
        <v>100721700</v>
      </c>
      <c r="AS651" s="42">
        <f t="shared" si="85"/>
        <v>601721489.10702157</v>
      </c>
      <c r="AT651" s="42">
        <f t="shared" si="85"/>
        <v>0</v>
      </c>
      <c r="AU651" s="42">
        <f t="shared" si="85"/>
        <v>0</v>
      </c>
      <c r="AV651" s="42">
        <f t="shared" si="85"/>
        <v>9609797144</v>
      </c>
      <c r="AW651" s="42">
        <f t="shared" si="85"/>
        <v>586234483</v>
      </c>
      <c r="AX651" s="42">
        <f t="shared" si="85"/>
        <v>0</v>
      </c>
      <c r="AY651" s="42">
        <f t="shared" si="85"/>
        <v>0</v>
      </c>
      <c r="AZ651" s="42">
        <f t="shared" si="85"/>
        <v>0</v>
      </c>
      <c r="BA651" s="42">
        <f t="shared" si="85"/>
        <v>0</v>
      </c>
      <c r="BB651" s="42">
        <f t="shared" si="85"/>
        <v>15031162326</v>
      </c>
      <c r="BC651" s="42">
        <f t="shared" si="85"/>
        <v>586234483</v>
      </c>
      <c r="BD651" s="42">
        <f t="shared" si="85"/>
        <v>0</v>
      </c>
      <c r="BE651" s="42">
        <f t="shared" si="85"/>
        <v>15031162326</v>
      </c>
      <c r="BF651" s="42">
        <f t="shared" si="85"/>
        <v>586234483</v>
      </c>
      <c r="BG651" s="142">
        <f t="shared" si="85"/>
        <v>0</v>
      </c>
      <c r="BH651" s="83">
        <f t="shared" si="85"/>
        <v>137127.5</v>
      </c>
      <c r="BI651" s="83">
        <f t="shared" si="85"/>
        <v>241576.50000000003</v>
      </c>
      <c r="BJ651" s="83">
        <f t="shared" si="85"/>
        <v>124993.4</v>
      </c>
      <c r="BK651" s="126">
        <f>IFERROR(IF(BJ651=0,0,(BJ651/BH651)*100),0)</f>
        <v>91.151227871871072</v>
      </c>
      <c r="BL651" s="83">
        <f t="shared" si="85"/>
        <v>214502.50000000003</v>
      </c>
      <c r="BM651" s="83">
        <f t="shared" si="85"/>
        <v>102920.30000000002</v>
      </c>
      <c r="BN651" s="119">
        <f t="shared" si="83"/>
        <v>75.054456618840149</v>
      </c>
      <c r="BO651" s="156">
        <f>(BI651)/COUNT($E$9:$E$631)</f>
        <v>389.01207729468604</v>
      </c>
      <c r="BP651" s="127">
        <f>(BI651)/COUNT($E$9:$E$631)</f>
        <v>389.01207729468604</v>
      </c>
      <c r="BQ651" s="84">
        <f>(H651+L651+P651+T651+W651+Z651+AI651+AQ651+AY651)/COUNT($E$9:$E$631)</f>
        <v>24244890.821256038</v>
      </c>
    </row>
    <row r="654" spans="5:69"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BB654" s="27"/>
      <c r="BC654" s="27"/>
      <c r="BD654" s="27"/>
      <c r="BE654" s="27"/>
      <c r="BF654" s="27"/>
      <c r="BG654" s="143"/>
      <c r="BH654" s="27"/>
      <c r="BI654" s="27"/>
      <c r="BJ654" s="27"/>
      <c r="BK654" s="27"/>
      <c r="BL654" s="27"/>
      <c r="BM654" s="27"/>
      <c r="BN654" s="27"/>
      <c r="BO654" s="143"/>
      <c r="BP654" s="27"/>
      <c r="BQ654" s="27"/>
    </row>
    <row r="656" spans="5:69" ht="30.6" customHeight="1">
      <c r="E656" s="115" t="s">
        <v>756</v>
      </c>
      <c r="F656" s="113"/>
      <c r="G656" s="114"/>
      <c r="H656" s="113"/>
      <c r="I656" s="113"/>
      <c r="J656" s="113"/>
      <c r="K656" s="113"/>
      <c r="L656" s="113"/>
      <c r="M656" s="113"/>
      <c r="N656" s="113"/>
      <c r="O656" s="114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  <c r="AA656" s="113"/>
      <c r="AB656" s="113"/>
      <c r="AC656" s="113"/>
      <c r="AD656" s="113"/>
      <c r="AE656" s="113"/>
      <c r="AF656" s="113"/>
      <c r="AG656" s="113"/>
      <c r="AH656" s="113"/>
      <c r="AI656" s="113"/>
      <c r="AJ656" s="113"/>
      <c r="AK656" s="113"/>
      <c r="AL656" s="113"/>
      <c r="AM656" s="113"/>
      <c r="AN656" s="113"/>
      <c r="AO656" s="113"/>
      <c r="AP656" s="113"/>
      <c r="AQ656" s="113"/>
      <c r="AR656" s="113"/>
      <c r="AS656" s="113"/>
      <c r="AT656" s="113"/>
      <c r="AU656" s="113"/>
      <c r="AV656" s="113"/>
      <c r="AW656" s="113"/>
      <c r="AX656" s="113"/>
      <c r="AY656" s="113"/>
      <c r="AZ656" s="113"/>
      <c r="BA656" s="113"/>
      <c r="BB656" s="113"/>
      <c r="BC656" s="113"/>
      <c r="BD656" s="113"/>
      <c r="BE656" s="113"/>
      <c r="BF656" s="113"/>
      <c r="BG656" s="144"/>
      <c r="BH656" s="113"/>
      <c r="BI656" s="113"/>
      <c r="BJ656" s="113"/>
      <c r="BK656" s="113"/>
      <c r="BL656" s="113"/>
      <c r="BM656" s="113"/>
      <c r="BN656" s="113"/>
      <c r="BO656" s="157" t="s">
        <v>753</v>
      </c>
      <c r="BP656" s="82" t="s">
        <v>753</v>
      </c>
      <c r="BQ656" s="105" t="s">
        <v>752</v>
      </c>
    </row>
    <row r="657" spans="5:69" ht="23.25" customHeight="1">
      <c r="E657" s="52" t="s">
        <v>757</v>
      </c>
      <c r="F657" s="85" t="s">
        <v>653</v>
      </c>
      <c r="G657" s="86">
        <f>SUMIF($BO$9:$BO$629,$E657,G$9:G$629)</f>
        <v>0</v>
      </c>
      <c r="H657" s="106">
        <f>SUMIF($BO$9:$BO$629,$E657,H$9:H$629)</f>
        <v>0</v>
      </c>
      <c r="I657" s="106">
        <f>SUMIF($BO$9:$BO$629,$E657,I$9:I$629)</f>
        <v>0</v>
      </c>
      <c r="J657" s="106">
        <f>SUMIF($BO$9:$BO$629,$E657,J$9:J$629)</f>
        <v>0</v>
      </c>
      <c r="K657" s="86">
        <f>SUMIF($BO$9:$BO$629,$E657,K$9:K$629)</f>
        <v>0</v>
      </c>
      <c r="L657" s="106">
        <f>SUMIF($BO$9:$BO$629,$E657,L$9:L$629)</f>
        <v>0</v>
      </c>
      <c r="M657" s="106">
        <f>SUMIF($BO$9:$BO$629,$E657,M$9:M$629)</f>
        <v>0</v>
      </c>
      <c r="N657" s="106">
        <f>SUMIF($BO$9:$BO$629,$E657,N$9:N$629)</f>
        <v>0</v>
      </c>
      <c r="O657" s="86">
        <f>SUMIF($BO$9:$BO$629,$E657,O$9:O$629)</f>
        <v>30.7</v>
      </c>
      <c r="P657" s="86">
        <f>SUMIF($BO$9:$BO$629,$E657,P$9:P$629)</f>
        <v>3146750</v>
      </c>
      <c r="Q657" s="86">
        <f>SUMIF($BO$9:$BO$629,$E657,Q$9:Q$629)</f>
        <v>0</v>
      </c>
      <c r="R657" s="86">
        <f>SUMIF($BO$9:$BO$629,$E657,R$9:R$629)</f>
        <v>3146750</v>
      </c>
      <c r="S657" s="86">
        <f>SUMIF($BO$9:$BO$629,$E657,S$9:S$629)</f>
        <v>0</v>
      </c>
      <c r="T657" s="106">
        <f>SUMIF($BO$9:$BO$629,$E657,T$9:T$629)</f>
        <v>0</v>
      </c>
      <c r="U657" s="106">
        <f>SUMIF($BO$9:$BO$629,$E657,U$9:U$629)</f>
        <v>0</v>
      </c>
      <c r="V657" s="106">
        <f>SUMIF($BO$9:$BO$629,$E657,V$9:V$629)</f>
        <v>0</v>
      </c>
      <c r="W657" s="106"/>
      <c r="X657" s="106"/>
      <c r="Y657" s="106"/>
      <c r="Z657" s="106"/>
      <c r="AA657" s="106"/>
      <c r="AB657" s="106">
        <f>SUMIF($BO$9:$BO$629,$E657,AB$9:AB$629)</f>
        <v>0</v>
      </c>
      <c r="AC657" s="106">
        <f>SUMIF($BO$9:$BO$629,$E657,AC$9:AC$629)</f>
        <v>4</v>
      </c>
      <c r="AD657" s="86">
        <f>SUMIF($BO$9:$BO$629,$E657,AD$9:AD$629)</f>
        <v>80</v>
      </c>
      <c r="AE657" s="106">
        <f>SUMIF($BO$9:$BO$629,$E657,AE$9:AE$629)</f>
        <v>0</v>
      </c>
      <c r="AF657" s="86">
        <f>SUMIF($BO$9:$BO$629,$E657,AF$9:AF$629)</f>
        <v>0</v>
      </c>
      <c r="AG657" s="106">
        <f>SUMIF($BO$9:$BO$629,$E657,AG$9:AG$629)</f>
        <v>4</v>
      </c>
      <c r="AH657" s="86">
        <f>SUMIF($BO$9:$BO$629,$E657,AH$9:AH$629)</f>
        <v>80</v>
      </c>
      <c r="AI657" s="116">
        <f>SUMIF($BO$9:$BO$629,$E657,AI$9:AI$629)</f>
        <v>4200000</v>
      </c>
      <c r="AJ657" s="116">
        <f>SUMIF($BO$9:$BO$629,$E657,AJ$9:AJ$629)</f>
        <v>2100000</v>
      </c>
      <c r="AK657" s="116">
        <f>SUMIF($BO$9:$BO$629,$E657,AK$9:AK$629)</f>
        <v>0</v>
      </c>
      <c r="AL657" s="116">
        <f>SUMIF($BO$9:$BO$629,$E657,AL$9:AL$629)</f>
        <v>2100000</v>
      </c>
      <c r="AM657" s="116">
        <f>SUMIF($BO$9:$BO$629,$E657,AM$9:AM$629)</f>
        <v>0</v>
      </c>
      <c r="AN657" s="86">
        <f>SUMIF($BO$9:$BO$629,$E657,AN$9:AN$629)</f>
        <v>1357.5</v>
      </c>
      <c r="AO657" s="86">
        <f>SUMIF($BO$9:$BO$629,$E657,AO$9:AO$629)</f>
        <v>599</v>
      </c>
      <c r="AP657" s="86">
        <f>SUMIF($BO$9:$BO$629,$E657,AP$9:AP$629)</f>
        <v>18.200000000000003</v>
      </c>
      <c r="AQ657" s="116">
        <f>SUMIF($BO$9:$BO$629,$E657,AQ$9:AQ$629)</f>
        <v>0</v>
      </c>
      <c r="AR657" s="116">
        <f>SUMIF($BO$9:$BO$629,$E657,AR$9:AR$629)</f>
        <v>0</v>
      </c>
      <c r="AS657" s="116">
        <f>SUMIF($BO$9:$BO$629,$E657,AS$9:AS$629)</f>
        <v>12804449</v>
      </c>
      <c r="AT657" s="116">
        <f>SUMIF($BO$9:$BO$629,$E657,AT$9:AT$629)</f>
        <v>0</v>
      </c>
      <c r="AU657" s="116">
        <f>SUMIF($BO$9:$BO$629,$E657,AU$9:AU$629)</f>
        <v>0</v>
      </c>
      <c r="AV657" s="116">
        <f>SUMIF($BO$9:$BO$629,$E657,AV$9:AV$629)</f>
        <v>0</v>
      </c>
      <c r="AW657" s="116">
        <f>SUMIF($BO$9:$BO$629,$E657,AW$9:AW$629)</f>
        <v>12804449</v>
      </c>
      <c r="AX657" s="116">
        <f>SUMIF($BO$9:$BO$629,$E657,AX$9:AX$629)</f>
        <v>0</v>
      </c>
      <c r="AY657" s="116">
        <f>SUMIF($BO$9:$BO$629,$E657,AY$9:AY$629)</f>
        <v>0</v>
      </c>
      <c r="AZ657" s="116">
        <f>SUMIF($BO$9:$BO$629,$E657,AZ$9:AZ$629)</f>
        <v>0</v>
      </c>
      <c r="BA657" s="116">
        <f>SUMIF($BO$9:$BO$629,$E657,BA$9:BA$629)</f>
        <v>0</v>
      </c>
      <c r="BB657" s="116">
        <f>SUMIF($BO$9:$BO$629,$E657,BB$9:BB$629)</f>
        <v>5246750</v>
      </c>
      <c r="BC657" s="116">
        <f>SUMIF($BO$9:$BO$629,$E657,BC$9:BC$629)</f>
        <v>12804449</v>
      </c>
      <c r="BD657" s="116">
        <f>SUMIF($BO$9:$BO$629,$E657,BD$9:BD$629)</f>
        <v>0</v>
      </c>
      <c r="BE657" s="116">
        <f>SUMIF($BO$9:$BO$629,$E657,BE$9:BE$629)</f>
        <v>5246750</v>
      </c>
      <c r="BF657" s="116">
        <f>SUMIF($BO$9:$BO$629,$E657,BF$9:BF$629)</f>
        <v>12804449</v>
      </c>
      <c r="BG657" s="145">
        <f>SUMIF($BO$9:$BO$629,$E657,BG$9:BG$629)</f>
        <v>0</v>
      </c>
      <c r="BH657" s="86">
        <f>SUMIF($BO$9:$BO$629,$E657,BH$9:BH$629)</f>
        <v>1357.5</v>
      </c>
      <c r="BI657" s="86">
        <f>SUMIF($BO$9:$BO$629,$E657,BI$9:BI$629)</f>
        <v>727.9</v>
      </c>
      <c r="BJ657" s="86">
        <f>SUMIF($BO$9:$BO$629,$E657,BJ$9:BJ$629)</f>
        <v>13.699999999999989</v>
      </c>
      <c r="BK657" s="119">
        <f t="shared" ref="BK657" si="86">IFERROR(IF(BJ657=0,0,(BJ657/BH657)*100),0)</f>
        <v>1.0092081031307543</v>
      </c>
      <c r="BL657" s="86">
        <f>SUMIF($BO$9:$BO$629,$E657,BL$9:BL$629)</f>
        <v>647.9</v>
      </c>
      <c r="BM657" s="86">
        <f>SUMIF($BO$9:$BO$629,$E657,BM$9:BM$629)</f>
        <v>0</v>
      </c>
      <c r="BN657" s="119">
        <f t="shared" ref="BN657" si="87">IFERROR(IF(BM657=0,0,(BM657/BH657)*100),0)</f>
        <v>0</v>
      </c>
      <c r="BO657" s="153">
        <f t="shared" ref="BO657:BO688" si="88">(BI657)/COUNTIF($BO$9:$BO$631,E657)</f>
        <v>121.31666666666666</v>
      </c>
      <c r="BP657" s="89">
        <f>(BI657)/COUNTIF($BO$9:$BO$631,E657)</f>
        <v>121.31666666666666</v>
      </c>
      <c r="BQ657" s="90">
        <f>(H657+L657+P657+T657+W657+Z657+AI657+AQ657+AY657)/COUNTIF($BO$9:$BO$631,E657)</f>
        <v>1224458.3333333333</v>
      </c>
    </row>
    <row r="658" spans="5:69" ht="23.25" customHeight="1">
      <c r="E658" s="56" t="s">
        <v>758</v>
      </c>
      <c r="F658" s="57" t="s">
        <v>654</v>
      </c>
      <c r="G658" s="91">
        <f>SUMIF($BO$9:$BO$629,$E658,G$9:G$629)</f>
        <v>0</v>
      </c>
      <c r="H658" s="107">
        <f>SUMIF($BO$9:$BO$629,$E658,H$9:H$629)</f>
        <v>0</v>
      </c>
      <c r="I658" s="107">
        <f>SUMIF($BO$9:$BO$629,$E658,I$9:I$629)</f>
        <v>0</v>
      </c>
      <c r="J658" s="107">
        <f>SUMIF($BO$9:$BO$629,$E658,J$9:J$629)</f>
        <v>0</v>
      </c>
      <c r="K658" s="91">
        <f>SUMIF($BO$9:$BO$629,$E658,K$9:K$629)</f>
        <v>0</v>
      </c>
      <c r="L658" s="107">
        <f>SUMIF($BO$9:$BO$629,$E658,L$9:L$629)</f>
        <v>0</v>
      </c>
      <c r="M658" s="107">
        <f>SUMIF($BO$9:$BO$629,$E658,M$9:M$629)</f>
        <v>0</v>
      </c>
      <c r="N658" s="107">
        <f>SUMIF($BO$9:$BO$629,$E658,N$9:N$629)</f>
        <v>0</v>
      </c>
      <c r="O658" s="91">
        <f>SUMIF($BO$9:$BO$629,$E658,O$9:O$629)</f>
        <v>197.1</v>
      </c>
      <c r="P658" s="107">
        <f>SUMIF($BO$9:$BO$629,$E658,P$9:P$629)</f>
        <v>20202750</v>
      </c>
      <c r="Q658" s="107">
        <f>SUMIF($BO$9:$BO$629,$E658,Q$9:Q$629)</f>
        <v>0</v>
      </c>
      <c r="R658" s="107">
        <f>SUMIF($BO$9:$BO$629,$E658,R$9:R$629)</f>
        <v>20202750</v>
      </c>
      <c r="S658" s="91">
        <f>SUMIF($BO$9:$BO$629,$E658,S$9:S$629)</f>
        <v>0</v>
      </c>
      <c r="T658" s="107">
        <f>SUMIF($BO$9:$BO$629,$E658,T$9:T$629)</f>
        <v>0</v>
      </c>
      <c r="U658" s="107">
        <f>SUMIF($BO$9:$BO$629,$E658,U$9:U$629)</f>
        <v>0</v>
      </c>
      <c r="V658" s="107">
        <f>SUMIF($BO$9:$BO$629,$E658,V$9:V$629)</f>
        <v>0</v>
      </c>
      <c r="W658" s="107"/>
      <c r="X658" s="107"/>
      <c r="Y658" s="107"/>
      <c r="Z658" s="107"/>
      <c r="AA658" s="107"/>
      <c r="AB658" s="107">
        <f>SUMIF($BO$9:$BO$629,$E658,AB$9:AB$629)</f>
        <v>0</v>
      </c>
      <c r="AC658" s="107">
        <f>SUMIF($BO$9:$BO$629,$E658,AC$9:AC$629)</f>
        <v>4</v>
      </c>
      <c r="AD658" s="91">
        <f>SUMIF($BO$9:$BO$629,$E658,AD$9:AD$629)</f>
        <v>80</v>
      </c>
      <c r="AE658" s="107">
        <f>SUMIF($BO$9:$BO$629,$E658,AE$9:AE$629)</f>
        <v>0</v>
      </c>
      <c r="AF658" s="91">
        <f>SUMIF($BO$9:$BO$629,$E658,AF$9:AF$629)</f>
        <v>0</v>
      </c>
      <c r="AG658" s="107">
        <f>SUMIF($BO$9:$BO$629,$E658,AG$9:AG$629)</f>
        <v>4</v>
      </c>
      <c r="AH658" s="91">
        <f>SUMIF($BO$9:$BO$629,$E658,AH$9:AH$629)</f>
        <v>80</v>
      </c>
      <c r="AI658" s="117">
        <f>SUMIF($BO$9:$BO$629,$E658,AI$9:AI$629)</f>
        <v>4100000</v>
      </c>
      <c r="AJ658" s="117">
        <f>SUMIF($BO$9:$BO$629,$E658,AJ$9:AJ$629)</f>
        <v>0</v>
      </c>
      <c r="AK658" s="117">
        <f>SUMIF($BO$9:$BO$629,$E658,AK$9:AK$629)</f>
        <v>0</v>
      </c>
      <c r="AL658" s="117">
        <f>SUMIF($BO$9:$BO$629,$E658,AL$9:AL$629)</f>
        <v>4100000</v>
      </c>
      <c r="AM658" s="117">
        <f>SUMIF($BO$9:$BO$629,$E658,AM$9:AM$629)</f>
        <v>0</v>
      </c>
      <c r="AN658" s="91">
        <f>SUMIF($BO$9:$BO$629,$E658,AN$9:AN$629)</f>
        <v>990</v>
      </c>
      <c r="AO658" s="91">
        <f>SUMIF($BO$9:$BO$629,$E658,AO$9:AO$629)</f>
        <v>142.69999999999999</v>
      </c>
      <c r="AP658" s="91">
        <f>SUMIF($BO$9:$BO$629,$E658,AP$9:AP$629)</f>
        <v>327.8</v>
      </c>
      <c r="AQ658" s="116">
        <f>SUMIF($BO$9:$BO$629,$E658,AQ$9:AQ$629)</f>
        <v>0</v>
      </c>
      <c r="AR658" s="117">
        <f>SUMIF($BO$9:$BO$629,$E658,AR$9:AR$629)</f>
        <v>0</v>
      </c>
      <c r="AS658" s="117">
        <f>SUMIF($BO$9:$BO$629,$E658,AS$9:AS$629)</f>
        <v>0</v>
      </c>
      <c r="AT658" s="117">
        <f>SUMIF($BO$9:$BO$629,$E658,AT$9:AT$629)</f>
        <v>0</v>
      </c>
      <c r="AU658" s="117">
        <f>SUMIF($BO$9:$BO$629,$E658,AU$9:AU$629)</f>
        <v>0</v>
      </c>
      <c r="AV658" s="117">
        <f>SUMIF($BO$9:$BO$629,$E658,AV$9:AV$629)</f>
        <v>0</v>
      </c>
      <c r="AW658" s="117">
        <f>SUMIF($BO$9:$BO$629,$E658,AW$9:AW$629)</f>
        <v>0</v>
      </c>
      <c r="AX658" s="117">
        <f>SUMIF($BO$9:$BO$629,$E658,AX$9:AX$629)</f>
        <v>0</v>
      </c>
      <c r="AY658" s="117">
        <f>SUMIF($BO$9:$BO$629,$E658,AY$9:AY$629)</f>
        <v>0</v>
      </c>
      <c r="AZ658" s="117">
        <f>SUMIF($BO$9:$BO$629,$E658,AZ$9:AZ$629)</f>
        <v>0</v>
      </c>
      <c r="BA658" s="117">
        <f>SUMIF($BO$9:$BO$629,$E658,BA$9:BA$629)</f>
        <v>0</v>
      </c>
      <c r="BB658" s="117">
        <f>SUMIF($BO$9:$BO$629,$E658,BB$9:BB$629)</f>
        <v>24302750</v>
      </c>
      <c r="BC658" s="117">
        <f>SUMIF($BO$9:$BO$629,$E658,BC$9:BC$629)</f>
        <v>0</v>
      </c>
      <c r="BD658" s="117">
        <f>SUMIF($BO$9:$BO$629,$E658,BD$9:BD$629)</f>
        <v>0</v>
      </c>
      <c r="BE658" s="117">
        <f>SUMIF($BO$9:$BO$629,$E658,BE$9:BE$629)</f>
        <v>24302750</v>
      </c>
      <c r="BF658" s="117">
        <f>SUMIF($BO$9:$BO$629,$E658,BF$9:BF$629)</f>
        <v>0</v>
      </c>
      <c r="BG658" s="146">
        <f>SUMIF($BO$9:$BO$629,$E658,BG$9:BG$629)</f>
        <v>0</v>
      </c>
      <c r="BH658" s="91">
        <f>SUMIF($BO$9:$BO$629,$E658,BH$9:BH$629)</f>
        <v>990</v>
      </c>
      <c r="BI658" s="91">
        <f>SUMIF($BO$9:$BO$629,$E658,BI$9:BI$629)</f>
        <v>747.6</v>
      </c>
      <c r="BJ658" s="86">
        <f>SUMIF($BO$9:$BO$629,$E658,BJ$9:BJ$629)</f>
        <v>41.100000000000023</v>
      </c>
      <c r="BK658" s="119">
        <f t="shared" ref="BK658:BK721" si="89">IFERROR(IF(BJ658=0,0,(BJ658/BH658)*100),0)</f>
        <v>4.151515151515154</v>
      </c>
      <c r="BL658" s="86">
        <f>SUMIF($BO$9:$BO$629,$E658,BL$9:BL$629)</f>
        <v>667.6</v>
      </c>
      <c r="BM658" s="86">
        <f>SUMIF($BO$9:$BO$629,$E658,BM$9:BM$629)</f>
        <v>0</v>
      </c>
      <c r="BN658" s="119">
        <f t="shared" ref="BN658:BN721" si="90">IFERROR(IF(BM658=0,0,(BM658/BH658)*100),0)</f>
        <v>0</v>
      </c>
      <c r="BO658" s="154">
        <f t="shared" si="88"/>
        <v>186.9</v>
      </c>
      <c r="BP658" s="89">
        <f>(BI658)/COUNTIF($BO$9:$BO$631,E658)</f>
        <v>186.9</v>
      </c>
      <c r="BQ658" s="93">
        <f>(H658+L658+P658+T658+W658+Z658+AI658+AQ658+AY658)/COUNTIF($BO$9:$BO$631,E658)</f>
        <v>6075687.5</v>
      </c>
    </row>
    <row r="659" spans="5:69" ht="23.25" customHeight="1">
      <c r="E659" s="56" t="s">
        <v>759</v>
      </c>
      <c r="F659" s="57" t="s">
        <v>655</v>
      </c>
      <c r="G659" s="91">
        <f>SUMIF($BO$9:$BO$629,$E659,G$9:G$629)</f>
        <v>0</v>
      </c>
      <c r="H659" s="107">
        <f>SUMIF($BO$9:$BO$629,$E659,H$9:H$629)</f>
        <v>0</v>
      </c>
      <c r="I659" s="107">
        <f>SUMIF($BO$9:$BO$629,$E659,I$9:I$629)</f>
        <v>0</v>
      </c>
      <c r="J659" s="107">
        <f>SUMIF($BO$9:$BO$629,$E659,J$9:J$629)</f>
        <v>0</v>
      </c>
      <c r="K659" s="91">
        <f>SUMIF($BO$9:$BO$629,$E659,K$9:K$629)</f>
        <v>0</v>
      </c>
      <c r="L659" s="107">
        <f>SUMIF($BO$9:$BO$629,$E659,L$9:L$629)</f>
        <v>0</v>
      </c>
      <c r="M659" s="107">
        <f>SUMIF($BO$9:$BO$629,$E659,M$9:M$629)</f>
        <v>0</v>
      </c>
      <c r="N659" s="107">
        <f>SUMIF($BO$9:$BO$629,$E659,N$9:N$629)</f>
        <v>0</v>
      </c>
      <c r="O659" s="91">
        <f>SUMIF($BO$9:$BO$629,$E659,O$9:O$629)</f>
        <v>210.7</v>
      </c>
      <c r="P659" s="107">
        <f>SUMIF($BO$9:$BO$629,$E659,P$9:P$629)</f>
        <v>21596750</v>
      </c>
      <c r="Q659" s="107">
        <f>SUMIF($BO$9:$BO$629,$E659,Q$9:Q$629)</f>
        <v>9541611</v>
      </c>
      <c r="R659" s="107">
        <f>SUMIF($BO$9:$BO$629,$E659,R$9:R$629)</f>
        <v>12055139</v>
      </c>
      <c r="S659" s="91">
        <f>SUMIF($BO$9:$BO$629,$E659,S$9:S$629)</f>
        <v>0</v>
      </c>
      <c r="T659" s="107">
        <f>SUMIF($BO$9:$BO$629,$E659,T$9:T$629)</f>
        <v>0</v>
      </c>
      <c r="U659" s="107">
        <f>SUMIF($BO$9:$BO$629,$E659,U$9:U$629)</f>
        <v>0</v>
      </c>
      <c r="V659" s="107">
        <f>SUMIF($BO$9:$BO$629,$E659,V$9:V$629)</f>
        <v>0</v>
      </c>
      <c r="W659" s="107"/>
      <c r="X659" s="107"/>
      <c r="Y659" s="107"/>
      <c r="Z659" s="107"/>
      <c r="AA659" s="107"/>
      <c r="AB659" s="107">
        <f>SUMIF($BO$9:$BO$629,$E659,AB$9:AB$629)</f>
        <v>0</v>
      </c>
      <c r="AC659" s="107">
        <f>SUMIF($BO$9:$BO$629,$E659,AC$9:AC$629)</f>
        <v>11</v>
      </c>
      <c r="AD659" s="91">
        <f>SUMIF($BO$9:$BO$629,$E659,AD$9:AD$629)</f>
        <v>180</v>
      </c>
      <c r="AE659" s="107">
        <f>SUMIF($BO$9:$BO$629,$E659,AE$9:AE$629)</f>
        <v>0</v>
      </c>
      <c r="AF659" s="91">
        <f>SUMIF($BO$9:$BO$629,$E659,AF$9:AF$629)</f>
        <v>0</v>
      </c>
      <c r="AG659" s="107">
        <f>SUMIF($BO$9:$BO$629,$E659,AG$9:AG$629)</f>
        <v>11</v>
      </c>
      <c r="AH659" s="91">
        <f>SUMIF($BO$9:$BO$629,$E659,AH$9:AH$629)</f>
        <v>180</v>
      </c>
      <c r="AI659" s="117">
        <f>SUMIF($BO$9:$BO$629,$E659,AI$9:AI$629)</f>
        <v>9300000</v>
      </c>
      <c r="AJ659" s="117">
        <f>SUMIF($BO$9:$BO$629,$E659,AJ$9:AJ$629)</f>
        <v>650000</v>
      </c>
      <c r="AK659" s="117">
        <f>SUMIF($BO$9:$BO$629,$E659,AK$9:AK$629)</f>
        <v>0</v>
      </c>
      <c r="AL659" s="117">
        <f>SUMIF($BO$9:$BO$629,$E659,AL$9:AL$629)</f>
        <v>8650000</v>
      </c>
      <c r="AM659" s="117">
        <f>SUMIF($BO$9:$BO$629,$E659,AM$9:AM$629)</f>
        <v>0</v>
      </c>
      <c r="AN659" s="91">
        <f>SUMIF($BO$9:$BO$629,$E659,AN$9:AN$629)</f>
        <v>1395</v>
      </c>
      <c r="AO659" s="91">
        <f>SUMIF($BO$9:$BO$629,$E659,AO$9:AO$629)</f>
        <v>692.1</v>
      </c>
      <c r="AP659" s="91">
        <f>SUMIF($BO$9:$BO$629,$E659,AP$9:AP$629)</f>
        <v>36.6</v>
      </c>
      <c r="AQ659" s="116">
        <f>SUMIF($BO$9:$BO$629,$E659,AQ$9:AQ$629)</f>
        <v>1025000</v>
      </c>
      <c r="AR659" s="117">
        <f>SUMIF($BO$9:$BO$629,$E659,AR$9:AR$629)</f>
        <v>0</v>
      </c>
      <c r="AS659" s="117">
        <f>SUMIF($BO$9:$BO$629,$E659,AS$9:AS$629)</f>
        <v>8749989</v>
      </c>
      <c r="AT659" s="117">
        <f>SUMIF($BO$9:$BO$629,$E659,AT$9:AT$629)</f>
        <v>0</v>
      </c>
      <c r="AU659" s="117">
        <f>SUMIF($BO$9:$BO$629,$E659,AU$9:AU$629)</f>
        <v>0</v>
      </c>
      <c r="AV659" s="117">
        <f>SUMIF($BO$9:$BO$629,$E659,AV$9:AV$629)</f>
        <v>752500</v>
      </c>
      <c r="AW659" s="117">
        <f>SUMIF($BO$9:$BO$629,$E659,AW$9:AW$629)</f>
        <v>8477489</v>
      </c>
      <c r="AX659" s="117">
        <f>SUMIF($BO$9:$BO$629,$E659,AX$9:AX$629)</f>
        <v>0</v>
      </c>
      <c r="AY659" s="117">
        <f>SUMIF($BO$9:$BO$629,$E659,AY$9:AY$629)</f>
        <v>0</v>
      </c>
      <c r="AZ659" s="117">
        <f>SUMIF($BO$9:$BO$629,$E659,AZ$9:AZ$629)</f>
        <v>0</v>
      </c>
      <c r="BA659" s="117">
        <f>SUMIF($BO$9:$BO$629,$E659,BA$9:BA$629)</f>
        <v>0</v>
      </c>
      <c r="BB659" s="117">
        <f>SUMIF($BO$9:$BO$629,$E659,BB$9:BB$629)</f>
        <v>21457639</v>
      </c>
      <c r="BC659" s="117">
        <f>SUMIF($BO$9:$BO$629,$E659,BC$9:BC$629)</f>
        <v>8477489</v>
      </c>
      <c r="BD659" s="117">
        <f>SUMIF($BO$9:$BO$629,$E659,BD$9:BD$629)</f>
        <v>0</v>
      </c>
      <c r="BE659" s="117">
        <f>SUMIF($BO$9:$BO$629,$E659,BE$9:BE$629)</f>
        <v>21457639</v>
      </c>
      <c r="BF659" s="117">
        <f>SUMIF($BO$9:$BO$629,$E659,BF$9:BF$629)</f>
        <v>8477489</v>
      </c>
      <c r="BG659" s="146">
        <f>SUMIF($BO$9:$BO$629,$E659,BG$9:BG$629)</f>
        <v>0</v>
      </c>
      <c r="BH659" s="91">
        <f>SUMIF($BO$9:$BO$629,$E659,BH$9:BH$629)</f>
        <v>1395</v>
      </c>
      <c r="BI659" s="91">
        <f>SUMIF($BO$9:$BO$629,$E659,BI$9:BI$629)</f>
        <v>1119.4000000000001</v>
      </c>
      <c r="BJ659" s="86">
        <f>SUMIF($BO$9:$BO$629,$E659,BJ$9:BJ$629)</f>
        <v>44.100000000000023</v>
      </c>
      <c r="BK659" s="119">
        <f t="shared" si="89"/>
        <v>3.1612903225806468</v>
      </c>
      <c r="BL659" s="86">
        <f>SUMIF($BO$9:$BO$629,$E659,BL$9:BL$629)</f>
        <v>939.4</v>
      </c>
      <c r="BM659" s="86">
        <f>SUMIF($BO$9:$BO$629,$E659,BM$9:BM$629)</f>
        <v>10</v>
      </c>
      <c r="BN659" s="119">
        <f t="shared" si="90"/>
        <v>0.71684587813620071</v>
      </c>
      <c r="BO659" s="154">
        <f t="shared" si="88"/>
        <v>159.91428571428574</v>
      </c>
      <c r="BP659" s="89">
        <f>(BI659)/COUNTIF($BO$9:$BO$631,E659)</f>
        <v>159.91428571428574</v>
      </c>
      <c r="BQ659" s="93">
        <f>(H659+L659+P659+T659+W659+Z659+AI659+AQ659+AY659)/COUNTIF($BO$9:$BO$631,E659)</f>
        <v>4560250</v>
      </c>
    </row>
    <row r="660" spans="5:69" ht="23.25" customHeight="1">
      <c r="E660" s="56" t="s">
        <v>760</v>
      </c>
      <c r="F660" s="57" t="s">
        <v>657</v>
      </c>
      <c r="G660" s="91">
        <f>SUMIF($BO$9:$BO$629,$E660,G$9:G$629)</f>
        <v>0</v>
      </c>
      <c r="H660" s="107">
        <f>SUMIF($BO$9:$BO$629,$E660,H$9:H$629)</f>
        <v>0</v>
      </c>
      <c r="I660" s="107">
        <f>SUMIF($BO$9:$BO$629,$E660,I$9:I$629)</f>
        <v>0</v>
      </c>
      <c r="J660" s="107">
        <f>SUMIF($BO$9:$BO$629,$E660,J$9:J$629)</f>
        <v>0</v>
      </c>
      <c r="K660" s="91">
        <f>SUMIF($BO$9:$BO$629,$E660,K$9:K$629)</f>
        <v>0</v>
      </c>
      <c r="L660" s="107">
        <f>SUMIF($BO$9:$BO$629,$E660,L$9:L$629)</f>
        <v>0</v>
      </c>
      <c r="M660" s="107">
        <f>SUMIF($BO$9:$BO$629,$E660,M$9:M$629)</f>
        <v>0</v>
      </c>
      <c r="N660" s="107">
        <f>SUMIF($BO$9:$BO$629,$E660,N$9:N$629)</f>
        <v>0</v>
      </c>
      <c r="O660" s="91">
        <f>SUMIF($BO$9:$BO$629,$E660,O$9:O$629)</f>
        <v>166.3</v>
      </c>
      <c r="P660" s="107">
        <f>SUMIF($BO$9:$BO$629,$E660,P$9:P$629)</f>
        <v>17045750</v>
      </c>
      <c r="Q660" s="107">
        <f>SUMIF($BO$9:$BO$629,$E660,Q$9:Q$629)</f>
        <v>0</v>
      </c>
      <c r="R660" s="107">
        <f>SUMIF($BO$9:$BO$629,$E660,R$9:R$629)</f>
        <v>17045750</v>
      </c>
      <c r="S660" s="91">
        <f>SUMIF($BO$9:$BO$629,$E660,S$9:S$629)</f>
        <v>0</v>
      </c>
      <c r="T660" s="107">
        <f>SUMIF($BO$9:$BO$629,$E660,T$9:T$629)</f>
        <v>0</v>
      </c>
      <c r="U660" s="107">
        <f>SUMIF($BO$9:$BO$629,$E660,U$9:U$629)</f>
        <v>0</v>
      </c>
      <c r="V660" s="107">
        <f>SUMIF($BO$9:$BO$629,$E660,V$9:V$629)</f>
        <v>0</v>
      </c>
      <c r="W660" s="107"/>
      <c r="X660" s="107"/>
      <c r="Y660" s="107"/>
      <c r="Z660" s="107"/>
      <c r="AA660" s="107"/>
      <c r="AB660" s="107">
        <f>SUMIF($BO$9:$BO$629,$E660,AB$9:AB$629)</f>
        <v>0</v>
      </c>
      <c r="AC660" s="107">
        <f>SUMIF($BO$9:$BO$629,$E660,AC$9:AC$629)</f>
        <v>8</v>
      </c>
      <c r="AD660" s="91">
        <f>SUMIF($BO$9:$BO$629,$E660,AD$9:AD$629)</f>
        <v>200</v>
      </c>
      <c r="AE660" s="107">
        <f>SUMIF($BO$9:$BO$629,$E660,AE$9:AE$629)</f>
        <v>0</v>
      </c>
      <c r="AF660" s="91">
        <f>SUMIF($BO$9:$BO$629,$E660,AF$9:AF$629)</f>
        <v>0</v>
      </c>
      <c r="AG660" s="107">
        <f>SUMIF($BO$9:$BO$629,$E660,AG$9:AG$629)</f>
        <v>8</v>
      </c>
      <c r="AH660" s="91">
        <f>SUMIF($BO$9:$BO$629,$E660,AH$9:AH$629)</f>
        <v>200</v>
      </c>
      <c r="AI660" s="117">
        <f>SUMIF($BO$9:$BO$629,$E660,AI$9:AI$629)</f>
        <v>10250000</v>
      </c>
      <c r="AJ660" s="117">
        <f>SUMIF($BO$9:$BO$629,$E660,AJ$9:AJ$629)</f>
        <v>0</v>
      </c>
      <c r="AK660" s="117">
        <f>SUMIF($BO$9:$BO$629,$E660,AK$9:AK$629)</f>
        <v>0</v>
      </c>
      <c r="AL660" s="117">
        <f>SUMIF($BO$9:$BO$629,$E660,AL$9:AL$629)</f>
        <v>10250000</v>
      </c>
      <c r="AM660" s="117">
        <f>SUMIF($BO$9:$BO$629,$E660,AM$9:AM$629)</f>
        <v>0</v>
      </c>
      <c r="AN660" s="91">
        <f>SUMIF($BO$9:$BO$629,$E660,AN$9:AN$629)</f>
        <v>780</v>
      </c>
      <c r="AO660" s="91">
        <f>SUMIF($BO$9:$BO$629,$E660,AO$9:AO$629)</f>
        <v>336.29999999999995</v>
      </c>
      <c r="AP660" s="91">
        <f>SUMIF($BO$9:$BO$629,$E660,AP$9:AP$629)</f>
        <v>75.2</v>
      </c>
      <c r="AQ660" s="116">
        <f>SUMIF($BO$9:$BO$629,$E660,AQ$9:AQ$629)</f>
        <v>0</v>
      </c>
      <c r="AR660" s="117">
        <f>SUMIF($BO$9:$BO$629,$E660,AR$9:AR$629)</f>
        <v>0</v>
      </c>
      <c r="AS660" s="117">
        <f>SUMIF($BO$9:$BO$629,$E660,AS$9:AS$629)</f>
        <v>0</v>
      </c>
      <c r="AT660" s="117">
        <f>SUMIF($BO$9:$BO$629,$E660,AT$9:AT$629)</f>
        <v>0</v>
      </c>
      <c r="AU660" s="117">
        <f>SUMIF($BO$9:$BO$629,$E660,AU$9:AU$629)</f>
        <v>0</v>
      </c>
      <c r="AV660" s="117">
        <f>SUMIF($BO$9:$BO$629,$E660,AV$9:AV$629)</f>
        <v>0</v>
      </c>
      <c r="AW660" s="117">
        <f>SUMIF($BO$9:$BO$629,$E660,AW$9:AW$629)</f>
        <v>0</v>
      </c>
      <c r="AX660" s="117">
        <f>SUMIF($BO$9:$BO$629,$E660,AX$9:AX$629)</f>
        <v>0</v>
      </c>
      <c r="AY660" s="117">
        <f>SUMIF($BO$9:$BO$629,$E660,AY$9:AY$629)</f>
        <v>0</v>
      </c>
      <c r="AZ660" s="117">
        <f>SUMIF($BO$9:$BO$629,$E660,AZ$9:AZ$629)</f>
        <v>0</v>
      </c>
      <c r="BA660" s="117">
        <f>SUMIF($BO$9:$BO$629,$E660,BA$9:BA$629)</f>
        <v>0</v>
      </c>
      <c r="BB660" s="117">
        <f>SUMIF($BO$9:$BO$629,$E660,BB$9:BB$629)</f>
        <v>27295750</v>
      </c>
      <c r="BC660" s="117">
        <f>SUMIF($BO$9:$BO$629,$E660,BC$9:BC$629)</f>
        <v>0</v>
      </c>
      <c r="BD660" s="117">
        <f>SUMIF($BO$9:$BO$629,$E660,BD$9:BD$629)</f>
        <v>0</v>
      </c>
      <c r="BE660" s="117">
        <f>SUMIF($BO$9:$BO$629,$E660,BE$9:BE$629)</f>
        <v>27295750</v>
      </c>
      <c r="BF660" s="117">
        <f>SUMIF($BO$9:$BO$629,$E660,BF$9:BF$629)</f>
        <v>0</v>
      </c>
      <c r="BG660" s="146">
        <f>SUMIF($BO$9:$BO$629,$E660,BG$9:BG$629)</f>
        <v>0</v>
      </c>
      <c r="BH660" s="91">
        <f>SUMIF($BO$9:$BO$629,$E660,BH$9:BH$629)</f>
        <v>780</v>
      </c>
      <c r="BI660" s="91">
        <f>SUMIF($BO$9:$BO$629,$E660,BI$9:BI$629)</f>
        <v>777.8</v>
      </c>
      <c r="BJ660" s="86">
        <f>SUMIF($BO$9:$BO$629,$E660,BJ$9:BJ$629)</f>
        <v>146.70000000000002</v>
      </c>
      <c r="BK660" s="119">
        <f t="shared" si="89"/>
        <v>18.80769230769231</v>
      </c>
      <c r="BL660" s="86">
        <f>SUMIF($BO$9:$BO$629,$E660,BL$9:BL$629)</f>
        <v>577.79999999999995</v>
      </c>
      <c r="BM660" s="86">
        <f>SUMIF($BO$9:$BO$629,$E660,BM$9:BM$629)</f>
        <v>30.300000000000011</v>
      </c>
      <c r="BN660" s="119">
        <f t="shared" si="90"/>
        <v>3.8846153846153864</v>
      </c>
      <c r="BO660" s="154">
        <f t="shared" si="88"/>
        <v>129.63333333333333</v>
      </c>
      <c r="BP660" s="89">
        <f>(BI660)/COUNTIF($BO$9:$BO$631,E660)</f>
        <v>129.63333333333333</v>
      </c>
      <c r="BQ660" s="93">
        <f>(H660+L660+P660+T660+W660+Z660+AI660+AQ660+AY660)/COUNTIF($BO$9:$BO$631,E660)</f>
        <v>4549291.666666667</v>
      </c>
    </row>
    <row r="661" spans="5:69" ht="23.25" customHeight="1">
      <c r="E661" s="56" t="s">
        <v>761</v>
      </c>
      <c r="F661" s="57" t="s">
        <v>658</v>
      </c>
      <c r="G661" s="91">
        <f>SUMIF($BO$9:$BO$629,$E661,G$9:G$629)</f>
        <v>0</v>
      </c>
      <c r="H661" s="107">
        <f>SUMIF($BO$9:$BO$629,$E661,H$9:H$629)</f>
        <v>0</v>
      </c>
      <c r="I661" s="107">
        <f>SUMIF($BO$9:$BO$629,$E661,I$9:I$629)</f>
        <v>0</v>
      </c>
      <c r="J661" s="107">
        <f>SUMIF($BO$9:$BO$629,$E661,J$9:J$629)</f>
        <v>0</v>
      </c>
      <c r="K661" s="91">
        <f>SUMIF($BO$9:$BO$629,$E661,K$9:K$629)</f>
        <v>0</v>
      </c>
      <c r="L661" s="107">
        <f>SUMIF($BO$9:$BO$629,$E661,L$9:L$629)</f>
        <v>0</v>
      </c>
      <c r="M661" s="107">
        <f>SUMIF($BO$9:$BO$629,$E661,M$9:M$629)</f>
        <v>0</v>
      </c>
      <c r="N661" s="107">
        <f>SUMIF($BO$9:$BO$629,$E661,N$9:N$629)</f>
        <v>0</v>
      </c>
      <c r="O661" s="91">
        <f>SUMIF($BO$9:$BO$629,$E661,O$9:O$629)</f>
        <v>287.2</v>
      </c>
      <c r="P661" s="107">
        <f>SUMIF($BO$9:$BO$629,$E661,P$9:P$629)</f>
        <v>29438000</v>
      </c>
      <c r="Q661" s="107">
        <f>SUMIF($BO$9:$BO$629,$E661,Q$9:Q$629)</f>
        <v>0</v>
      </c>
      <c r="R661" s="107">
        <f>SUMIF($BO$9:$BO$629,$E661,R$9:R$629)</f>
        <v>29438000</v>
      </c>
      <c r="S661" s="91">
        <f>SUMIF($BO$9:$BO$629,$E661,S$9:S$629)</f>
        <v>0</v>
      </c>
      <c r="T661" s="107">
        <f>SUMIF($BO$9:$BO$629,$E661,T$9:T$629)</f>
        <v>0</v>
      </c>
      <c r="U661" s="107">
        <f>SUMIF($BO$9:$BO$629,$E661,U$9:U$629)</f>
        <v>0</v>
      </c>
      <c r="V661" s="107">
        <f>SUMIF($BO$9:$BO$629,$E661,V$9:V$629)</f>
        <v>0</v>
      </c>
      <c r="W661" s="107"/>
      <c r="X661" s="107"/>
      <c r="Y661" s="107"/>
      <c r="Z661" s="107"/>
      <c r="AA661" s="107"/>
      <c r="AB661" s="107">
        <f>SUMIF($BO$9:$BO$629,$E661,AB$9:AB$629)</f>
        <v>0</v>
      </c>
      <c r="AC661" s="107">
        <f>SUMIF($BO$9:$BO$629,$E661,AC$9:AC$629)</f>
        <v>10</v>
      </c>
      <c r="AD661" s="91">
        <f>SUMIF($BO$9:$BO$629,$E661,AD$9:AD$629)</f>
        <v>170</v>
      </c>
      <c r="AE661" s="107">
        <f>SUMIF($BO$9:$BO$629,$E661,AE$9:AE$629)</f>
        <v>0</v>
      </c>
      <c r="AF661" s="91">
        <f>SUMIF($BO$9:$BO$629,$E661,AF$9:AF$629)</f>
        <v>0</v>
      </c>
      <c r="AG661" s="107">
        <f>SUMIF($BO$9:$BO$629,$E661,AG$9:AG$629)</f>
        <v>10</v>
      </c>
      <c r="AH661" s="91">
        <f>SUMIF($BO$9:$BO$629,$E661,AH$9:AH$629)</f>
        <v>170</v>
      </c>
      <c r="AI661" s="117">
        <f>SUMIF($BO$9:$BO$629,$E661,AI$9:AI$629)</f>
        <v>8650000</v>
      </c>
      <c r="AJ661" s="117">
        <f>SUMIF($BO$9:$BO$629,$E661,AJ$9:AJ$629)</f>
        <v>0</v>
      </c>
      <c r="AK661" s="117">
        <f>SUMIF($BO$9:$BO$629,$E661,AK$9:AK$629)</f>
        <v>0</v>
      </c>
      <c r="AL661" s="117">
        <f>SUMIF($BO$9:$BO$629,$E661,AL$9:AL$629)</f>
        <v>8650000</v>
      </c>
      <c r="AM661" s="117">
        <f>SUMIF($BO$9:$BO$629,$E661,AM$9:AM$629)</f>
        <v>0</v>
      </c>
      <c r="AN661" s="91">
        <f>SUMIF($BO$9:$BO$629,$E661,AN$9:AN$629)</f>
        <v>1650</v>
      </c>
      <c r="AO661" s="91">
        <f>SUMIF($BO$9:$BO$629,$E661,AO$9:AO$629)</f>
        <v>751.59999999999991</v>
      </c>
      <c r="AP661" s="91">
        <f>SUMIF($BO$9:$BO$629,$E661,AP$9:AP$629)</f>
        <v>228.60000000000002</v>
      </c>
      <c r="AQ661" s="116">
        <f>SUMIF($BO$9:$BO$629,$E661,AQ$9:AQ$629)</f>
        <v>0</v>
      </c>
      <c r="AR661" s="117">
        <f>SUMIF($BO$9:$BO$629,$E661,AR$9:AR$629)</f>
        <v>0</v>
      </c>
      <c r="AS661" s="117">
        <f>SUMIF($BO$9:$BO$629,$E661,AS$9:AS$629)</f>
        <v>0</v>
      </c>
      <c r="AT661" s="117">
        <f>SUMIF($BO$9:$BO$629,$E661,AT$9:AT$629)</f>
        <v>0</v>
      </c>
      <c r="AU661" s="117">
        <f>SUMIF($BO$9:$BO$629,$E661,AU$9:AU$629)</f>
        <v>0</v>
      </c>
      <c r="AV661" s="117">
        <f>SUMIF($BO$9:$BO$629,$E661,AV$9:AV$629)</f>
        <v>0</v>
      </c>
      <c r="AW661" s="117">
        <f>SUMIF($BO$9:$BO$629,$E661,AW$9:AW$629)</f>
        <v>0</v>
      </c>
      <c r="AX661" s="117">
        <f>SUMIF($BO$9:$BO$629,$E661,AX$9:AX$629)</f>
        <v>0</v>
      </c>
      <c r="AY661" s="117">
        <f>SUMIF($BO$9:$BO$629,$E661,AY$9:AY$629)</f>
        <v>0</v>
      </c>
      <c r="AZ661" s="117">
        <f>SUMIF($BO$9:$BO$629,$E661,AZ$9:AZ$629)</f>
        <v>0</v>
      </c>
      <c r="BA661" s="117">
        <f>SUMIF($BO$9:$BO$629,$E661,BA$9:BA$629)</f>
        <v>0</v>
      </c>
      <c r="BB661" s="117">
        <f>SUMIF($BO$9:$BO$629,$E661,BB$9:BB$629)</f>
        <v>38088000</v>
      </c>
      <c r="BC661" s="117">
        <f>SUMIF($BO$9:$BO$629,$E661,BC$9:BC$629)</f>
        <v>0</v>
      </c>
      <c r="BD661" s="117">
        <f>SUMIF($BO$9:$BO$629,$E661,BD$9:BD$629)</f>
        <v>0</v>
      </c>
      <c r="BE661" s="117">
        <f>SUMIF($BO$9:$BO$629,$E661,BE$9:BE$629)</f>
        <v>38088000</v>
      </c>
      <c r="BF661" s="117">
        <f>SUMIF($BO$9:$BO$629,$E661,BF$9:BF$629)</f>
        <v>0</v>
      </c>
      <c r="BG661" s="146">
        <f>SUMIF($BO$9:$BO$629,$E661,BG$9:BG$629)</f>
        <v>0</v>
      </c>
      <c r="BH661" s="91">
        <f>SUMIF($BO$9:$BO$629,$E661,BH$9:BH$629)</f>
        <v>1650</v>
      </c>
      <c r="BI661" s="91">
        <f>SUMIF($BO$9:$BO$629,$E661,BI$9:BI$629)</f>
        <v>1437.4</v>
      </c>
      <c r="BJ661" s="86">
        <f>SUMIF($BO$9:$BO$629,$E661,BJ$9:BJ$629)</f>
        <v>109.90000000000003</v>
      </c>
      <c r="BK661" s="119">
        <f t="shared" si="89"/>
        <v>6.6606060606060629</v>
      </c>
      <c r="BL661" s="86">
        <f>SUMIF($BO$9:$BO$629,$E661,BL$9:BL$629)</f>
        <v>1267.3999999999999</v>
      </c>
      <c r="BM661" s="86">
        <f>SUMIF($BO$9:$BO$629,$E661,BM$9:BM$629)</f>
        <v>55.5</v>
      </c>
      <c r="BN661" s="119">
        <f t="shared" si="90"/>
        <v>3.3636363636363638</v>
      </c>
      <c r="BO661" s="154">
        <f t="shared" si="88"/>
        <v>179.67500000000001</v>
      </c>
      <c r="BP661" s="89">
        <f>(BI661)/COUNTIF($BO$9:$BO$631,E661)</f>
        <v>179.67500000000001</v>
      </c>
      <c r="BQ661" s="93">
        <f>(H661+L661+P661+T661+W661+Z661+AI661+AQ661+AY661)/COUNTIF($BO$9:$BO$631,E661)</f>
        <v>4761000</v>
      </c>
    </row>
    <row r="662" spans="5:69" ht="23.25" customHeight="1">
      <c r="E662" s="56" t="s">
        <v>762</v>
      </c>
      <c r="F662" s="57" t="s">
        <v>659</v>
      </c>
      <c r="G662" s="91">
        <f>SUMIF($BO$9:$BO$629,$E662,G$9:G$629)</f>
        <v>0</v>
      </c>
      <c r="H662" s="107">
        <f>SUMIF($BO$9:$BO$629,$E662,H$9:H$629)</f>
        <v>0</v>
      </c>
      <c r="I662" s="107">
        <f>SUMIF($BO$9:$BO$629,$E662,I$9:I$629)</f>
        <v>0</v>
      </c>
      <c r="J662" s="107">
        <f>SUMIF($BO$9:$BO$629,$E662,J$9:J$629)</f>
        <v>0</v>
      </c>
      <c r="K662" s="91">
        <f>SUMIF($BO$9:$BO$629,$E662,K$9:K$629)</f>
        <v>0</v>
      </c>
      <c r="L662" s="107">
        <f>SUMIF($BO$9:$BO$629,$E662,L$9:L$629)</f>
        <v>0</v>
      </c>
      <c r="M662" s="107">
        <f>SUMIF($BO$9:$BO$629,$E662,M$9:M$629)</f>
        <v>0</v>
      </c>
      <c r="N662" s="107">
        <f>SUMIF($BO$9:$BO$629,$E662,N$9:N$629)</f>
        <v>0</v>
      </c>
      <c r="O662" s="91">
        <f>SUMIF($BO$9:$BO$629,$E662,O$9:O$629)</f>
        <v>165.7</v>
      </c>
      <c r="P662" s="107">
        <f>SUMIF($BO$9:$BO$629,$E662,P$9:P$629)</f>
        <v>16984250</v>
      </c>
      <c r="Q662" s="107">
        <f>SUMIF($BO$9:$BO$629,$E662,Q$9:Q$629)</f>
        <v>0</v>
      </c>
      <c r="R662" s="107">
        <f>SUMIF($BO$9:$BO$629,$E662,R$9:R$629)</f>
        <v>16984250</v>
      </c>
      <c r="S662" s="91">
        <f>SUMIF($BO$9:$BO$629,$E662,S$9:S$629)</f>
        <v>0</v>
      </c>
      <c r="T662" s="107">
        <f>SUMIF($BO$9:$BO$629,$E662,T$9:T$629)</f>
        <v>0</v>
      </c>
      <c r="U662" s="107">
        <f>SUMIF($BO$9:$BO$629,$E662,U$9:U$629)</f>
        <v>0</v>
      </c>
      <c r="V662" s="107">
        <f>SUMIF($BO$9:$BO$629,$E662,V$9:V$629)</f>
        <v>0</v>
      </c>
      <c r="W662" s="107"/>
      <c r="X662" s="107"/>
      <c r="Y662" s="107"/>
      <c r="Z662" s="107"/>
      <c r="AA662" s="107"/>
      <c r="AB662" s="107">
        <f>SUMIF($BO$9:$BO$629,$E662,AB$9:AB$629)</f>
        <v>0</v>
      </c>
      <c r="AC662" s="107">
        <f>SUMIF($BO$9:$BO$629,$E662,AC$9:AC$629)</f>
        <v>3</v>
      </c>
      <c r="AD662" s="91">
        <f>SUMIF($BO$9:$BO$629,$E662,AD$9:AD$629)</f>
        <v>60</v>
      </c>
      <c r="AE662" s="107">
        <f>SUMIF($BO$9:$BO$629,$E662,AE$9:AE$629)</f>
        <v>0</v>
      </c>
      <c r="AF662" s="91">
        <f>SUMIF($BO$9:$BO$629,$E662,AF$9:AF$629)</f>
        <v>0</v>
      </c>
      <c r="AG662" s="107">
        <f>SUMIF($BO$9:$BO$629,$E662,AG$9:AG$629)</f>
        <v>3</v>
      </c>
      <c r="AH662" s="91">
        <f>SUMIF($BO$9:$BO$629,$E662,AH$9:AH$629)</f>
        <v>60</v>
      </c>
      <c r="AI662" s="117">
        <f>SUMIF($BO$9:$BO$629,$E662,AI$9:AI$629)</f>
        <v>3150000</v>
      </c>
      <c r="AJ662" s="117">
        <f>SUMIF($BO$9:$BO$629,$E662,AJ$9:AJ$629)</f>
        <v>0</v>
      </c>
      <c r="AK662" s="117">
        <f>SUMIF($BO$9:$BO$629,$E662,AK$9:AK$629)</f>
        <v>0</v>
      </c>
      <c r="AL662" s="117">
        <f>SUMIF($BO$9:$BO$629,$E662,AL$9:AL$629)</f>
        <v>3150000</v>
      </c>
      <c r="AM662" s="117">
        <f>SUMIF($BO$9:$BO$629,$E662,AM$9:AM$629)</f>
        <v>0</v>
      </c>
      <c r="AN662" s="91">
        <f>SUMIF($BO$9:$BO$629,$E662,AN$9:AN$629)</f>
        <v>1335</v>
      </c>
      <c r="AO662" s="91">
        <f>SUMIF($BO$9:$BO$629,$E662,AO$9:AO$629)</f>
        <v>770.80000000000007</v>
      </c>
      <c r="AP662" s="91">
        <f>SUMIF($BO$9:$BO$629,$E662,AP$9:AP$629)</f>
        <v>117</v>
      </c>
      <c r="AQ662" s="116">
        <f>SUMIF($BO$9:$BO$629,$E662,AQ$9:AQ$629)</f>
        <v>0</v>
      </c>
      <c r="AR662" s="117">
        <f>SUMIF($BO$9:$BO$629,$E662,AR$9:AR$629)</f>
        <v>0</v>
      </c>
      <c r="AS662" s="117">
        <f>SUMIF($BO$9:$BO$629,$E662,AS$9:AS$629)</f>
        <v>0</v>
      </c>
      <c r="AT662" s="117">
        <f>SUMIF($BO$9:$BO$629,$E662,AT$9:AT$629)</f>
        <v>0</v>
      </c>
      <c r="AU662" s="117">
        <f>SUMIF($BO$9:$BO$629,$E662,AU$9:AU$629)</f>
        <v>0</v>
      </c>
      <c r="AV662" s="117">
        <f>SUMIF($BO$9:$BO$629,$E662,AV$9:AV$629)</f>
        <v>0</v>
      </c>
      <c r="AW662" s="117">
        <f>SUMIF($BO$9:$BO$629,$E662,AW$9:AW$629)</f>
        <v>0</v>
      </c>
      <c r="AX662" s="117">
        <f>SUMIF($BO$9:$BO$629,$E662,AX$9:AX$629)</f>
        <v>0</v>
      </c>
      <c r="AY662" s="117">
        <f>SUMIF($BO$9:$BO$629,$E662,AY$9:AY$629)</f>
        <v>0</v>
      </c>
      <c r="AZ662" s="117">
        <f>SUMIF($BO$9:$BO$629,$E662,AZ$9:AZ$629)</f>
        <v>0</v>
      </c>
      <c r="BA662" s="117">
        <f>SUMIF($BO$9:$BO$629,$E662,BA$9:BA$629)</f>
        <v>0</v>
      </c>
      <c r="BB662" s="117">
        <f>SUMIF($BO$9:$BO$629,$E662,BB$9:BB$629)</f>
        <v>20134250</v>
      </c>
      <c r="BC662" s="117">
        <f>SUMIF($BO$9:$BO$629,$E662,BC$9:BC$629)</f>
        <v>0</v>
      </c>
      <c r="BD662" s="117">
        <f>SUMIF($BO$9:$BO$629,$E662,BD$9:BD$629)</f>
        <v>0</v>
      </c>
      <c r="BE662" s="117">
        <f>SUMIF($BO$9:$BO$629,$E662,BE$9:BE$629)</f>
        <v>20134250</v>
      </c>
      <c r="BF662" s="117">
        <f>SUMIF($BO$9:$BO$629,$E662,BF$9:BF$629)</f>
        <v>0</v>
      </c>
      <c r="BG662" s="146">
        <f>SUMIF($BO$9:$BO$629,$E662,BG$9:BG$629)</f>
        <v>0</v>
      </c>
      <c r="BH662" s="91">
        <f>SUMIF($BO$9:$BO$629,$E662,BH$9:BH$629)</f>
        <v>1335</v>
      </c>
      <c r="BI662" s="91">
        <f>SUMIF($BO$9:$BO$629,$E662,BI$9:BI$629)</f>
        <v>1113.5</v>
      </c>
      <c r="BJ662" s="86">
        <f>SUMIF($BO$9:$BO$629,$E662,BJ$9:BJ$629)</f>
        <v>34.899999999999977</v>
      </c>
      <c r="BK662" s="119">
        <f t="shared" si="89"/>
        <v>2.6142322097378261</v>
      </c>
      <c r="BL662" s="86">
        <f>SUMIF($BO$9:$BO$629,$E662,BL$9:BL$629)</f>
        <v>1053.5</v>
      </c>
      <c r="BM662" s="86">
        <f>SUMIF($BO$9:$BO$629,$E662,BM$9:BM$629)</f>
        <v>14.899999999999977</v>
      </c>
      <c r="BN662" s="119">
        <f t="shared" si="90"/>
        <v>1.116104868913856</v>
      </c>
      <c r="BO662" s="154">
        <f t="shared" si="88"/>
        <v>222.7</v>
      </c>
      <c r="BP662" s="89">
        <f>(BI662)/COUNTIF($BO$9:$BO$631,E662)</f>
        <v>222.7</v>
      </c>
      <c r="BQ662" s="93">
        <f>(H662+L662+P662+T662+W662+Z662+AI662+AQ662+AY662)/COUNTIF($BO$9:$BO$631,E662)</f>
        <v>4026850</v>
      </c>
    </row>
    <row r="663" spans="5:69" ht="23.25" customHeight="1">
      <c r="E663" s="56" t="s">
        <v>763</v>
      </c>
      <c r="F663" s="57" t="s">
        <v>660</v>
      </c>
      <c r="G663" s="91">
        <f>SUMIF($BO$9:$BO$629,$E663,G$9:G$629)</f>
        <v>0</v>
      </c>
      <c r="H663" s="107">
        <f>SUMIF($BO$9:$BO$629,$E663,H$9:H$629)</f>
        <v>0</v>
      </c>
      <c r="I663" s="107">
        <f>SUMIF($BO$9:$BO$629,$E663,I$9:I$629)</f>
        <v>0</v>
      </c>
      <c r="J663" s="107">
        <f>SUMIF($BO$9:$BO$629,$E663,J$9:J$629)</f>
        <v>0</v>
      </c>
      <c r="K663" s="91">
        <f>SUMIF($BO$9:$BO$629,$E663,K$9:K$629)</f>
        <v>0</v>
      </c>
      <c r="L663" s="107">
        <f>SUMIF($BO$9:$BO$629,$E663,L$9:L$629)</f>
        <v>0</v>
      </c>
      <c r="M663" s="107">
        <f>SUMIF($BO$9:$BO$629,$E663,M$9:M$629)</f>
        <v>0</v>
      </c>
      <c r="N663" s="107">
        <f>SUMIF($BO$9:$BO$629,$E663,N$9:N$629)</f>
        <v>0</v>
      </c>
      <c r="O663" s="91">
        <f>SUMIF($BO$9:$BO$629,$E663,O$9:O$629)</f>
        <v>120.3</v>
      </c>
      <c r="P663" s="107">
        <f>SUMIF($BO$9:$BO$629,$E663,P$9:P$629)</f>
        <v>12330750</v>
      </c>
      <c r="Q663" s="107">
        <f>SUMIF($BO$9:$BO$629,$E663,Q$9:Q$629)</f>
        <v>0</v>
      </c>
      <c r="R663" s="107">
        <f>SUMIF($BO$9:$BO$629,$E663,R$9:R$629)</f>
        <v>12330750</v>
      </c>
      <c r="S663" s="91">
        <f>SUMIF($BO$9:$BO$629,$E663,S$9:S$629)</f>
        <v>0</v>
      </c>
      <c r="T663" s="107">
        <f>SUMIF($BO$9:$BO$629,$E663,T$9:T$629)</f>
        <v>0</v>
      </c>
      <c r="U663" s="107">
        <f>SUMIF($BO$9:$BO$629,$E663,U$9:U$629)</f>
        <v>0</v>
      </c>
      <c r="V663" s="107">
        <f>SUMIF($BO$9:$BO$629,$E663,V$9:V$629)</f>
        <v>0</v>
      </c>
      <c r="W663" s="107"/>
      <c r="X663" s="107"/>
      <c r="Y663" s="107"/>
      <c r="Z663" s="107"/>
      <c r="AA663" s="107"/>
      <c r="AB663" s="107">
        <f>SUMIF($BO$9:$BO$629,$E663,AB$9:AB$629)</f>
        <v>0</v>
      </c>
      <c r="AC663" s="107">
        <f>SUMIF($BO$9:$BO$629,$E663,AC$9:AC$629)</f>
        <v>6</v>
      </c>
      <c r="AD663" s="91">
        <f>SUMIF($BO$9:$BO$629,$E663,AD$9:AD$629)</f>
        <v>130</v>
      </c>
      <c r="AE663" s="107">
        <f>SUMIF($BO$9:$BO$629,$E663,AE$9:AE$629)</f>
        <v>0</v>
      </c>
      <c r="AF663" s="91">
        <f>SUMIF($BO$9:$BO$629,$E663,AF$9:AF$629)</f>
        <v>0</v>
      </c>
      <c r="AG663" s="107">
        <f>SUMIF($BO$9:$BO$629,$E663,AG$9:AG$629)</f>
        <v>6</v>
      </c>
      <c r="AH663" s="91">
        <f>SUMIF($BO$9:$BO$629,$E663,AH$9:AH$629)</f>
        <v>130</v>
      </c>
      <c r="AI663" s="117">
        <f>SUMIF($BO$9:$BO$629,$E663,AI$9:AI$629)</f>
        <v>6650000</v>
      </c>
      <c r="AJ663" s="117">
        <f>SUMIF($BO$9:$BO$629,$E663,AJ$9:AJ$629)</f>
        <v>2904000</v>
      </c>
      <c r="AK663" s="117">
        <f>SUMIF($BO$9:$BO$629,$E663,AK$9:AK$629)</f>
        <v>0</v>
      </c>
      <c r="AL663" s="117">
        <f>SUMIF($BO$9:$BO$629,$E663,AL$9:AL$629)</f>
        <v>3746000</v>
      </c>
      <c r="AM663" s="117">
        <f>SUMIF($BO$9:$BO$629,$E663,AM$9:AM$629)</f>
        <v>0</v>
      </c>
      <c r="AN663" s="91">
        <f>SUMIF($BO$9:$BO$629,$E663,AN$9:AN$629)</f>
        <v>2175</v>
      </c>
      <c r="AO663" s="91">
        <f>SUMIF($BO$9:$BO$629,$E663,AO$9:AO$629)</f>
        <v>1031.0999999999999</v>
      </c>
      <c r="AP663" s="91">
        <f>SUMIF($BO$9:$BO$629,$E663,AP$9:AP$629)</f>
        <v>326.59999999999997</v>
      </c>
      <c r="AQ663" s="116">
        <f>SUMIF($BO$9:$BO$629,$E663,AQ$9:AQ$629)</f>
        <v>3051950</v>
      </c>
      <c r="AR663" s="117">
        <f>SUMIF($BO$9:$BO$629,$E663,AR$9:AR$629)</f>
        <v>0</v>
      </c>
      <c r="AS663" s="117">
        <f>SUMIF($BO$9:$BO$629,$E663,AS$9:AS$629)</f>
        <v>14865000</v>
      </c>
      <c r="AT663" s="117">
        <f>SUMIF($BO$9:$BO$629,$E663,AT$9:AT$629)</f>
        <v>0</v>
      </c>
      <c r="AU663" s="117">
        <f>SUMIF($BO$9:$BO$629,$E663,AU$9:AU$629)</f>
        <v>0</v>
      </c>
      <c r="AV663" s="117">
        <f>SUMIF($BO$9:$BO$629,$E663,AV$9:AV$629)</f>
        <v>3051950</v>
      </c>
      <c r="AW663" s="117">
        <f>SUMIF($BO$9:$BO$629,$E663,AW$9:AW$629)</f>
        <v>14865000</v>
      </c>
      <c r="AX663" s="117">
        <f>SUMIF($BO$9:$BO$629,$E663,AX$9:AX$629)</f>
        <v>0</v>
      </c>
      <c r="AY663" s="117">
        <f>SUMIF($BO$9:$BO$629,$E663,AY$9:AY$629)</f>
        <v>0</v>
      </c>
      <c r="AZ663" s="117">
        <f>SUMIF($BO$9:$BO$629,$E663,AZ$9:AZ$629)</f>
        <v>0</v>
      </c>
      <c r="BA663" s="117">
        <f>SUMIF($BO$9:$BO$629,$E663,BA$9:BA$629)</f>
        <v>0</v>
      </c>
      <c r="BB663" s="117">
        <f>SUMIF($BO$9:$BO$629,$E663,BB$9:BB$629)</f>
        <v>19128700</v>
      </c>
      <c r="BC663" s="117">
        <f>SUMIF($BO$9:$BO$629,$E663,BC$9:BC$629)</f>
        <v>14865000</v>
      </c>
      <c r="BD663" s="117">
        <f>SUMIF($BO$9:$BO$629,$E663,BD$9:BD$629)</f>
        <v>0</v>
      </c>
      <c r="BE663" s="117">
        <f>SUMIF($BO$9:$BO$629,$E663,BE$9:BE$629)</f>
        <v>19128700</v>
      </c>
      <c r="BF663" s="117">
        <f>SUMIF($BO$9:$BO$629,$E663,BF$9:BF$629)</f>
        <v>14865000</v>
      </c>
      <c r="BG663" s="146">
        <f>SUMIF($BO$9:$BO$629,$E663,BG$9:BG$629)</f>
        <v>0</v>
      </c>
      <c r="BH663" s="91">
        <f>SUMIF($BO$9:$BO$629,$E663,BH$9:BH$629)</f>
        <v>2175</v>
      </c>
      <c r="BI663" s="91">
        <f>SUMIF($BO$9:$BO$629,$E663,BI$9:BI$629)</f>
        <v>1608</v>
      </c>
      <c r="BJ663" s="86">
        <f>SUMIF($BO$9:$BO$629,$E663,BJ$9:BJ$629)</f>
        <v>133.19999999999993</v>
      </c>
      <c r="BK663" s="119">
        <f t="shared" si="89"/>
        <v>6.1241379310344799</v>
      </c>
      <c r="BL663" s="86">
        <f>SUMIF($BO$9:$BO$629,$E663,BL$9:BL$629)</f>
        <v>1478</v>
      </c>
      <c r="BM663" s="86">
        <f>SUMIF($BO$9:$BO$629,$E663,BM$9:BM$629)</f>
        <v>133.19999999999993</v>
      </c>
      <c r="BN663" s="119">
        <f t="shared" si="90"/>
        <v>6.1241379310344799</v>
      </c>
      <c r="BO663" s="154">
        <f t="shared" si="88"/>
        <v>178.66666666666666</v>
      </c>
      <c r="BP663" s="89">
        <f>(BI663)/COUNTIF($BO$9:$BO$631,E663)</f>
        <v>178.66666666666666</v>
      </c>
      <c r="BQ663" s="93">
        <f>(H663+L663+P663+T663+W663+Z663+AI663+AQ663+AY663)/COUNTIF($BO$9:$BO$631,E663)</f>
        <v>2448077.777777778</v>
      </c>
    </row>
    <row r="664" spans="5:69" ht="23.25" customHeight="1">
      <c r="E664" s="56" t="s">
        <v>764</v>
      </c>
      <c r="F664" s="57" t="s">
        <v>661</v>
      </c>
      <c r="G664" s="91">
        <f>SUMIF($BO$9:$BO$629,$E664,G$9:G$629)</f>
        <v>0</v>
      </c>
      <c r="H664" s="107">
        <f>SUMIF($BO$9:$BO$629,$E664,H$9:H$629)</f>
        <v>0</v>
      </c>
      <c r="I664" s="107">
        <f>SUMIF($BO$9:$BO$629,$E664,I$9:I$629)</f>
        <v>0</v>
      </c>
      <c r="J664" s="107">
        <f>SUMIF($BO$9:$BO$629,$E664,J$9:J$629)</f>
        <v>0</v>
      </c>
      <c r="K664" s="91">
        <f>SUMIF($BO$9:$BO$629,$E664,K$9:K$629)</f>
        <v>0</v>
      </c>
      <c r="L664" s="107">
        <f>SUMIF($BO$9:$BO$629,$E664,L$9:L$629)</f>
        <v>0</v>
      </c>
      <c r="M664" s="107">
        <f>SUMIF($BO$9:$BO$629,$E664,M$9:M$629)</f>
        <v>0</v>
      </c>
      <c r="N664" s="107">
        <f>SUMIF($BO$9:$BO$629,$E664,N$9:N$629)</f>
        <v>0</v>
      </c>
      <c r="O664" s="91">
        <f>SUMIF($BO$9:$BO$629,$E664,O$9:O$629)</f>
        <v>180.99999999999997</v>
      </c>
      <c r="P664" s="107">
        <f>SUMIF($BO$9:$BO$629,$E664,P$9:P$629)</f>
        <v>18552499.999999996</v>
      </c>
      <c r="Q664" s="107">
        <f>SUMIF($BO$9:$BO$629,$E664,Q$9:Q$629)</f>
        <v>0</v>
      </c>
      <c r="R664" s="107">
        <f>SUMIF($BO$9:$BO$629,$E664,R$9:R$629)</f>
        <v>18552500</v>
      </c>
      <c r="S664" s="91">
        <f>SUMIF($BO$9:$BO$629,$E664,S$9:S$629)</f>
        <v>0</v>
      </c>
      <c r="T664" s="107">
        <f>SUMIF($BO$9:$BO$629,$E664,T$9:T$629)</f>
        <v>0</v>
      </c>
      <c r="U664" s="107">
        <f>SUMIF($BO$9:$BO$629,$E664,U$9:U$629)</f>
        <v>0</v>
      </c>
      <c r="V664" s="107">
        <f>SUMIF($BO$9:$BO$629,$E664,V$9:V$629)</f>
        <v>0</v>
      </c>
      <c r="W664" s="107"/>
      <c r="X664" s="107"/>
      <c r="Y664" s="107"/>
      <c r="Z664" s="107"/>
      <c r="AA664" s="107"/>
      <c r="AB664" s="107">
        <f>SUMIF($BO$9:$BO$629,$E664,AB$9:AB$629)</f>
        <v>0</v>
      </c>
      <c r="AC664" s="107">
        <f>SUMIF($BO$9:$BO$629,$E664,AC$9:AC$629)</f>
        <v>3</v>
      </c>
      <c r="AD664" s="91">
        <f>SUMIF($BO$9:$BO$629,$E664,AD$9:AD$629)</f>
        <v>54</v>
      </c>
      <c r="AE664" s="107">
        <f>SUMIF($BO$9:$BO$629,$E664,AE$9:AE$629)</f>
        <v>0</v>
      </c>
      <c r="AF664" s="91">
        <f>SUMIF($BO$9:$BO$629,$E664,AF$9:AF$629)</f>
        <v>0</v>
      </c>
      <c r="AG664" s="107">
        <f>SUMIF($BO$9:$BO$629,$E664,AG$9:AG$629)</f>
        <v>3</v>
      </c>
      <c r="AH664" s="91">
        <f>SUMIF($BO$9:$BO$629,$E664,AH$9:AH$629)</f>
        <v>54</v>
      </c>
      <c r="AI664" s="117">
        <f>SUMIF($BO$9:$BO$629,$E664,AI$9:AI$629)</f>
        <v>2750000</v>
      </c>
      <c r="AJ664" s="117">
        <f>SUMIF($BO$9:$BO$629,$E664,AJ$9:AJ$629)</f>
        <v>0</v>
      </c>
      <c r="AK664" s="117">
        <f>SUMIF($BO$9:$BO$629,$E664,AK$9:AK$629)</f>
        <v>0</v>
      </c>
      <c r="AL664" s="117">
        <f>SUMIF($BO$9:$BO$629,$E664,AL$9:AL$629)</f>
        <v>2750000</v>
      </c>
      <c r="AM664" s="117">
        <f>SUMIF($BO$9:$BO$629,$E664,AM$9:AM$629)</f>
        <v>0</v>
      </c>
      <c r="AN664" s="91">
        <f>SUMIF($BO$9:$BO$629,$E664,AN$9:AN$629)</f>
        <v>1485</v>
      </c>
      <c r="AO664" s="91">
        <f>SUMIF($BO$9:$BO$629,$E664,AO$9:AO$629)</f>
        <v>836.8</v>
      </c>
      <c r="AP664" s="91">
        <f>SUMIF($BO$9:$BO$629,$E664,AP$9:AP$629)</f>
        <v>75.099999999999994</v>
      </c>
      <c r="AQ664" s="116">
        <f>SUMIF($BO$9:$BO$629,$E664,AQ$9:AQ$629)</f>
        <v>2898500</v>
      </c>
      <c r="AR664" s="117">
        <f>SUMIF($BO$9:$BO$629,$E664,AR$9:AR$629)</f>
        <v>0</v>
      </c>
      <c r="AS664" s="117">
        <f>SUMIF($BO$9:$BO$629,$E664,AS$9:AS$629)</f>
        <v>0</v>
      </c>
      <c r="AT664" s="117">
        <f>SUMIF($BO$9:$BO$629,$E664,AT$9:AT$629)</f>
        <v>0</v>
      </c>
      <c r="AU664" s="117">
        <f>SUMIF($BO$9:$BO$629,$E664,AU$9:AU$629)</f>
        <v>0</v>
      </c>
      <c r="AV664" s="117">
        <f>SUMIF($BO$9:$BO$629,$E664,AV$9:AV$629)</f>
        <v>2898500</v>
      </c>
      <c r="AW664" s="117">
        <f>SUMIF($BO$9:$BO$629,$E664,AW$9:AW$629)</f>
        <v>0</v>
      </c>
      <c r="AX664" s="117">
        <f>SUMIF($BO$9:$BO$629,$E664,AX$9:AX$629)</f>
        <v>0</v>
      </c>
      <c r="AY664" s="117">
        <f>SUMIF($BO$9:$BO$629,$E664,AY$9:AY$629)</f>
        <v>0</v>
      </c>
      <c r="AZ664" s="117">
        <f>SUMIF($BO$9:$BO$629,$E664,AZ$9:AZ$629)</f>
        <v>0</v>
      </c>
      <c r="BA664" s="117">
        <f>SUMIF($BO$9:$BO$629,$E664,BA$9:BA$629)</f>
        <v>0</v>
      </c>
      <c r="BB664" s="117">
        <f>SUMIF($BO$9:$BO$629,$E664,BB$9:BB$629)</f>
        <v>24201000</v>
      </c>
      <c r="BC664" s="117">
        <f>SUMIF($BO$9:$BO$629,$E664,BC$9:BC$629)</f>
        <v>0</v>
      </c>
      <c r="BD664" s="117">
        <f>SUMIF($BO$9:$BO$629,$E664,BD$9:BD$629)</f>
        <v>0</v>
      </c>
      <c r="BE664" s="117">
        <f>SUMIF($BO$9:$BO$629,$E664,BE$9:BE$629)</f>
        <v>24201000</v>
      </c>
      <c r="BF664" s="117">
        <f>SUMIF($BO$9:$BO$629,$E664,BF$9:BF$629)</f>
        <v>0</v>
      </c>
      <c r="BG664" s="146">
        <f>SUMIF($BO$9:$BO$629,$E664,BG$9:BG$629)</f>
        <v>0</v>
      </c>
      <c r="BH664" s="91">
        <f>SUMIF($BO$9:$BO$629,$E664,BH$9:BH$629)</f>
        <v>1485</v>
      </c>
      <c r="BI664" s="91">
        <f>SUMIF($BO$9:$BO$629,$E664,BI$9:BI$629)</f>
        <v>1146.9000000000001</v>
      </c>
      <c r="BJ664" s="86">
        <f>SUMIF($BO$9:$BO$629,$E664,BJ$9:BJ$629)</f>
        <v>120.80000000000001</v>
      </c>
      <c r="BK664" s="119">
        <f t="shared" si="89"/>
        <v>8.134680134680135</v>
      </c>
      <c r="BL664" s="86">
        <f>SUMIF($BO$9:$BO$629,$E664,BL$9:BL$629)</f>
        <v>1092.9000000000001</v>
      </c>
      <c r="BM664" s="86">
        <f>SUMIF($BO$9:$BO$629,$E664,BM$9:BM$629)</f>
        <v>100.80000000000001</v>
      </c>
      <c r="BN664" s="119">
        <f t="shared" si="90"/>
        <v>6.787878787878789</v>
      </c>
      <c r="BO664" s="154">
        <f t="shared" si="88"/>
        <v>143.36250000000001</v>
      </c>
      <c r="BP664" s="89">
        <f>(BI664)/COUNTIF($BO$9:$BO$631,E664)</f>
        <v>143.36250000000001</v>
      </c>
      <c r="BQ664" s="93">
        <f>(H664+L664+P664+T664+W664+Z664+AI664+AQ664+AY664)/COUNTIF($BO$9:$BO$631,E664)</f>
        <v>3025124.9999999995</v>
      </c>
    </row>
    <row r="665" spans="5:69" ht="23.25" customHeight="1">
      <c r="E665" s="56" t="s">
        <v>765</v>
      </c>
      <c r="F665" s="57" t="s">
        <v>662</v>
      </c>
      <c r="G665" s="91">
        <f>SUMIF($BO$9:$BO$629,$E665,G$9:G$629)</f>
        <v>0</v>
      </c>
      <c r="H665" s="107">
        <f>SUMIF($BO$9:$BO$629,$E665,H$9:H$629)</f>
        <v>0</v>
      </c>
      <c r="I665" s="107">
        <f>SUMIF($BO$9:$BO$629,$E665,I$9:I$629)</f>
        <v>0</v>
      </c>
      <c r="J665" s="107">
        <f>SUMIF($BO$9:$BO$629,$E665,J$9:J$629)</f>
        <v>0</v>
      </c>
      <c r="K665" s="91">
        <f>SUMIF($BO$9:$BO$629,$E665,K$9:K$629)</f>
        <v>0</v>
      </c>
      <c r="L665" s="107">
        <f>SUMIF($BO$9:$BO$629,$E665,L$9:L$629)</f>
        <v>0</v>
      </c>
      <c r="M665" s="107">
        <f>SUMIF($BO$9:$BO$629,$E665,M$9:M$629)</f>
        <v>0</v>
      </c>
      <c r="N665" s="107">
        <f>SUMIF($BO$9:$BO$629,$E665,N$9:N$629)</f>
        <v>0</v>
      </c>
      <c r="O665" s="91">
        <f>SUMIF($BO$9:$BO$629,$E665,O$9:O$629)</f>
        <v>241.29999999999998</v>
      </c>
      <c r="P665" s="107">
        <f>SUMIF($BO$9:$BO$629,$E665,P$9:P$629)</f>
        <v>24733250</v>
      </c>
      <c r="Q665" s="107">
        <f>SUMIF($BO$9:$BO$629,$E665,Q$9:Q$629)</f>
        <v>4643250</v>
      </c>
      <c r="R665" s="107">
        <f>SUMIF($BO$9:$BO$629,$E665,R$9:R$629)</f>
        <v>20090000</v>
      </c>
      <c r="S665" s="91">
        <f>SUMIF($BO$9:$BO$629,$E665,S$9:S$629)</f>
        <v>0</v>
      </c>
      <c r="T665" s="107">
        <f>SUMIF($BO$9:$BO$629,$E665,T$9:T$629)</f>
        <v>0</v>
      </c>
      <c r="U665" s="107">
        <f>SUMIF($BO$9:$BO$629,$E665,U$9:U$629)</f>
        <v>0</v>
      </c>
      <c r="V665" s="107">
        <f>SUMIF($BO$9:$BO$629,$E665,V$9:V$629)</f>
        <v>0</v>
      </c>
      <c r="W665" s="107"/>
      <c r="X665" s="107"/>
      <c r="Y665" s="107"/>
      <c r="Z665" s="107"/>
      <c r="AA665" s="107"/>
      <c r="AB665" s="107">
        <f>SUMIF($BO$9:$BO$629,$E665,AB$9:AB$629)</f>
        <v>0</v>
      </c>
      <c r="AC665" s="107">
        <f>SUMIF($BO$9:$BO$629,$E665,AC$9:AC$629)</f>
        <v>3</v>
      </c>
      <c r="AD665" s="91">
        <f>SUMIF($BO$9:$BO$629,$E665,AD$9:AD$629)</f>
        <v>60</v>
      </c>
      <c r="AE665" s="107">
        <f>SUMIF($BO$9:$BO$629,$E665,AE$9:AE$629)</f>
        <v>0</v>
      </c>
      <c r="AF665" s="91">
        <f>SUMIF($BO$9:$BO$629,$E665,AF$9:AF$629)</f>
        <v>0</v>
      </c>
      <c r="AG665" s="107">
        <f>SUMIF($BO$9:$BO$629,$E665,AG$9:AG$629)</f>
        <v>3</v>
      </c>
      <c r="AH665" s="91">
        <f>SUMIF($BO$9:$BO$629,$E665,AH$9:AH$629)</f>
        <v>60</v>
      </c>
      <c r="AI665" s="117">
        <f>SUMIF($BO$9:$BO$629,$E665,AI$9:AI$629)</f>
        <v>3100000</v>
      </c>
      <c r="AJ665" s="117">
        <f>SUMIF($BO$9:$BO$629,$E665,AJ$9:AJ$629)</f>
        <v>0</v>
      </c>
      <c r="AK665" s="117">
        <f>SUMIF($BO$9:$BO$629,$E665,AK$9:AK$629)</f>
        <v>0</v>
      </c>
      <c r="AL665" s="117">
        <f>SUMIF($BO$9:$BO$629,$E665,AL$9:AL$629)</f>
        <v>3100000</v>
      </c>
      <c r="AM665" s="117">
        <f>SUMIF($BO$9:$BO$629,$E665,AM$9:AM$629)</f>
        <v>0</v>
      </c>
      <c r="AN665" s="91">
        <f>SUMIF($BO$9:$BO$629,$E665,AN$9:AN$629)</f>
        <v>1650</v>
      </c>
      <c r="AO665" s="91">
        <f>SUMIF($BO$9:$BO$629,$E665,AO$9:AO$629)</f>
        <v>689.3</v>
      </c>
      <c r="AP665" s="91">
        <f>SUMIF($BO$9:$BO$629,$E665,AP$9:AP$629)</f>
        <v>49.3</v>
      </c>
      <c r="AQ665" s="116">
        <f>SUMIF($BO$9:$BO$629,$E665,AQ$9:AQ$629)</f>
        <v>0</v>
      </c>
      <c r="AR665" s="117">
        <f>SUMIF($BO$9:$BO$629,$E665,AR$9:AR$629)</f>
        <v>0</v>
      </c>
      <c r="AS665" s="117">
        <f>SUMIF($BO$9:$BO$629,$E665,AS$9:AS$629)</f>
        <v>7550129</v>
      </c>
      <c r="AT665" s="117">
        <f>SUMIF($BO$9:$BO$629,$E665,AT$9:AT$629)</f>
        <v>0</v>
      </c>
      <c r="AU665" s="117">
        <f>SUMIF($BO$9:$BO$629,$E665,AU$9:AU$629)</f>
        <v>0</v>
      </c>
      <c r="AV665" s="117">
        <f>SUMIF($BO$9:$BO$629,$E665,AV$9:AV$629)</f>
        <v>0</v>
      </c>
      <c r="AW665" s="117">
        <f>SUMIF($BO$9:$BO$629,$E665,AW$9:AW$629)</f>
        <v>7550129</v>
      </c>
      <c r="AX665" s="117">
        <f>SUMIF($BO$9:$BO$629,$E665,AX$9:AX$629)</f>
        <v>0</v>
      </c>
      <c r="AY665" s="117">
        <f>SUMIF($BO$9:$BO$629,$E665,AY$9:AY$629)</f>
        <v>0</v>
      </c>
      <c r="AZ665" s="117">
        <f>SUMIF($BO$9:$BO$629,$E665,AZ$9:AZ$629)</f>
        <v>0</v>
      </c>
      <c r="BA665" s="117">
        <f>SUMIF($BO$9:$BO$629,$E665,BA$9:BA$629)</f>
        <v>0</v>
      </c>
      <c r="BB665" s="117">
        <f>SUMIF($BO$9:$BO$629,$E665,BB$9:BB$629)</f>
        <v>23190000</v>
      </c>
      <c r="BC665" s="117">
        <f>SUMIF($BO$9:$BO$629,$E665,BC$9:BC$629)</f>
        <v>7550129</v>
      </c>
      <c r="BD665" s="117">
        <f>SUMIF($BO$9:$BO$629,$E665,BD$9:BD$629)</f>
        <v>0</v>
      </c>
      <c r="BE665" s="117">
        <f>SUMIF($BO$9:$BO$629,$E665,BE$9:BE$629)</f>
        <v>23190000</v>
      </c>
      <c r="BF665" s="117">
        <f>SUMIF($BO$9:$BO$629,$E665,BF$9:BF$629)</f>
        <v>7550129</v>
      </c>
      <c r="BG665" s="146">
        <f>SUMIF($BO$9:$BO$629,$E665,BG$9:BG$629)</f>
        <v>0</v>
      </c>
      <c r="BH665" s="91">
        <f>SUMIF($BO$9:$BO$629,$E665,BH$9:BH$629)</f>
        <v>1650</v>
      </c>
      <c r="BI665" s="91">
        <f>SUMIF($BO$9:$BO$629,$E665,BI$9:BI$629)</f>
        <v>1039.9000000000001</v>
      </c>
      <c r="BJ665" s="86">
        <f>SUMIF($BO$9:$BO$629,$E665,BJ$9:BJ$629)</f>
        <v>95.800000000000011</v>
      </c>
      <c r="BK665" s="119">
        <f t="shared" si="89"/>
        <v>5.8060606060606066</v>
      </c>
      <c r="BL665" s="86">
        <f>SUMIF($BO$9:$BO$629,$E665,BL$9:BL$629)</f>
        <v>979.9</v>
      </c>
      <c r="BM665" s="86">
        <f>SUMIF($BO$9:$BO$629,$E665,BM$9:BM$629)</f>
        <v>75.800000000000011</v>
      </c>
      <c r="BN665" s="119">
        <f t="shared" si="90"/>
        <v>4.5939393939393947</v>
      </c>
      <c r="BO665" s="154">
        <f t="shared" si="88"/>
        <v>173.31666666666669</v>
      </c>
      <c r="BP665" s="89">
        <f>(BI665)/COUNTIF($BO$9:$BO$631,E665)</f>
        <v>173.31666666666669</v>
      </c>
      <c r="BQ665" s="93">
        <f>(H665+L665+P665+T665+W665+Z665+AI665+AQ665+AY665)/COUNTIF($BO$9:$BO$631,E665)</f>
        <v>4638875</v>
      </c>
    </row>
    <row r="666" spans="5:69" ht="23.25" customHeight="1">
      <c r="E666" s="56" t="s">
        <v>766</v>
      </c>
      <c r="F666" s="57" t="s">
        <v>663</v>
      </c>
      <c r="G666" s="91">
        <f>SUMIF($BO$9:$BO$629,$E666,G$9:G$629)</f>
        <v>0</v>
      </c>
      <c r="H666" s="107">
        <f>SUMIF($BO$9:$BO$629,$E666,H$9:H$629)</f>
        <v>0</v>
      </c>
      <c r="I666" s="107">
        <f>SUMIF($BO$9:$BO$629,$E666,I$9:I$629)</f>
        <v>0</v>
      </c>
      <c r="J666" s="107">
        <f>SUMIF($BO$9:$BO$629,$E666,J$9:J$629)</f>
        <v>0</v>
      </c>
      <c r="K666" s="91">
        <f>SUMIF($BO$9:$BO$629,$E666,K$9:K$629)</f>
        <v>0</v>
      </c>
      <c r="L666" s="107">
        <f>SUMIF($BO$9:$BO$629,$E666,L$9:L$629)</f>
        <v>0</v>
      </c>
      <c r="M666" s="107">
        <f>SUMIF($BO$9:$BO$629,$E666,M$9:M$629)</f>
        <v>0</v>
      </c>
      <c r="N666" s="107">
        <f>SUMIF($BO$9:$BO$629,$E666,N$9:N$629)</f>
        <v>0</v>
      </c>
      <c r="O666" s="91">
        <f>SUMIF($BO$9:$BO$629,$E666,O$9:O$629)</f>
        <v>210.6</v>
      </c>
      <c r="P666" s="107">
        <f>SUMIF($BO$9:$BO$629,$E666,P$9:P$629)</f>
        <v>21586500</v>
      </c>
      <c r="Q666" s="107">
        <f>SUMIF($BO$9:$BO$629,$E666,Q$9:Q$629)</f>
        <v>13570557</v>
      </c>
      <c r="R666" s="107">
        <f>SUMIF($BO$9:$BO$629,$E666,R$9:R$629)</f>
        <v>8015943</v>
      </c>
      <c r="S666" s="91">
        <f>SUMIF($BO$9:$BO$629,$E666,S$9:S$629)</f>
        <v>0</v>
      </c>
      <c r="T666" s="107">
        <f>SUMIF($BO$9:$BO$629,$E666,T$9:T$629)</f>
        <v>0</v>
      </c>
      <c r="U666" s="107">
        <f>SUMIF($BO$9:$BO$629,$E666,U$9:U$629)</f>
        <v>0</v>
      </c>
      <c r="V666" s="107">
        <f>SUMIF($BO$9:$BO$629,$E666,V$9:V$629)</f>
        <v>0</v>
      </c>
      <c r="W666" s="107"/>
      <c r="X666" s="107"/>
      <c r="Y666" s="107"/>
      <c r="Z666" s="107"/>
      <c r="AA666" s="107"/>
      <c r="AB666" s="107">
        <f>SUMIF($BO$9:$BO$629,$E666,AB$9:AB$629)</f>
        <v>0</v>
      </c>
      <c r="AC666" s="107">
        <f>SUMIF($BO$9:$BO$629,$E666,AC$9:AC$629)</f>
        <v>2</v>
      </c>
      <c r="AD666" s="91">
        <f>SUMIF($BO$9:$BO$629,$E666,AD$9:AD$629)</f>
        <v>62</v>
      </c>
      <c r="AE666" s="107">
        <f>SUMIF($BO$9:$BO$629,$E666,AE$9:AE$629)</f>
        <v>0</v>
      </c>
      <c r="AF666" s="91">
        <f>SUMIF($BO$9:$BO$629,$E666,AF$9:AF$629)</f>
        <v>0</v>
      </c>
      <c r="AG666" s="107">
        <f>SUMIF($BO$9:$BO$629,$E666,AG$9:AG$629)</f>
        <v>2</v>
      </c>
      <c r="AH666" s="91">
        <f>SUMIF($BO$9:$BO$629,$E666,AH$9:AH$629)</f>
        <v>62</v>
      </c>
      <c r="AI666" s="117">
        <f>SUMIF($BO$9:$BO$629,$E666,AI$9:AI$629)</f>
        <v>3150000</v>
      </c>
      <c r="AJ666" s="117">
        <f>SUMIF($BO$9:$BO$629,$E666,AJ$9:AJ$629)</f>
        <v>1050000</v>
      </c>
      <c r="AK666" s="117">
        <f>SUMIF($BO$9:$BO$629,$E666,AK$9:AK$629)</f>
        <v>0</v>
      </c>
      <c r="AL666" s="117">
        <f>SUMIF($BO$9:$BO$629,$E666,AL$9:AL$629)</f>
        <v>2100000</v>
      </c>
      <c r="AM666" s="117">
        <f>SUMIF($BO$9:$BO$629,$E666,AM$9:AM$629)</f>
        <v>0</v>
      </c>
      <c r="AN666" s="91">
        <f>SUMIF($BO$9:$BO$629,$E666,AN$9:AN$629)</f>
        <v>1327.5</v>
      </c>
      <c r="AO666" s="91">
        <f>SUMIF($BO$9:$BO$629,$E666,AO$9:AO$629)</f>
        <v>1290.0999999999999</v>
      </c>
      <c r="AP666" s="91">
        <f>SUMIF($BO$9:$BO$629,$E666,AP$9:AP$629)</f>
        <v>0</v>
      </c>
      <c r="AQ666" s="116">
        <f>SUMIF($BO$9:$BO$629,$E666,AQ$9:AQ$629)</f>
        <v>8149050</v>
      </c>
      <c r="AR666" s="117">
        <f>SUMIF($BO$9:$BO$629,$E666,AR$9:AR$629)</f>
        <v>0</v>
      </c>
      <c r="AS666" s="117">
        <f>SUMIF($BO$9:$BO$629,$E666,AS$9:AS$629)</f>
        <v>28211356.465346541</v>
      </c>
      <c r="AT666" s="117">
        <f>SUMIF($BO$9:$BO$629,$E666,AT$9:AT$629)</f>
        <v>0</v>
      </c>
      <c r="AU666" s="117">
        <f>SUMIF($BO$9:$BO$629,$E666,AU$9:AU$629)</f>
        <v>0</v>
      </c>
      <c r="AV666" s="117">
        <f>SUMIF($BO$9:$BO$629,$E666,AV$9:AV$629)</f>
        <v>7984294</v>
      </c>
      <c r="AW666" s="117">
        <f>SUMIF($BO$9:$BO$629,$E666,AW$9:AW$629)</f>
        <v>28046600</v>
      </c>
      <c r="AX666" s="117">
        <f>SUMIF($BO$9:$BO$629,$E666,AX$9:AX$629)</f>
        <v>0</v>
      </c>
      <c r="AY666" s="117">
        <f>SUMIF($BO$9:$BO$629,$E666,AY$9:AY$629)</f>
        <v>0</v>
      </c>
      <c r="AZ666" s="117">
        <f>SUMIF($BO$9:$BO$629,$E666,AZ$9:AZ$629)</f>
        <v>0</v>
      </c>
      <c r="BA666" s="117">
        <f>SUMIF($BO$9:$BO$629,$E666,BA$9:BA$629)</f>
        <v>0</v>
      </c>
      <c r="BB666" s="117">
        <f>SUMIF($BO$9:$BO$629,$E666,BB$9:BB$629)</f>
        <v>18100237</v>
      </c>
      <c r="BC666" s="117">
        <f>SUMIF($BO$9:$BO$629,$E666,BC$9:BC$629)</f>
        <v>28046600</v>
      </c>
      <c r="BD666" s="117">
        <f>SUMIF($BO$9:$BO$629,$E666,BD$9:BD$629)</f>
        <v>0</v>
      </c>
      <c r="BE666" s="117">
        <f>SUMIF($BO$9:$BO$629,$E666,BE$9:BE$629)</f>
        <v>18100237</v>
      </c>
      <c r="BF666" s="117">
        <f>SUMIF($BO$9:$BO$629,$E666,BF$9:BF$629)</f>
        <v>28046600</v>
      </c>
      <c r="BG666" s="146">
        <f>SUMIF($BO$9:$BO$629,$E666,BG$9:BG$629)</f>
        <v>0</v>
      </c>
      <c r="BH666" s="91">
        <f>SUMIF($BO$9:$BO$629,$E666,BH$9:BH$629)</f>
        <v>1327.5</v>
      </c>
      <c r="BI666" s="91">
        <f>SUMIF($BO$9:$BO$629,$E666,BI$9:BI$629)</f>
        <v>1562.6999999999998</v>
      </c>
      <c r="BJ666" s="86">
        <f>SUMIF($BO$9:$BO$629,$E666,BJ$9:BJ$629)</f>
        <v>240.8</v>
      </c>
      <c r="BK666" s="119">
        <f t="shared" si="89"/>
        <v>18.139359698681734</v>
      </c>
      <c r="BL666" s="86">
        <f>SUMIF($BO$9:$BO$629,$E666,BL$9:BL$629)</f>
        <v>1500.6999999999998</v>
      </c>
      <c r="BM666" s="86">
        <f>SUMIF($BO$9:$BO$629,$E666,BM$9:BM$629)</f>
        <v>211.5</v>
      </c>
      <c r="BN666" s="119">
        <f t="shared" si="90"/>
        <v>15.932203389830507</v>
      </c>
      <c r="BO666" s="154">
        <f t="shared" si="88"/>
        <v>312.53999999999996</v>
      </c>
      <c r="BP666" s="89">
        <f>(BI666)/COUNTIF($BO$9:$BO$631,E666)</f>
        <v>312.53999999999996</v>
      </c>
      <c r="BQ666" s="93">
        <f>(H666+L666+P666+T666+W666+Z666+AI666+AQ666+AY666)/COUNTIF($BO$9:$BO$631,E666)</f>
        <v>6577110</v>
      </c>
    </row>
    <row r="667" spans="5:69" ht="23.25" customHeight="1">
      <c r="E667" s="56" t="s">
        <v>767</v>
      </c>
      <c r="F667" s="57" t="s">
        <v>664</v>
      </c>
      <c r="G667" s="91">
        <f>SUMIF($BO$9:$BO$629,$E667,G$9:G$629)</f>
        <v>0</v>
      </c>
      <c r="H667" s="107">
        <f>SUMIF($BO$9:$BO$629,$E667,H$9:H$629)</f>
        <v>0</v>
      </c>
      <c r="I667" s="107">
        <f>SUMIF($BO$9:$BO$629,$E667,I$9:I$629)</f>
        <v>0</v>
      </c>
      <c r="J667" s="107">
        <f>SUMIF($BO$9:$BO$629,$E667,J$9:J$629)</f>
        <v>0</v>
      </c>
      <c r="K667" s="91">
        <f>SUMIF($BO$9:$BO$629,$E667,K$9:K$629)</f>
        <v>0</v>
      </c>
      <c r="L667" s="107">
        <f>SUMIF($BO$9:$BO$629,$E667,L$9:L$629)</f>
        <v>0</v>
      </c>
      <c r="M667" s="107">
        <f>SUMIF($BO$9:$BO$629,$E667,M$9:M$629)</f>
        <v>0</v>
      </c>
      <c r="N667" s="107">
        <f>SUMIF($BO$9:$BO$629,$E667,N$9:N$629)</f>
        <v>0</v>
      </c>
      <c r="O667" s="91">
        <f>SUMIF($BO$9:$BO$629,$E667,O$9:O$629)</f>
        <v>105.8</v>
      </c>
      <c r="P667" s="107">
        <f>SUMIF($BO$9:$BO$629,$E667,P$9:P$629)</f>
        <v>10844500</v>
      </c>
      <c r="Q667" s="107">
        <f>SUMIF($BO$9:$BO$629,$E667,Q$9:Q$629)</f>
        <v>0</v>
      </c>
      <c r="R667" s="107">
        <f>SUMIF($BO$9:$BO$629,$E667,R$9:R$629)</f>
        <v>10844500</v>
      </c>
      <c r="S667" s="91">
        <f>SUMIF($BO$9:$BO$629,$E667,S$9:S$629)</f>
        <v>0</v>
      </c>
      <c r="T667" s="107">
        <f>SUMIF($BO$9:$BO$629,$E667,T$9:T$629)</f>
        <v>0</v>
      </c>
      <c r="U667" s="107">
        <f>SUMIF($BO$9:$BO$629,$E667,U$9:U$629)</f>
        <v>0</v>
      </c>
      <c r="V667" s="107">
        <f>SUMIF($BO$9:$BO$629,$E667,V$9:V$629)</f>
        <v>0</v>
      </c>
      <c r="W667" s="107"/>
      <c r="X667" s="107"/>
      <c r="Y667" s="107"/>
      <c r="Z667" s="107"/>
      <c r="AA667" s="107"/>
      <c r="AB667" s="107">
        <f>SUMIF($BO$9:$BO$629,$E667,AB$9:AB$629)</f>
        <v>0</v>
      </c>
      <c r="AC667" s="107">
        <f>SUMIF($BO$9:$BO$629,$E667,AC$9:AC$629)</f>
        <v>6</v>
      </c>
      <c r="AD667" s="91">
        <f>SUMIF($BO$9:$BO$629,$E667,AD$9:AD$629)</f>
        <v>120</v>
      </c>
      <c r="AE667" s="107">
        <f>SUMIF($BO$9:$BO$629,$E667,AE$9:AE$629)</f>
        <v>0</v>
      </c>
      <c r="AF667" s="91">
        <f>SUMIF($BO$9:$BO$629,$E667,AF$9:AF$629)</f>
        <v>0</v>
      </c>
      <c r="AG667" s="107">
        <f>SUMIF($BO$9:$BO$629,$E667,AG$9:AG$629)</f>
        <v>6</v>
      </c>
      <c r="AH667" s="91">
        <f>SUMIF($BO$9:$BO$629,$E667,AH$9:AH$629)</f>
        <v>120</v>
      </c>
      <c r="AI667" s="117">
        <f>SUMIF($BO$9:$BO$629,$E667,AI$9:AI$629)</f>
        <v>6300000</v>
      </c>
      <c r="AJ667" s="117">
        <f>SUMIF($BO$9:$BO$629,$E667,AJ$9:AJ$629)</f>
        <v>0</v>
      </c>
      <c r="AK667" s="117">
        <f>SUMIF($BO$9:$BO$629,$E667,AK$9:AK$629)</f>
        <v>0</v>
      </c>
      <c r="AL667" s="117">
        <f>SUMIF($BO$9:$BO$629,$E667,AL$9:AL$629)</f>
        <v>6300000</v>
      </c>
      <c r="AM667" s="117">
        <f>SUMIF($BO$9:$BO$629,$E667,AM$9:AM$629)</f>
        <v>0</v>
      </c>
      <c r="AN667" s="91">
        <f>SUMIF($BO$9:$BO$629,$E667,AN$9:AN$629)</f>
        <v>1275</v>
      </c>
      <c r="AO667" s="91">
        <f>SUMIF($BO$9:$BO$629,$E667,AO$9:AO$629)</f>
        <v>1620.8</v>
      </c>
      <c r="AP667" s="91">
        <f>SUMIF($BO$9:$BO$629,$E667,AP$9:AP$629)</f>
        <v>172.3</v>
      </c>
      <c r="AQ667" s="116">
        <f>SUMIF($BO$9:$BO$629,$E667,AQ$9:AQ$629)</f>
        <v>88452550</v>
      </c>
      <c r="AR667" s="117">
        <f>SUMIF($BO$9:$BO$629,$E667,AR$9:AR$629)</f>
        <v>0</v>
      </c>
      <c r="AS667" s="117">
        <f>SUMIF($BO$9:$BO$629,$E667,AS$9:AS$629)</f>
        <v>0</v>
      </c>
      <c r="AT667" s="117">
        <f>SUMIF($BO$9:$BO$629,$E667,AT$9:AT$629)</f>
        <v>0</v>
      </c>
      <c r="AU667" s="117">
        <f>SUMIF($BO$9:$BO$629,$E667,AU$9:AU$629)</f>
        <v>0</v>
      </c>
      <c r="AV667" s="117">
        <f>SUMIF($BO$9:$BO$629,$E667,AV$9:AV$629)</f>
        <v>88452550</v>
      </c>
      <c r="AW667" s="117">
        <f>SUMIF($BO$9:$BO$629,$E667,AW$9:AW$629)</f>
        <v>0</v>
      </c>
      <c r="AX667" s="117">
        <f>SUMIF($BO$9:$BO$629,$E667,AX$9:AX$629)</f>
        <v>0</v>
      </c>
      <c r="AY667" s="117">
        <f>SUMIF($BO$9:$BO$629,$E667,AY$9:AY$629)</f>
        <v>0</v>
      </c>
      <c r="AZ667" s="117">
        <f>SUMIF($BO$9:$BO$629,$E667,AZ$9:AZ$629)</f>
        <v>0</v>
      </c>
      <c r="BA667" s="117">
        <f>SUMIF($BO$9:$BO$629,$E667,BA$9:BA$629)</f>
        <v>0</v>
      </c>
      <c r="BB667" s="117">
        <f>SUMIF($BO$9:$BO$629,$E667,BB$9:BB$629)</f>
        <v>105597050</v>
      </c>
      <c r="BC667" s="117">
        <f>SUMIF($BO$9:$BO$629,$E667,BC$9:BC$629)</f>
        <v>0</v>
      </c>
      <c r="BD667" s="117">
        <f>SUMIF($BO$9:$BO$629,$E667,BD$9:BD$629)</f>
        <v>0</v>
      </c>
      <c r="BE667" s="117">
        <f>SUMIF($BO$9:$BO$629,$E667,BE$9:BE$629)</f>
        <v>105597050</v>
      </c>
      <c r="BF667" s="117">
        <f>SUMIF($BO$9:$BO$629,$E667,BF$9:BF$629)</f>
        <v>0</v>
      </c>
      <c r="BG667" s="146">
        <f>SUMIF($BO$9:$BO$629,$E667,BG$9:BG$629)</f>
        <v>0</v>
      </c>
      <c r="BH667" s="91">
        <f>SUMIF($BO$9:$BO$629,$E667,BH$9:BH$629)</f>
        <v>1275</v>
      </c>
      <c r="BI667" s="91">
        <f>SUMIF($BO$9:$BO$629,$E667,BI$9:BI$629)</f>
        <v>2018.8999999999999</v>
      </c>
      <c r="BJ667" s="86">
        <f>SUMIF($BO$9:$BO$629,$E667,BJ$9:BJ$629)</f>
        <v>761.4</v>
      </c>
      <c r="BK667" s="119">
        <f t="shared" si="89"/>
        <v>59.71764705882353</v>
      </c>
      <c r="BL667" s="86">
        <f>SUMIF($BO$9:$BO$629,$E667,BL$9:BL$629)</f>
        <v>1898.8999999999999</v>
      </c>
      <c r="BM667" s="86">
        <f>SUMIF($BO$9:$BO$629,$E667,BM$9:BM$629)</f>
        <v>661.4</v>
      </c>
      <c r="BN667" s="119">
        <f t="shared" si="90"/>
        <v>51.874509803921562</v>
      </c>
      <c r="BO667" s="154">
        <f t="shared" si="88"/>
        <v>201.89</v>
      </c>
      <c r="BP667" s="89">
        <f>(BI667)/COUNTIF($BO$9:$BO$631,E667)</f>
        <v>201.89</v>
      </c>
      <c r="BQ667" s="93">
        <f>(H667+L667+P667+T667+W667+Z667+AI667+AQ667+AY667)/COUNTIF($BO$9:$BO$631,E667)</f>
        <v>10559705</v>
      </c>
    </row>
    <row r="668" spans="5:69" ht="23.25" customHeight="1">
      <c r="E668" s="56" t="s">
        <v>768</v>
      </c>
      <c r="F668" s="57" t="s">
        <v>665</v>
      </c>
      <c r="G668" s="91">
        <f>SUMIF($BO$9:$BO$629,$E668,G$9:G$629)</f>
        <v>0</v>
      </c>
      <c r="H668" s="107">
        <f>SUMIF($BO$9:$BO$629,$E668,H$9:H$629)</f>
        <v>0</v>
      </c>
      <c r="I668" s="107">
        <f>SUMIF($BO$9:$BO$629,$E668,I$9:I$629)</f>
        <v>0</v>
      </c>
      <c r="J668" s="107">
        <f>SUMIF($BO$9:$BO$629,$E668,J$9:J$629)</f>
        <v>0</v>
      </c>
      <c r="K668" s="91">
        <f>SUMIF($BO$9:$BO$629,$E668,K$9:K$629)</f>
        <v>0</v>
      </c>
      <c r="L668" s="107">
        <f>SUMIF($BO$9:$BO$629,$E668,L$9:L$629)</f>
        <v>0</v>
      </c>
      <c r="M668" s="107">
        <f>SUMIF($BO$9:$BO$629,$E668,M$9:M$629)</f>
        <v>0</v>
      </c>
      <c r="N668" s="107">
        <f>SUMIF($BO$9:$BO$629,$E668,N$9:N$629)</f>
        <v>0</v>
      </c>
      <c r="O668" s="91">
        <f>SUMIF($BO$9:$BO$629,$E668,O$9:O$629)</f>
        <v>91.2</v>
      </c>
      <c r="P668" s="107">
        <f>SUMIF($BO$9:$BO$629,$E668,P$9:P$629)</f>
        <v>9348000</v>
      </c>
      <c r="Q668" s="107">
        <f>SUMIF($BO$9:$BO$629,$E668,Q$9:Q$629)</f>
        <v>0</v>
      </c>
      <c r="R668" s="107">
        <f>SUMIF($BO$9:$BO$629,$E668,R$9:R$629)</f>
        <v>9348000</v>
      </c>
      <c r="S668" s="91">
        <f>SUMIF($BO$9:$BO$629,$E668,S$9:S$629)</f>
        <v>0</v>
      </c>
      <c r="T668" s="107">
        <f>SUMIF($BO$9:$BO$629,$E668,T$9:T$629)</f>
        <v>0</v>
      </c>
      <c r="U668" s="107">
        <f>SUMIF($BO$9:$BO$629,$E668,U$9:U$629)</f>
        <v>0</v>
      </c>
      <c r="V668" s="107">
        <f>SUMIF($BO$9:$BO$629,$E668,V$9:V$629)</f>
        <v>0</v>
      </c>
      <c r="W668" s="107"/>
      <c r="X668" s="107"/>
      <c r="Y668" s="107"/>
      <c r="Z668" s="107"/>
      <c r="AA668" s="107"/>
      <c r="AB668" s="107">
        <f>SUMIF($BO$9:$BO$629,$E668,AB$9:AB$629)</f>
        <v>0</v>
      </c>
      <c r="AC668" s="107">
        <f>SUMIF($BO$9:$BO$629,$E668,AC$9:AC$629)</f>
        <v>13</v>
      </c>
      <c r="AD668" s="91">
        <f>SUMIF($BO$9:$BO$629,$E668,AD$9:AD$629)</f>
        <v>210</v>
      </c>
      <c r="AE668" s="107">
        <f>SUMIF($BO$9:$BO$629,$E668,AE$9:AE$629)</f>
        <v>0</v>
      </c>
      <c r="AF668" s="91">
        <f>SUMIF($BO$9:$BO$629,$E668,AF$9:AF$629)</f>
        <v>0</v>
      </c>
      <c r="AG668" s="107">
        <f>SUMIF($BO$9:$BO$629,$E668,AG$9:AG$629)</f>
        <v>13</v>
      </c>
      <c r="AH668" s="91">
        <f>SUMIF($BO$9:$BO$629,$E668,AH$9:AH$629)</f>
        <v>210</v>
      </c>
      <c r="AI668" s="117">
        <f>SUMIF($BO$9:$BO$629,$E668,AI$9:AI$629)</f>
        <v>10900000</v>
      </c>
      <c r="AJ668" s="117">
        <f>SUMIF($BO$9:$BO$629,$E668,AJ$9:AJ$629)</f>
        <v>0</v>
      </c>
      <c r="AK668" s="117">
        <f>SUMIF($BO$9:$BO$629,$E668,AK$9:AK$629)</f>
        <v>0</v>
      </c>
      <c r="AL668" s="117">
        <f>SUMIF($BO$9:$BO$629,$E668,AL$9:AL$629)</f>
        <v>10900000</v>
      </c>
      <c r="AM668" s="117">
        <f>SUMIF($BO$9:$BO$629,$E668,AM$9:AM$629)</f>
        <v>0</v>
      </c>
      <c r="AN668" s="91">
        <f>SUMIF($BO$9:$BO$629,$E668,AN$9:AN$629)</f>
        <v>1305</v>
      </c>
      <c r="AO668" s="91">
        <f>SUMIF($BO$9:$BO$629,$E668,AO$9:AO$629)</f>
        <v>820.80000000000007</v>
      </c>
      <c r="AP668" s="91">
        <f>SUMIF($BO$9:$BO$629,$E668,AP$9:AP$629)</f>
        <v>271.7</v>
      </c>
      <c r="AQ668" s="116">
        <f>SUMIF($BO$9:$BO$629,$E668,AQ$9:AQ$629)</f>
        <v>8433050</v>
      </c>
      <c r="AR668" s="117">
        <f>SUMIF($BO$9:$BO$629,$E668,AR$9:AR$629)</f>
        <v>0</v>
      </c>
      <c r="AS668" s="117">
        <f>SUMIF($BO$9:$BO$629,$E668,AS$9:AS$629)</f>
        <v>0</v>
      </c>
      <c r="AT668" s="117">
        <f>SUMIF($BO$9:$BO$629,$E668,AT$9:AT$629)</f>
        <v>0</v>
      </c>
      <c r="AU668" s="117">
        <f>SUMIF($BO$9:$BO$629,$E668,AU$9:AU$629)</f>
        <v>0</v>
      </c>
      <c r="AV668" s="117">
        <f>SUMIF($BO$9:$BO$629,$E668,AV$9:AV$629)</f>
        <v>8433050</v>
      </c>
      <c r="AW668" s="117">
        <f>SUMIF($BO$9:$BO$629,$E668,AW$9:AW$629)</f>
        <v>0</v>
      </c>
      <c r="AX668" s="117">
        <f>SUMIF($BO$9:$BO$629,$E668,AX$9:AX$629)</f>
        <v>0</v>
      </c>
      <c r="AY668" s="117">
        <f>SUMIF($BO$9:$BO$629,$E668,AY$9:AY$629)</f>
        <v>0</v>
      </c>
      <c r="AZ668" s="117">
        <f>SUMIF($BO$9:$BO$629,$E668,AZ$9:AZ$629)</f>
        <v>0</v>
      </c>
      <c r="BA668" s="117">
        <f>SUMIF($BO$9:$BO$629,$E668,BA$9:BA$629)</f>
        <v>0</v>
      </c>
      <c r="BB668" s="117">
        <f>SUMIF($BO$9:$BO$629,$E668,BB$9:BB$629)</f>
        <v>28681050</v>
      </c>
      <c r="BC668" s="117">
        <f>SUMIF($BO$9:$BO$629,$E668,BC$9:BC$629)</f>
        <v>0</v>
      </c>
      <c r="BD668" s="117">
        <f>SUMIF($BO$9:$BO$629,$E668,BD$9:BD$629)</f>
        <v>0</v>
      </c>
      <c r="BE668" s="117">
        <f>SUMIF($BO$9:$BO$629,$E668,BE$9:BE$629)</f>
        <v>28681050</v>
      </c>
      <c r="BF668" s="117">
        <f>SUMIF($BO$9:$BO$629,$E668,BF$9:BF$629)</f>
        <v>0</v>
      </c>
      <c r="BG668" s="146">
        <f>SUMIF($BO$9:$BO$629,$E668,BG$9:BG$629)</f>
        <v>0</v>
      </c>
      <c r="BH668" s="91">
        <f>SUMIF($BO$9:$BO$629,$E668,BH$9:BH$629)</f>
        <v>1305</v>
      </c>
      <c r="BI668" s="91">
        <f>SUMIF($BO$9:$BO$629,$E668,BI$9:BI$629)</f>
        <v>1393.7</v>
      </c>
      <c r="BJ668" s="86">
        <f>SUMIF($BO$9:$BO$629,$E668,BJ$9:BJ$629)</f>
        <v>240.3</v>
      </c>
      <c r="BK668" s="119">
        <f t="shared" si="89"/>
        <v>18.413793103448274</v>
      </c>
      <c r="BL668" s="86">
        <f>SUMIF($BO$9:$BO$629,$E668,BL$9:BL$629)</f>
        <v>1183.7</v>
      </c>
      <c r="BM668" s="86">
        <f>SUMIF($BO$9:$BO$629,$E668,BM$9:BM$629)</f>
        <v>102.30000000000007</v>
      </c>
      <c r="BN668" s="119">
        <f t="shared" si="90"/>
        <v>7.8390804597701198</v>
      </c>
      <c r="BO668" s="154">
        <f t="shared" si="88"/>
        <v>199.1</v>
      </c>
      <c r="BP668" s="89">
        <f>(BI668)/COUNTIF($BO$9:$BO$631,E668)</f>
        <v>199.1</v>
      </c>
      <c r="BQ668" s="93">
        <f>(H668+L668+P668+T668+W668+Z668+AI668+AQ668+AY668)/COUNTIF($BO$9:$BO$631,E668)</f>
        <v>4097292.8571428573</v>
      </c>
    </row>
    <row r="669" spans="5:69" ht="23.25" customHeight="1">
      <c r="E669" s="56" t="s">
        <v>769</v>
      </c>
      <c r="F669" s="57" t="s">
        <v>666</v>
      </c>
      <c r="G669" s="91">
        <f>SUMIF($BO$9:$BO$629,$E669,G$9:G$629)</f>
        <v>0</v>
      </c>
      <c r="H669" s="107">
        <f>SUMIF($BO$9:$BO$629,$E669,H$9:H$629)</f>
        <v>0</v>
      </c>
      <c r="I669" s="107">
        <f>SUMIF($BO$9:$BO$629,$E669,I$9:I$629)</f>
        <v>0</v>
      </c>
      <c r="J669" s="107">
        <f>SUMIF($BO$9:$BO$629,$E669,J$9:J$629)</f>
        <v>0</v>
      </c>
      <c r="K669" s="91">
        <f>SUMIF($BO$9:$BO$629,$E669,K$9:K$629)</f>
        <v>0</v>
      </c>
      <c r="L669" s="107">
        <f>SUMIF($BO$9:$BO$629,$E669,L$9:L$629)</f>
        <v>0</v>
      </c>
      <c r="M669" s="107">
        <f>SUMIF($BO$9:$BO$629,$E669,M$9:M$629)</f>
        <v>0</v>
      </c>
      <c r="N669" s="107">
        <f>SUMIF($BO$9:$BO$629,$E669,N$9:N$629)</f>
        <v>0</v>
      </c>
      <c r="O669" s="91">
        <f>SUMIF($BO$9:$BO$629,$E669,O$9:O$629)</f>
        <v>45.800000000000004</v>
      </c>
      <c r="P669" s="107">
        <f>SUMIF($BO$9:$BO$629,$E669,P$9:P$629)</f>
        <v>4694500</v>
      </c>
      <c r="Q669" s="107">
        <f>SUMIF($BO$9:$BO$629,$E669,Q$9:Q$629)</f>
        <v>0</v>
      </c>
      <c r="R669" s="107">
        <f>SUMIF($BO$9:$BO$629,$E669,R$9:R$629)</f>
        <v>4694500</v>
      </c>
      <c r="S669" s="91">
        <f>SUMIF($BO$9:$BO$629,$E669,S$9:S$629)</f>
        <v>0</v>
      </c>
      <c r="T669" s="107">
        <f>SUMIF($BO$9:$BO$629,$E669,T$9:T$629)</f>
        <v>0</v>
      </c>
      <c r="U669" s="107">
        <f>SUMIF($BO$9:$BO$629,$E669,U$9:U$629)</f>
        <v>0</v>
      </c>
      <c r="V669" s="107">
        <f>SUMIF($BO$9:$BO$629,$E669,V$9:V$629)</f>
        <v>0</v>
      </c>
      <c r="W669" s="107"/>
      <c r="X669" s="107"/>
      <c r="Y669" s="107"/>
      <c r="Z669" s="107"/>
      <c r="AA669" s="107"/>
      <c r="AB669" s="107">
        <f>SUMIF($BO$9:$BO$629,$E669,AB$9:AB$629)</f>
        <v>0</v>
      </c>
      <c r="AC669" s="107">
        <f>SUMIF($BO$9:$BO$629,$E669,AC$9:AC$629)</f>
        <v>3</v>
      </c>
      <c r="AD669" s="91">
        <f>SUMIF($BO$9:$BO$629,$E669,AD$9:AD$629)</f>
        <v>60</v>
      </c>
      <c r="AE669" s="107">
        <f>SUMIF($BO$9:$BO$629,$E669,AE$9:AE$629)</f>
        <v>0</v>
      </c>
      <c r="AF669" s="91">
        <f>SUMIF($BO$9:$BO$629,$E669,AF$9:AF$629)</f>
        <v>0</v>
      </c>
      <c r="AG669" s="107">
        <f>SUMIF($BO$9:$BO$629,$E669,AG$9:AG$629)</f>
        <v>3</v>
      </c>
      <c r="AH669" s="91">
        <f>SUMIF($BO$9:$BO$629,$E669,AH$9:AH$629)</f>
        <v>60</v>
      </c>
      <c r="AI669" s="117">
        <f>SUMIF($BO$9:$BO$629,$E669,AI$9:AI$629)</f>
        <v>3150000</v>
      </c>
      <c r="AJ669" s="117">
        <f>SUMIF($BO$9:$BO$629,$E669,AJ$9:AJ$629)</f>
        <v>0</v>
      </c>
      <c r="AK669" s="117">
        <f>SUMIF($BO$9:$BO$629,$E669,AK$9:AK$629)</f>
        <v>0</v>
      </c>
      <c r="AL669" s="117">
        <f>SUMIF($BO$9:$BO$629,$E669,AL$9:AL$629)</f>
        <v>3150000</v>
      </c>
      <c r="AM669" s="117">
        <f>SUMIF($BO$9:$BO$629,$E669,AM$9:AM$629)</f>
        <v>0</v>
      </c>
      <c r="AN669" s="91">
        <f>SUMIF($BO$9:$BO$629,$E669,AN$9:AN$629)</f>
        <v>570</v>
      </c>
      <c r="AO669" s="91">
        <f>SUMIF($BO$9:$BO$629,$E669,AO$9:AO$629)</f>
        <v>287.2</v>
      </c>
      <c r="AP669" s="91">
        <f>SUMIF($BO$9:$BO$629,$E669,AP$9:AP$629)</f>
        <v>0</v>
      </c>
      <c r="AQ669" s="116">
        <f>SUMIF($BO$9:$BO$629,$E669,AQ$9:AQ$629)</f>
        <v>9268350</v>
      </c>
      <c r="AR669" s="117">
        <f>SUMIF($BO$9:$BO$629,$E669,AR$9:AR$629)</f>
        <v>0</v>
      </c>
      <c r="AS669" s="117">
        <f>SUMIF($BO$9:$BO$629,$E669,AS$9:AS$629)</f>
        <v>0</v>
      </c>
      <c r="AT669" s="117">
        <f>SUMIF($BO$9:$BO$629,$E669,AT$9:AT$629)</f>
        <v>0</v>
      </c>
      <c r="AU669" s="117">
        <f>SUMIF($BO$9:$BO$629,$E669,AU$9:AU$629)</f>
        <v>0</v>
      </c>
      <c r="AV669" s="117">
        <f>SUMIF($BO$9:$BO$629,$E669,AV$9:AV$629)</f>
        <v>9268350</v>
      </c>
      <c r="AW669" s="117">
        <f>SUMIF($BO$9:$BO$629,$E669,AW$9:AW$629)</f>
        <v>0</v>
      </c>
      <c r="AX669" s="117">
        <f>SUMIF($BO$9:$BO$629,$E669,AX$9:AX$629)</f>
        <v>0</v>
      </c>
      <c r="AY669" s="117">
        <f>SUMIF($BO$9:$BO$629,$E669,AY$9:AY$629)</f>
        <v>0</v>
      </c>
      <c r="AZ669" s="117">
        <f>SUMIF($BO$9:$BO$629,$E669,AZ$9:AZ$629)</f>
        <v>0</v>
      </c>
      <c r="BA669" s="117">
        <f>SUMIF($BO$9:$BO$629,$E669,BA$9:BA$629)</f>
        <v>0</v>
      </c>
      <c r="BB669" s="117">
        <f>SUMIF($BO$9:$BO$629,$E669,BB$9:BB$629)</f>
        <v>17112850</v>
      </c>
      <c r="BC669" s="117">
        <f>SUMIF($BO$9:$BO$629,$E669,BC$9:BC$629)</f>
        <v>0</v>
      </c>
      <c r="BD669" s="117">
        <f>SUMIF($BO$9:$BO$629,$E669,BD$9:BD$629)</f>
        <v>0</v>
      </c>
      <c r="BE669" s="117">
        <f>SUMIF($BO$9:$BO$629,$E669,BE$9:BE$629)</f>
        <v>17112850</v>
      </c>
      <c r="BF669" s="117">
        <f>SUMIF($BO$9:$BO$629,$E669,BF$9:BF$629)</f>
        <v>0</v>
      </c>
      <c r="BG669" s="146">
        <f>SUMIF($BO$9:$BO$629,$E669,BG$9:BG$629)</f>
        <v>0</v>
      </c>
      <c r="BH669" s="91">
        <f>SUMIF($BO$9:$BO$629,$E669,BH$9:BH$629)</f>
        <v>570</v>
      </c>
      <c r="BI669" s="91">
        <f>SUMIF($BO$9:$BO$629,$E669,BI$9:BI$629)</f>
        <v>393</v>
      </c>
      <c r="BJ669" s="86">
        <f>SUMIF($BO$9:$BO$629,$E669,BJ$9:BJ$629)</f>
        <v>87.9</v>
      </c>
      <c r="BK669" s="119">
        <f t="shared" si="89"/>
        <v>15.421052631578949</v>
      </c>
      <c r="BL669" s="86">
        <f>SUMIF($BO$9:$BO$629,$E669,BL$9:BL$629)</f>
        <v>333</v>
      </c>
      <c r="BM669" s="86">
        <f>SUMIF($BO$9:$BO$629,$E669,BM$9:BM$629)</f>
        <v>67.900000000000006</v>
      </c>
      <c r="BN669" s="119">
        <f t="shared" si="90"/>
        <v>11.912280701754387</v>
      </c>
      <c r="BO669" s="154">
        <f t="shared" si="88"/>
        <v>131</v>
      </c>
      <c r="BP669" s="89">
        <f>(BI669)/COUNTIF($BO$9:$BO$631,E669)</f>
        <v>131</v>
      </c>
      <c r="BQ669" s="93">
        <f>(H669+L669+P669+T669+W669+Z669+AI669+AQ669+AY669)/COUNTIF($BO$9:$BO$631,E669)</f>
        <v>5704283.333333333</v>
      </c>
    </row>
    <row r="670" spans="5:69" ht="23.25" customHeight="1">
      <c r="E670" s="56" t="s">
        <v>770</v>
      </c>
      <c r="F670" s="57" t="s">
        <v>667</v>
      </c>
      <c r="G670" s="91">
        <f>SUMIF($BO$9:$BO$629,$E670,G$9:G$629)</f>
        <v>0</v>
      </c>
      <c r="H670" s="107">
        <f>SUMIF($BO$9:$BO$629,$E670,H$9:H$629)</f>
        <v>0</v>
      </c>
      <c r="I670" s="107">
        <f>SUMIF($BO$9:$BO$629,$E670,I$9:I$629)</f>
        <v>0</v>
      </c>
      <c r="J670" s="107">
        <f>SUMIF($BO$9:$BO$629,$E670,J$9:J$629)</f>
        <v>0</v>
      </c>
      <c r="K670" s="91">
        <f>SUMIF($BO$9:$BO$629,$E670,K$9:K$629)</f>
        <v>0</v>
      </c>
      <c r="L670" s="107">
        <f>SUMIF($BO$9:$BO$629,$E670,L$9:L$629)</f>
        <v>0</v>
      </c>
      <c r="M670" s="107">
        <f>SUMIF($BO$9:$BO$629,$E670,M$9:M$629)</f>
        <v>0</v>
      </c>
      <c r="N670" s="107">
        <f>SUMIF($BO$9:$BO$629,$E670,N$9:N$629)</f>
        <v>0</v>
      </c>
      <c r="O670" s="91">
        <f>SUMIF($BO$9:$BO$629,$E670,O$9:O$629)</f>
        <v>90.9</v>
      </c>
      <c r="P670" s="107">
        <f>SUMIF($BO$9:$BO$629,$E670,P$9:P$629)</f>
        <v>9317250</v>
      </c>
      <c r="Q670" s="107">
        <f>SUMIF($BO$9:$BO$629,$E670,Q$9:Q$629)</f>
        <v>0</v>
      </c>
      <c r="R670" s="107">
        <f>SUMIF($BO$9:$BO$629,$E670,R$9:R$629)</f>
        <v>9317250</v>
      </c>
      <c r="S670" s="91">
        <f>SUMIF($BO$9:$BO$629,$E670,S$9:S$629)</f>
        <v>0</v>
      </c>
      <c r="T670" s="107">
        <f>SUMIF($BO$9:$BO$629,$E670,T$9:T$629)</f>
        <v>0</v>
      </c>
      <c r="U670" s="107">
        <f>SUMIF($BO$9:$BO$629,$E670,U$9:U$629)</f>
        <v>0</v>
      </c>
      <c r="V670" s="107">
        <f>SUMIF($BO$9:$BO$629,$E670,V$9:V$629)</f>
        <v>0</v>
      </c>
      <c r="W670" s="107"/>
      <c r="X670" s="107"/>
      <c r="Y670" s="107"/>
      <c r="Z670" s="107"/>
      <c r="AA670" s="107"/>
      <c r="AB670" s="107">
        <f>SUMIF($BO$9:$BO$629,$E670,AB$9:AB$629)</f>
        <v>0</v>
      </c>
      <c r="AC670" s="107">
        <f>SUMIF($BO$9:$BO$629,$E670,AC$9:AC$629)</f>
        <v>7</v>
      </c>
      <c r="AD670" s="91">
        <f>SUMIF($BO$9:$BO$629,$E670,AD$9:AD$629)</f>
        <v>132</v>
      </c>
      <c r="AE670" s="107">
        <f>SUMIF($BO$9:$BO$629,$E670,AE$9:AE$629)</f>
        <v>0</v>
      </c>
      <c r="AF670" s="91">
        <f>SUMIF($BO$9:$BO$629,$E670,AF$9:AF$629)</f>
        <v>0</v>
      </c>
      <c r="AG670" s="107">
        <f>SUMIF($BO$9:$BO$629,$E670,AG$9:AG$629)</f>
        <v>7</v>
      </c>
      <c r="AH670" s="91">
        <f>SUMIF($BO$9:$BO$629,$E670,AH$9:AH$629)</f>
        <v>132</v>
      </c>
      <c r="AI670" s="117">
        <f>SUMIF($BO$9:$BO$629,$E670,AI$9:AI$629)</f>
        <v>6900000</v>
      </c>
      <c r="AJ670" s="117">
        <f>SUMIF($BO$9:$BO$629,$E670,AJ$9:AJ$629)</f>
        <v>0</v>
      </c>
      <c r="AK670" s="117">
        <f>SUMIF($BO$9:$BO$629,$E670,AK$9:AK$629)</f>
        <v>0</v>
      </c>
      <c r="AL670" s="117">
        <f>SUMIF($BO$9:$BO$629,$E670,AL$9:AL$629)</f>
        <v>6900000</v>
      </c>
      <c r="AM670" s="117">
        <f>SUMIF($BO$9:$BO$629,$E670,AM$9:AM$629)</f>
        <v>0</v>
      </c>
      <c r="AN670" s="91">
        <f>SUMIF($BO$9:$BO$629,$E670,AN$9:AN$629)</f>
        <v>1335</v>
      </c>
      <c r="AO670" s="91">
        <f>SUMIF($BO$9:$BO$629,$E670,AO$9:AO$629)</f>
        <v>739.5</v>
      </c>
      <c r="AP670" s="91">
        <f>SUMIF($BO$9:$BO$629,$E670,AP$9:AP$629)</f>
        <v>49.8</v>
      </c>
      <c r="AQ670" s="116">
        <f>SUMIF($BO$9:$BO$629,$E670,AQ$9:AQ$629)</f>
        <v>0</v>
      </c>
      <c r="AR670" s="117">
        <f>SUMIF($BO$9:$BO$629,$E670,AR$9:AR$629)</f>
        <v>0</v>
      </c>
      <c r="AS670" s="117">
        <f>SUMIF($BO$9:$BO$629,$E670,AS$9:AS$629)</f>
        <v>0</v>
      </c>
      <c r="AT670" s="117">
        <f>SUMIF($BO$9:$BO$629,$E670,AT$9:AT$629)</f>
        <v>0</v>
      </c>
      <c r="AU670" s="117">
        <f>SUMIF($BO$9:$BO$629,$E670,AU$9:AU$629)</f>
        <v>0</v>
      </c>
      <c r="AV670" s="117">
        <f>SUMIF($BO$9:$BO$629,$E670,AV$9:AV$629)</f>
        <v>0</v>
      </c>
      <c r="AW670" s="117">
        <f>SUMIF($BO$9:$BO$629,$E670,AW$9:AW$629)</f>
        <v>0</v>
      </c>
      <c r="AX670" s="117">
        <f>SUMIF($BO$9:$BO$629,$E670,AX$9:AX$629)</f>
        <v>0</v>
      </c>
      <c r="AY670" s="117">
        <f>SUMIF($BO$9:$BO$629,$E670,AY$9:AY$629)</f>
        <v>0</v>
      </c>
      <c r="AZ670" s="117">
        <f>SUMIF($BO$9:$BO$629,$E670,AZ$9:AZ$629)</f>
        <v>0</v>
      </c>
      <c r="BA670" s="117">
        <f>SUMIF($BO$9:$BO$629,$E670,BA$9:BA$629)</f>
        <v>0</v>
      </c>
      <c r="BB670" s="117">
        <f>SUMIF($BO$9:$BO$629,$E670,BB$9:BB$629)</f>
        <v>16217250</v>
      </c>
      <c r="BC670" s="117">
        <f>SUMIF($BO$9:$BO$629,$E670,BC$9:BC$629)</f>
        <v>0</v>
      </c>
      <c r="BD670" s="117">
        <f>SUMIF($BO$9:$BO$629,$E670,BD$9:BD$629)</f>
        <v>0</v>
      </c>
      <c r="BE670" s="117">
        <f>SUMIF($BO$9:$BO$629,$E670,BE$9:BE$629)</f>
        <v>16217250</v>
      </c>
      <c r="BF670" s="117">
        <f>SUMIF($BO$9:$BO$629,$E670,BF$9:BF$629)</f>
        <v>0</v>
      </c>
      <c r="BG670" s="146">
        <f>SUMIF($BO$9:$BO$629,$E670,BG$9:BG$629)</f>
        <v>0</v>
      </c>
      <c r="BH670" s="91">
        <f>SUMIF($BO$9:$BO$629,$E670,BH$9:BH$629)</f>
        <v>1335</v>
      </c>
      <c r="BI670" s="91">
        <f>SUMIF($BO$9:$BO$629,$E670,BI$9:BI$629)</f>
        <v>1012.2</v>
      </c>
      <c r="BJ670" s="86">
        <f>SUMIF($BO$9:$BO$629,$E670,BJ$9:BJ$629)</f>
        <v>0</v>
      </c>
      <c r="BK670" s="119">
        <f t="shared" si="89"/>
        <v>0</v>
      </c>
      <c r="BL670" s="86">
        <f>SUMIF($BO$9:$BO$629,$E670,BL$9:BL$629)</f>
        <v>880.2</v>
      </c>
      <c r="BM670" s="86">
        <f>SUMIF($BO$9:$BO$629,$E670,BM$9:BM$629)</f>
        <v>0</v>
      </c>
      <c r="BN670" s="119">
        <f t="shared" si="90"/>
        <v>0</v>
      </c>
      <c r="BO670" s="154">
        <f t="shared" si="88"/>
        <v>202.44</v>
      </c>
      <c r="BP670" s="89">
        <f>(BI670)/COUNTIF($BO$9:$BO$631,E670)</f>
        <v>202.44</v>
      </c>
      <c r="BQ670" s="93">
        <f>(H670+L670+P670+T670+W670+Z670+AI670+AQ670+AY670)/COUNTIF($BO$9:$BO$631,E670)</f>
        <v>3243450</v>
      </c>
    </row>
    <row r="671" spans="5:69" ht="23.25" customHeight="1">
      <c r="E671" s="56" t="s">
        <v>771</v>
      </c>
      <c r="F671" s="57" t="s">
        <v>668</v>
      </c>
      <c r="G671" s="91">
        <f>SUMIF($BO$9:$BO$629,$E671,G$9:G$629)</f>
        <v>59.2</v>
      </c>
      <c r="H671" s="107">
        <f>SUMIF($BO$9:$BO$629,$E671,H$9:H$629)</f>
        <v>6068000</v>
      </c>
      <c r="I671" s="107">
        <f>SUMIF($BO$9:$BO$629,$E671,I$9:I$629)</f>
        <v>0</v>
      </c>
      <c r="J671" s="107">
        <f>SUMIF($BO$9:$BO$629,$E671,J$9:J$629)</f>
        <v>6068000</v>
      </c>
      <c r="K671" s="91">
        <f>SUMIF($BO$9:$BO$629,$E671,K$9:K$629)</f>
        <v>0</v>
      </c>
      <c r="L671" s="107">
        <f>SUMIF($BO$9:$BO$629,$E671,L$9:L$629)</f>
        <v>0</v>
      </c>
      <c r="M671" s="107">
        <f>SUMIF($BO$9:$BO$629,$E671,M$9:M$629)</f>
        <v>0</v>
      </c>
      <c r="N671" s="107">
        <f>SUMIF($BO$9:$BO$629,$E671,N$9:N$629)</f>
        <v>0</v>
      </c>
      <c r="O671" s="91">
        <f>SUMIF($BO$9:$BO$629,$E671,O$9:O$629)</f>
        <v>397.99999999999989</v>
      </c>
      <c r="P671" s="107">
        <f>SUMIF($BO$9:$BO$629,$E671,P$9:P$629)</f>
        <v>40794999.999999985</v>
      </c>
      <c r="Q671" s="107">
        <f>SUMIF($BO$9:$BO$629,$E671,Q$9:Q$629)</f>
        <v>0</v>
      </c>
      <c r="R671" s="107">
        <f>SUMIF($BO$9:$BO$629,$E671,R$9:R$629)</f>
        <v>40795000</v>
      </c>
      <c r="S671" s="91">
        <f>SUMIF($BO$9:$BO$629,$E671,S$9:S$629)</f>
        <v>0</v>
      </c>
      <c r="T671" s="107">
        <f>SUMIF($BO$9:$BO$629,$E671,T$9:T$629)</f>
        <v>0</v>
      </c>
      <c r="U671" s="107">
        <f>SUMIF($BO$9:$BO$629,$E671,U$9:U$629)</f>
        <v>0</v>
      </c>
      <c r="V671" s="107">
        <f>SUMIF($BO$9:$BO$629,$E671,V$9:V$629)</f>
        <v>0</v>
      </c>
      <c r="W671" s="107"/>
      <c r="X671" s="107"/>
      <c r="Y671" s="107"/>
      <c r="Z671" s="107"/>
      <c r="AA671" s="107"/>
      <c r="AB671" s="107">
        <f>SUMIF($BO$9:$BO$629,$E671,AB$9:AB$629)</f>
        <v>0</v>
      </c>
      <c r="AC671" s="107">
        <f>SUMIF($BO$9:$BO$629,$E671,AC$9:AC$629)</f>
        <v>2</v>
      </c>
      <c r="AD671" s="91">
        <f>SUMIF($BO$9:$BO$629,$E671,AD$9:AD$629)</f>
        <v>40</v>
      </c>
      <c r="AE671" s="107">
        <f>SUMIF($BO$9:$BO$629,$E671,AE$9:AE$629)</f>
        <v>0</v>
      </c>
      <c r="AF671" s="91">
        <f>SUMIF($BO$9:$BO$629,$E671,AF$9:AF$629)</f>
        <v>0</v>
      </c>
      <c r="AG671" s="107">
        <f>SUMIF($BO$9:$BO$629,$E671,AG$9:AG$629)</f>
        <v>2</v>
      </c>
      <c r="AH671" s="91">
        <f>SUMIF($BO$9:$BO$629,$E671,AH$9:AH$629)</f>
        <v>40</v>
      </c>
      <c r="AI671" s="117">
        <f>SUMIF($BO$9:$BO$629,$E671,AI$9:AI$629)</f>
        <v>2100000</v>
      </c>
      <c r="AJ671" s="117">
        <f>SUMIF($BO$9:$BO$629,$E671,AJ$9:AJ$629)</f>
        <v>0</v>
      </c>
      <c r="AK671" s="117">
        <f>SUMIF($BO$9:$BO$629,$E671,AK$9:AK$629)</f>
        <v>0</v>
      </c>
      <c r="AL671" s="117">
        <f>SUMIF($BO$9:$BO$629,$E671,AL$9:AL$629)</f>
        <v>2100000</v>
      </c>
      <c r="AM671" s="117">
        <f>SUMIF($BO$9:$BO$629,$E671,AM$9:AM$629)</f>
        <v>0</v>
      </c>
      <c r="AN671" s="91">
        <f>SUMIF($BO$9:$BO$629,$E671,AN$9:AN$629)</f>
        <v>480</v>
      </c>
      <c r="AO671" s="91">
        <f>SUMIF($BO$9:$BO$629,$E671,AO$9:AO$629)</f>
        <v>0</v>
      </c>
      <c r="AP671" s="91">
        <f>SUMIF($BO$9:$BO$629,$E671,AP$9:AP$629)</f>
        <v>0</v>
      </c>
      <c r="AQ671" s="116">
        <f>SUMIF($BO$9:$BO$629,$E671,AQ$9:AQ$629)</f>
        <v>0</v>
      </c>
      <c r="AR671" s="117">
        <f>SUMIF($BO$9:$BO$629,$E671,AR$9:AR$629)</f>
        <v>0</v>
      </c>
      <c r="AS671" s="117">
        <f>SUMIF($BO$9:$BO$629,$E671,AS$9:AS$629)</f>
        <v>0</v>
      </c>
      <c r="AT671" s="117">
        <f>SUMIF($BO$9:$BO$629,$E671,AT$9:AT$629)</f>
        <v>0</v>
      </c>
      <c r="AU671" s="117">
        <f>SUMIF($BO$9:$BO$629,$E671,AU$9:AU$629)</f>
        <v>0</v>
      </c>
      <c r="AV671" s="117">
        <f>SUMIF($BO$9:$BO$629,$E671,AV$9:AV$629)</f>
        <v>0</v>
      </c>
      <c r="AW671" s="117">
        <f>SUMIF($BO$9:$BO$629,$E671,AW$9:AW$629)</f>
        <v>0</v>
      </c>
      <c r="AX671" s="117">
        <f>SUMIF($BO$9:$BO$629,$E671,AX$9:AX$629)</f>
        <v>0</v>
      </c>
      <c r="AY671" s="117">
        <f>SUMIF($BO$9:$BO$629,$E671,AY$9:AY$629)</f>
        <v>0</v>
      </c>
      <c r="AZ671" s="117">
        <f>SUMIF($BO$9:$BO$629,$E671,AZ$9:AZ$629)</f>
        <v>0</v>
      </c>
      <c r="BA671" s="117">
        <f>SUMIF($BO$9:$BO$629,$E671,BA$9:BA$629)</f>
        <v>0</v>
      </c>
      <c r="BB671" s="117">
        <f>SUMIF($BO$9:$BO$629,$E671,BB$9:BB$629)</f>
        <v>48963000</v>
      </c>
      <c r="BC671" s="117">
        <f>SUMIF($BO$9:$BO$629,$E671,BC$9:BC$629)</f>
        <v>0</v>
      </c>
      <c r="BD671" s="117">
        <f>SUMIF($BO$9:$BO$629,$E671,BD$9:BD$629)</f>
        <v>0</v>
      </c>
      <c r="BE671" s="117">
        <f>SUMIF($BO$9:$BO$629,$E671,BE$9:BE$629)</f>
        <v>48963000</v>
      </c>
      <c r="BF671" s="117">
        <f>SUMIF($BO$9:$BO$629,$E671,BF$9:BF$629)</f>
        <v>0</v>
      </c>
      <c r="BG671" s="146">
        <f>SUMIF($BO$9:$BO$629,$E671,BG$9:BG$629)</f>
        <v>0</v>
      </c>
      <c r="BH671" s="91">
        <f>SUMIF($BO$9:$BO$629,$E671,BH$9:BH$629)</f>
        <v>480</v>
      </c>
      <c r="BI671" s="91">
        <f>SUMIF($BO$9:$BO$629,$E671,BI$9:BI$629)</f>
        <v>497.19999999999993</v>
      </c>
      <c r="BJ671" s="86">
        <f>SUMIF($BO$9:$BO$629,$E671,BJ$9:BJ$629)</f>
        <v>82.999999999999943</v>
      </c>
      <c r="BK671" s="119">
        <f t="shared" si="89"/>
        <v>17.291666666666654</v>
      </c>
      <c r="BL671" s="86">
        <f>SUMIF($BO$9:$BO$629,$E671,BL$9:BL$629)</f>
        <v>457.19999999999993</v>
      </c>
      <c r="BM671" s="86">
        <f>SUMIF($BO$9:$BO$629,$E671,BM$9:BM$629)</f>
        <v>62.999999999999943</v>
      </c>
      <c r="BN671" s="119">
        <f t="shared" si="90"/>
        <v>13.124999999999989</v>
      </c>
      <c r="BO671" s="154">
        <f t="shared" si="88"/>
        <v>165.73333333333332</v>
      </c>
      <c r="BP671" s="89">
        <f>(BI671)/COUNTIF($BO$9:$BO$631,E671)</f>
        <v>165.73333333333332</v>
      </c>
      <c r="BQ671" s="93">
        <f>(H671+L671+P671+T671+W671+Z671+AI671+AQ671+AY671)/COUNTIF($BO$9:$BO$631,E671)</f>
        <v>16320999.999999994</v>
      </c>
    </row>
    <row r="672" spans="5:69" ht="23.25" customHeight="1">
      <c r="E672" s="56" t="s">
        <v>772</v>
      </c>
      <c r="F672" s="57" t="s">
        <v>669</v>
      </c>
      <c r="G672" s="91">
        <f>SUMIF($BO$9:$BO$629,$E672,G$9:G$629)</f>
        <v>47.9</v>
      </c>
      <c r="H672" s="107">
        <f>SUMIF($BO$9:$BO$629,$E672,H$9:H$629)</f>
        <v>4909750</v>
      </c>
      <c r="I672" s="107">
        <f>SUMIF($BO$9:$BO$629,$E672,I$9:I$629)</f>
        <v>0</v>
      </c>
      <c r="J672" s="107">
        <f>SUMIF($BO$9:$BO$629,$E672,J$9:J$629)</f>
        <v>4909750</v>
      </c>
      <c r="K672" s="91">
        <f>SUMIF($BO$9:$BO$629,$E672,K$9:K$629)</f>
        <v>0</v>
      </c>
      <c r="L672" s="107">
        <f>SUMIF($BO$9:$BO$629,$E672,L$9:L$629)</f>
        <v>0</v>
      </c>
      <c r="M672" s="107">
        <f>SUMIF($BO$9:$BO$629,$E672,M$9:M$629)</f>
        <v>0</v>
      </c>
      <c r="N672" s="107">
        <f>SUMIF($BO$9:$BO$629,$E672,N$9:N$629)</f>
        <v>0</v>
      </c>
      <c r="O672" s="91">
        <f>SUMIF($BO$9:$BO$629,$E672,O$9:O$629)</f>
        <v>228.10000000000002</v>
      </c>
      <c r="P672" s="107">
        <f>SUMIF($BO$9:$BO$629,$E672,P$9:P$629)</f>
        <v>23380250</v>
      </c>
      <c r="Q672" s="107">
        <f>SUMIF($BO$9:$BO$629,$E672,Q$9:Q$629)</f>
        <v>0</v>
      </c>
      <c r="R672" s="107">
        <f>SUMIF($BO$9:$BO$629,$E672,R$9:R$629)</f>
        <v>23380250</v>
      </c>
      <c r="S672" s="91">
        <f>SUMIF($BO$9:$BO$629,$E672,S$9:S$629)</f>
        <v>0</v>
      </c>
      <c r="T672" s="107">
        <f>SUMIF($BO$9:$BO$629,$E672,T$9:T$629)</f>
        <v>0</v>
      </c>
      <c r="U672" s="107">
        <f>SUMIF($BO$9:$BO$629,$E672,U$9:U$629)</f>
        <v>0</v>
      </c>
      <c r="V672" s="107">
        <f>SUMIF($BO$9:$BO$629,$E672,V$9:V$629)</f>
        <v>0</v>
      </c>
      <c r="W672" s="107"/>
      <c r="X672" s="107"/>
      <c r="Y672" s="107"/>
      <c r="Z672" s="107"/>
      <c r="AA672" s="107"/>
      <c r="AB672" s="107">
        <f>SUMIF($BO$9:$BO$629,$E672,AB$9:AB$629)</f>
        <v>0</v>
      </c>
      <c r="AC672" s="107">
        <f>SUMIF($BO$9:$BO$629,$E672,AC$9:AC$629)</f>
        <v>4</v>
      </c>
      <c r="AD672" s="91">
        <f>SUMIF($BO$9:$BO$629,$E672,AD$9:AD$629)</f>
        <v>80</v>
      </c>
      <c r="AE672" s="107">
        <f>SUMIF($BO$9:$BO$629,$E672,AE$9:AE$629)</f>
        <v>0</v>
      </c>
      <c r="AF672" s="91">
        <f>SUMIF($BO$9:$BO$629,$E672,AF$9:AF$629)</f>
        <v>0</v>
      </c>
      <c r="AG672" s="107">
        <f>SUMIF($BO$9:$BO$629,$E672,AG$9:AG$629)</f>
        <v>4</v>
      </c>
      <c r="AH672" s="91">
        <f>SUMIF($BO$9:$BO$629,$E672,AH$9:AH$629)</f>
        <v>80</v>
      </c>
      <c r="AI672" s="117">
        <f>SUMIF($BO$9:$BO$629,$E672,AI$9:AI$629)</f>
        <v>4200000</v>
      </c>
      <c r="AJ672" s="117">
        <f>SUMIF($BO$9:$BO$629,$E672,AJ$9:AJ$629)</f>
        <v>0</v>
      </c>
      <c r="AK672" s="117">
        <f>SUMIF($BO$9:$BO$629,$E672,AK$9:AK$629)</f>
        <v>0</v>
      </c>
      <c r="AL672" s="117">
        <f>SUMIF($BO$9:$BO$629,$E672,AL$9:AL$629)</f>
        <v>4200000</v>
      </c>
      <c r="AM672" s="117">
        <f>SUMIF($BO$9:$BO$629,$E672,AM$9:AM$629)</f>
        <v>0</v>
      </c>
      <c r="AN672" s="91">
        <f>SUMIF($BO$9:$BO$629,$E672,AN$9:AN$629)</f>
        <v>765</v>
      </c>
      <c r="AO672" s="91">
        <f>SUMIF($BO$9:$BO$629,$E672,AO$9:AO$629)</f>
        <v>251.60000000000002</v>
      </c>
      <c r="AP672" s="91">
        <f>SUMIF($BO$9:$BO$629,$E672,AP$9:AP$629)</f>
        <v>10.6</v>
      </c>
      <c r="AQ672" s="116">
        <f>SUMIF($BO$9:$BO$629,$E672,AQ$9:AQ$629)</f>
        <v>0</v>
      </c>
      <c r="AR672" s="117">
        <f>SUMIF($BO$9:$BO$629,$E672,AR$9:AR$629)</f>
        <v>0</v>
      </c>
      <c r="AS672" s="117">
        <f>SUMIF($BO$9:$BO$629,$E672,AS$9:AS$629)</f>
        <v>0</v>
      </c>
      <c r="AT672" s="117">
        <f>SUMIF($BO$9:$BO$629,$E672,AT$9:AT$629)</f>
        <v>0</v>
      </c>
      <c r="AU672" s="117">
        <f>SUMIF($BO$9:$BO$629,$E672,AU$9:AU$629)</f>
        <v>0</v>
      </c>
      <c r="AV672" s="117">
        <f>SUMIF($BO$9:$BO$629,$E672,AV$9:AV$629)</f>
        <v>0</v>
      </c>
      <c r="AW672" s="117">
        <f>SUMIF($BO$9:$BO$629,$E672,AW$9:AW$629)</f>
        <v>0</v>
      </c>
      <c r="AX672" s="117">
        <f>SUMIF($BO$9:$BO$629,$E672,AX$9:AX$629)</f>
        <v>0</v>
      </c>
      <c r="AY672" s="117">
        <f>SUMIF($BO$9:$BO$629,$E672,AY$9:AY$629)</f>
        <v>0</v>
      </c>
      <c r="AZ672" s="117">
        <f>SUMIF($BO$9:$BO$629,$E672,AZ$9:AZ$629)</f>
        <v>0</v>
      </c>
      <c r="BA672" s="117">
        <f>SUMIF($BO$9:$BO$629,$E672,BA$9:BA$629)</f>
        <v>0</v>
      </c>
      <c r="BB672" s="117">
        <f>SUMIF($BO$9:$BO$629,$E672,BB$9:BB$629)</f>
        <v>32490000</v>
      </c>
      <c r="BC672" s="117">
        <f>SUMIF($BO$9:$BO$629,$E672,BC$9:BC$629)</f>
        <v>0</v>
      </c>
      <c r="BD672" s="117">
        <f>SUMIF($BO$9:$BO$629,$E672,BD$9:BD$629)</f>
        <v>0</v>
      </c>
      <c r="BE672" s="117">
        <f>SUMIF($BO$9:$BO$629,$E672,BE$9:BE$629)</f>
        <v>32490000</v>
      </c>
      <c r="BF672" s="117">
        <f>SUMIF($BO$9:$BO$629,$E672,BF$9:BF$629)</f>
        <v>0</v>
      </c>
      <c r="BG672" s="146">
        <f>SUMIF($BO$9:$BO$629,$E672,BG$9:BG$629)</f>
        <v>0</v>
      </c>
      <c r="BH672" s="91">
        <f>SUMIF($BO$9:$BO$629,$E672,BH$9:BH$629)</f>
        <v>765</v>
      </c>
      <c r="BI672" s="91">
        <f>SUMIF($BO$9:$BO$629,$E672,BI$9:BI$629)</f>
        <v>618.20000000000005</v>
      </c>
      <c r="BJ672" s="86">
        <f>SUMIF($BO$9:$BO$629,$E672,BJ$9:BJ$629)</f>
        <v>0</v>
      </c>
      <c r="BK672" s="119">
        <f t="shared" si="89"/>
        <v>0</v>
      </c>
      <c r="BL672" s="86">
        <f>SUMIF($BO$9:$BO$629,$E672,BL$9:BL$629)</f>
        <v>538.20000000000005</v>
      </c>
      <c r="BM672" s="86">
        <f>SUMIF($BO$9:$BO$629,$E672,BM$9:BM$629)</f>
        <v>0</v>
      </c>
      <c r="BN672" s="119">
        <f t="shared" si="90"/>
        <v>0</v>
      </c>
      <c r="BO672" s="154">
        <f t="shared" si="88"/>
        <v>206.06666666666669</v>
      </c>
      <c r="BP672" s="89">
        <f>(BI672)/COUNTIF($BO$9:$BO$631,E672)</f>
        <v>206.06666666666669</v>
      </c>
      <c r="BQ672" s="93">
        <f>(H672+L672+P672+T672+W672+Z672+AI672+AQ672+AY672)/COUNTIF($BO$9:$BO$631,E672)</f>
        <v>10830000</v>
      </c>
    </row>
    <row r="673" spans="5:69" ht="23.25" customHeight="1">
      <c r="E673" s="56" t="s">
        <v>773</v>
      </c>
      <c r="F673" s="57" t="s">
        <v>670</v>
      </c>
      <c r="G673" s="91">
        <f>SUMIF($BO$9:$BO$629,$E673,G$9:G$629)</f>
        <v>31.7</v>
      </c>
      <c r="H673" s="107">
        <f>SUMIF($BO$9:$BO$629,$E673,H$9:H$629)</f>
        <v>3249250</v>
      </c>
      <c r="I673" s="107">
        <f>SUMIF($BO$9:$BO$629,$E673,I$9:I$629)</f>
        <v>0</v>
      </c>
      <c r="J673" s="107">
        <f>SUMIF($BO$9:$BO$629,$E673,J$9:J$629)</f>
        <v>3249250</v>
      </c>
      <c r="K673" s="91">
        <f>SUMIF($BO$9:$BO$629,$E673,K$9:K$629)</f>
        <v>0</v>
      </c>
      <c r="L673" s="107">
        <f>SUMIF($BO$9:$BO$629,$E673,L$9:L$629)</f>
        <v>0</v>
      </c>
      <c r="M673" s="107">
        <f>SUMIF($BO$9:$BO$629,$E673,M$9:M$629)</f>
        <v>0</v>
      </c>
      <c r="N673" s="107">
        <f>SUMIF($BO$9:$BO$629,$E673,N$9:N$629)</f>
        <v>0</v>
      </c>
      <c r="O673" s="91">
        <f>SUMIF($BO$9:$BO$629,$E673,O$9:O$629)</f>
        <v>364.1</v>
      </c>
      <c r="P673" s="107">
        <f>SUMIF($BO$9:$BO$629,$E673,P$9:P$629)</f>
        <v>37320250</v>
      </c>
      <c r="Q673" s="107">
        <f>SUMIF($BO$9:$BO$629,$E673,Q$9:Q$629)</f>
        <v>12392250</v>
      </c>
      <c r="R673" s="107">
        <f>SUMIF($BO$9:$BO$629,$E673,R$9:R$629)</f>
        <v>24928000</v>
      </c>
      <c r="S673" s="91">
        <f>SUMIF($BO$9:$BO$629,$E673,S$9:S$629)</f>
        <v>0</v>
      </c>
      <c r="T673" s="107">
        <f>SUMIF($BO$9:$BO$629,$E673,T$9:T$629)</f>
        <v>0</v>
      </c>
      <c r="U673" s="107">
        <f>SUMIF($BO$9:$BO$629,$E673,U$9:U$629)</f>
        <v>0</v>
      </c>
      <c r="V673" s="107">
        <f>SUMIF($BO$9:$BO$629,$E673,V$9:V$629)</f>
        <v>0</v>
      </c>
      <c r="W673" s="107"/>
      <c r="X673" s="107"/>
      <c r="Y673" s="107"/>
      <c r="Z673" s="107"/>
      <c r="AA673" s="107"/>
      <c r="AB673" s="107">
        <f>SUMIF($BO$9:$BO$629,$E673,AB$9:AB$629)</f>
        <v>0</v>
      </c>
      <c r="AC673" s="107">
        <f>SUMIF($BO$9:$BO$629,$E673,AC$9:AC$629)</f>
        <v>0</v>
      </c>
      <c r="AD673" s="91">
        <f>SUMIF($BO$9:$BO$629,$E673,AD$9:AD$629)</f>
        <v>0</v>
      </c>
      <c r="AE673" s="107">
        <f>SUMIF($BO$9:$BO$629,$E673,AE$9:AE$629)</f>
        <v>0</v>
      </c>
      <c r="AF673" s="91">
        <f>SUMIF($BO$9:$BO$629,$E673,AF$9:AF$629)</f>
        <v>0</v>
      </c>
      <c r="AG673" s="107">
        <f>SUMIF($BO$9:$BO$629,$E673,AG$9:AG$629)</f>
        <v>0</v>
      </c>
      <c r="AH673" s="91">
        <f>SUMIF($BO$9:$BO$629,$E673,AH$9:AH$629)</f>
        <v>0</v>
      </c>
      <c r="AI673" s="117">
        <f>SUMIF($BO$9:$BO$629,$E673,AI$9:AI$629)</f>
        <v>0</v>
      </c>
      <c r="AJ673" s="117">
        <f>SUMIF($BO$9:$BO$629,$E673,AJ$9:AJ$629)</f>
        <v>0</v>
      </c>
      <c r="AK673" s="117">
        <f>SUMIF($BO$9:$BO$629,$E673,AK$9:AK$629)</f>
        <v>0</v>
      </c>
      <c r="AL673" s="117">
        <f>SUMIF($BO$9:$BO$629,$E673,AL$9:AL$629)</f>
        <v>0</v>
      </c>
      <c r="AM673" s="117">
        <f>SUMIF($BO$9:$BO$629,$E673,AM$9:AM$629)</f>
        <v>0</v>
      </c>
      <c r="AN673" s="91">
        <f>SUMIF($BO$9:$BO$629,$E673,AN$9:AN$629)</f>
        <v>1555</v>
      </c>
      <c r="AO673" s="91">
        <f>SUMIF($BO$9:$BO$629,$E673,AO$9:AO$629)</f>
        <v>367.7</v>
      </c>
      <c r="AP673" s="91">
        <f>SUMIF($BO$9:$BO$629,$E673,AP$9:AP$629)</f>
        <v>102</v>
      </c>
      <c r="AQ673" s="116">
        <f>SUMIF($BO$9:$BO$629,$E673,AQ$9:AQ$629)</f>
        <v>0</v>
      </c>
      <c r="AR673" s="117">
        <f>SUMIF($BO$9:$BO$629,$E673,AR$9:AR$629)</f>
        <v>0</v>
      </c>
      <c r="AS673" s="117">
        <f>SUMIF($BO$9:$BO$629,$E673,AS$9:AS$629)</f>
        <v>19524700</v>
      </c>
      <c r="AT673" s="117">
        <f>SUMIF($BO$9:$BO$629,$E673,AT$9:AT$629)</f>
        <v>0</v>
      </c>
      <c r="AU673" s="117">
        <f>SUMIF($BO$9:$BO$629,$E673,AU$9:AU$629)</f>
        <v>0</v>
      </c>
      <c r="AV673" s="117">
        <f>SUMIF($BO$9:$BO$629,$E673,AV$9:AV$629)</f>
        <v>0</v>
      </c>
      <c r="AW673" s="117">
        <f>SUMIF($BO$9:$BO$629,$E673,AW$9:AW$629)</f>
        <v>19524700</v>
      </c>
      <c r="AX673" s="117">
        <f>SUMIF($BO$9:$BO$629,$E673,AX$9:AX$629)</f>
        <v>0</v>
      </c>
      <c r="AY673" s="117">
        <f>SUMIF($BO$9:$BO$629,$E673,AY$9:AY$629)</f>
        <v>0</v>
      </c>
      <c r="AZ673" s="117">
        <f>SUMIF($BO$9:$BO$629,$E673,AZ$9:AZ$629)</f>
        <v>0</v>
      </c>
      <c r="BA673" s="117">
        <f>SUMIF($BO$9:$BO$629,$E673,BA$9:BA$629)</f>
        <v>0</v>
      </c>
      <c r="BB673" s="117">
        <f>SUMIF($BO$9:$BO$629,$E673,BB$9:BB$629)</f>
        <v>28177250</v>
      </c>
      <c r="BC673" s="117">
        <f>SUMIF($BO$9:$BO$629,$E673,BC$9:BC$629)</f>
        <v>19524700</v>
      </c>
      <c r="BD673" s="117">
        <f>SUMIF($BO$9:$BO$629,$E673,BD$9:BD$629)</f>
        <v>0</v>
      </c>
      <c r="BE673" s="117">
        <f>SUMIF($BO$9:$BO$629,$E673,BE$9:BE$629)</f>
        <v>28177250</v>
      </c>
      <c r="BF673" s="117">
        <f>SUMIF($BO$9:$BO$629,$E673,BF$9:BF$629)</f>
        <v>19524700</v>
      </c>
      <c r="BG673" s="146">
        <f>SUMIF($BO$9:$BO$629,$E673,BG$9:BG$629)</f>
        <v>0</v>
      </c>
      <c r="BH673" s="91">
        <f>SUMIF($BO$9:$BO$629,$E673,BH$9:BH$629)</f>
        <v>1555</v>
      </c>
      <c r="BI673" s="91">
        <f>SUMIF($BO$9:$BO$629,$E673,BI$9:BI$629)</f>
        <v>865.50000000000011</v>
      </c>
      <c r="BJ673" s="86">
        <f>SUMIF($BO$9:$BO$629,$E673,BJ$9:BJ$629)</f>
        <v>15.599999999999994</v>
      </c>
      <c r="BK673" s="119">
        <f t="shared" si="89"/>
        <v>1.0032154340836008</v>
      </c>
      <c r="BL673" s="86">
        <f>SUMIF($BO$9:$BO$629,$E673,BL$9:BL$629)</f>
        <v>865.50000000000011</v>
      </c>
      <c r="BM673" s="86">
        <f>SUMIF($BO$9:$BO$629,$E673,BM$9:BM$629)</f>
        <v>15.599999999999994</v>
      </c>
      <c r="BN673" s="119">
        <f t="shared" si="90"/>
        <v>1.0032154340836008</v>
      </c>
      <c r="BO673" s="154">
        <f t="shared" si="88"/>
        <v>123.64285714285715</v>
      </c>
      <c r="BP673" s="89">
        <f>(BI673)/COUNTIF($BO$9:$BO$631,E673)</f>
        <v>123.64285714285715</v>
      </c>
      <c r="BQ673" s="93">
        <f>(H673+L673+P673+T673+W673+Z673+AI673+AQ673+AY673)/COUNTIF($BO$9:$BO$631,E673)</f>
        <v>5795642.8571428573</v>
      </c>
    </row>
    <row r="674" spans="5:69" ht="23.25" customHeight="1">
      <c r="E674" s="56" t="s">
        <v>774</v>
      </c>
      <c r="F674" s="57" t="s">
        <v>671</v>
      </c>
      <c r="G674" s="91">
        <f>SUMIF($BO$9:$BO$629,$E674,G$9:G$629)</f>
        <v>0</v>
      </c>
      <c r="H674" s="107">
        <f>SUMIF($BO$9:$BO$629,$E674,H$9:H$629)</f>
        <v>0</v>
      </c>
      <c r="I674" s="107">
        <f>SUMIF($BO$9:$BO$629,$E674,I$9:I$629)</f>
        <v>0</v>
      </c>
      <c r="J674" s="107">
        <f>SUMIF($BO$9:$BO$629,$E674,J$9:J$629)</f>
        <v>0</v>
      </c>
      <c r="K674" s="91">
        <f>SUMIF($BO$9:$BO$629,$E674,K$9:K$629)</f>
        <v>0</v>
      </c>
      <c r="L674" s="107">
        <f>SUMIF($BO$9:$BO$629,$E674,L$9:L$629)</f>
        <v>0</v>
      </c>
      <c r="M674" s="107">
        <f>SUMIF($BO$9:$BO$629,$E674,M$9:M$629)</f>
        <v>0</v>
      </c>
      <c r="N674" s="107">
        <f>SUMIF($BO$9:$BO$629,$E674,N$9:N$629)</f>
        <v>0</v>
      </c>
      <c r="O674" s="91">
        <f>SUMIF($BO$9:$BO$629,$E674,O$9:O$629)</f>
        <v>151.30000000000001</v>
      </c>
      <c r="P674" s="107">
        <f>SUMIF($BO$9:$BO$629,$E674,P$9:P$629)</f>
        <v>15508250</v>
      </c>
      <c r="Q674" s="107">
        <f>SUMIF($BO$9:$BO$629,$E674,Q$9:Q$629)</f>
        <v>6191000</v>
      </c>
      <c r="R674" s="107">
        <f>SUMIF($BO$9:$BO$629,$E674,R$9:R$629)</f>
        <v>9317250</v>
      </c>
      <c r="S674" s="91">
        <f>SUMIF($BO$9:$BO$629,$E674,S$9:S$629)</f>
        <v>0</v>
      </c>
      <c r="T674" s="107">
        <f>SUMIF($BO$9:$BO$629,$E674,T$9:T$629)</f>
        <v>0</v>
      </c>
      <c r="U674" s="107">
        <f>SUMIF($BO$9:$BO$629,$E674,U$9:U$629)</f>
        <v>0</v>
      </c>
      <c r="V674" s="107">
        <f>SUMIF($BO$9:$BO$629,$E674,V$9:V$629)</f>
        <v>0</v>
      </c>
      <c r="W674" s="107"/>
      <c r="X674" s="107"/>
      <c r="Y674" s="107"/>
      <c r="Z674" s="107"/>
      <c r="AA674" s="107"/>
      <c r="AB674" s="107">
        <f>SUMIF($BO$9:$BO$629,$E674,AB$9:AB$629)</f>
        <v>0</v>
      </c>
      <c r="AC674" s="107">
        <f>SUMIF($BO$9:$BO$629,$E674,AC$9:AC$629)</f>
        <v>2</v>
      </c>
      <c r="AD674" s="91">
        <f>SUMIF($BO$9:$BO$629,$E674,AD$9:AD$629)</f>
        <v>40</v>
      </c>
      <c r="AE674" s="107">
        <f>SUMIF($BO$9:$BO$629,$E674,AE$9:AE$629)</f>
        <v>0</v>
      </c>
      <c r="AF674" s="91">
        <f>SUMIF($BO$9:$BO$629,$E674,AF$9:AF$629)</f>
        <v>0</v>
      </c>
      <c r="AG674" s="107">
        <f>SUMIF($BO$9:$BO$629,$E674,AG$9:AG$629)</f>
        <v>2</v>
      </c>
      <c r="AH674" s="91">
        <f>SUMIF($BO$9:$BO$629,$E674,AH$9:AH$629)</f>
        <v>40</v>
      </c>
      <c r="AI674" s="117">
        <f>SUMIF($BO$9:$BO$629,$E674,AI$9:AI$629)</f>
        <v>2100000</v>
      </c>
      <c r="AJ674" s="117">
        <f>SUMIF($BO$9:$BO$629,$E674,AJ$9:AJ$629)</f>
        <v>0</v>
      </c>
      <c r="AK674" s="117">
        <f>SUMIF($BO$9:$BO$629,$E674,AK$9:AK$629)</f>
        <v>0</v>
      </c>
      <c r="AL674" s="117">
        <f>SUMIF($BO$9:$BO$629,$E674,AL$9:AL$629)</f>
        <v>2100000</v>
      </c>
      <c r="AM674" s="117">
        <f>SUMIF($BO$9:$BO$629,$E674,AM$9:AM$629)</f>
        <v>0</v>
      </c>
      <c r="AN674" s="91">
        <f>SUMIF($BO$9:$BO$629,$E674,AN$9:AN$629)</f>
        <v>1665</v>
      </c>
      <c r="AO674" s="91">
        <f>SUMIF($BO$9:$BO$629,$E674,AO$9:AO$629)</f>
        <v>395.29999999999995</v>
      </c>
      <c r="AP674" s="91">
        <f>SUMIF($BO$9:$BO$629,$E674,AP$9:AP$629)</f>
        <v>73.3</v>
      </c>
      <c r="AQ674" s="116">
        <f>SUMIF($BO$9:$BO$629,$E674,AQ$9:AQ$629)</f>
        <v>0</v>
      </c>
      <c r="AR674" s="117">
        <f>SUMIF($BO$9:$BO$629,$E674,AR$9:AR$629)</f>
        <v>0</v>
      </c>
      <c r="AS674" s="117">
        <f>SUMIF($BO$9:$BO$629,$E674,AS$9:AS$629)</f>
        <v>91315381.310810789</v>
      </c>
      <c r="AT674" s="117">
        <f>SUMIF($BO$9:$BO$629,$E674,AT$9:AT$629)</f>
        <v>0</v>
      </c>
      <c r="AU674" s="117">
        <f>SUMIF($BO$9:$BO$629,$E674,AU$9:AU$629)</f>
        <v>0</v>
      </c>
      <c r="AV674" s="117">
        <f>SUMIF($BO$9:$BO$629,$E674,AV$9:AV$629)</f>
        <v>0</v>
      </c>
      <c r="AW674" s="117">
        <f>SUMIF($BO$9:$BO$629,$E674,AW$9:AW$629)</f>
        <v>91315382</v>
      </c>
      <c r="AX674" s="117">
        <f>SUMIF($BO$9:$BO$629,$E674,AX$9:AX$629)</f>
        <v>0</v>
      </c>
      <c r="AY674" s="117">
        <f>SUMIF($BO$9:$BO$629,$E674,AY$9:AY$629)</f>
        <v>0</v>
      </c>
      <c r="AZ674" s="117">
        <f>SUMIF($BO$9:$BO$629,$E674,AZ$9:AZ$629)</f>
        <v>0</v>
      </c>
      <c r="BA674" s="117">
        <f>SUMIF($BO$9:$BO$629,$E674,BA$9:BA$629)</f>
        <v>0</v>
      </c>
      <c r="BB674" s="117">
        <f>SUMIF($BO$9:$BO$629,$E674,BB$9:BB$629)</f>
        <v>11417250</v>
      </c>
      <c r="BC674" s="117">
        <f>SUMIF($BO$9:$BO$629,$E674,BC$9:BC$629)</f>
        <v>91315382</v>
      </c>
      <c r="BD674" s="117">
        <f>SUMIF($BO$9:$BO$629,$E674,BD$9:BD$629)</f>
        <v>0</v>
      </c>
      <c r="BE674" s="117">
        <f>SUMIF($BO$9:$BO$629,$E674,BE$9:BE$629)</f>
        <v>11417250</v>
      </c>
      <c r="BF674" s="117">
        <f>SUMIF($BO$9:$BO$629,$E674,BF$9:BF$629)</f>
        <v>91315382</v>
      </c>
      <c r="BG674" s="146">
        <f>SUMIF($BO$9:$BO$629,$E674,BG$9:BG$629)</f>
        <v>0</v>
      </c>
      <c r="BH674" s="91">
        <f>SUMIF($BO$9:$BO$629,$E674,BH$9:BH$629)</f>
        <v>1665</v>
      </c>
      <c r="BI674" s="91">
        <f>SUMIF($BO$9:$BO$629,$E674,BI$9:BI$629)</f>
        <v>659.90000000000009</v>
      </c>
      <c r="BJ674" s="86">
        <f>SUMIF($BO$9:$BO$629,$E674,BJ$9:BJ$629)</f>
        <v>0</v>
      </c>
      <c r="BK674" s="119">
        <f t="shared" si="89"/>
        <v>0</v>
      </c>
      <c r="BL674" s="86">
        <f>SUMIF($BO$9:$BO$629,$E674,BL$9:BL$629)</f>
        <v>619.90000000000009</v>
      </c>
      <c r="BM674" s="86">
        <f>SUMIF($BO$9:$BO$629,$E674,BM$9:BM$629)</f>
        <v>0</v>
      </c>
      <c r="BN674" s="119">
        <f t="shared" si="90"/>
        <v>0</v>
      </c>
      <c r="BO674" s="154">
        <f t="shared" si="88"/>
        <v>109.98333333333335</v>
      </c>
      <c r="BP674" s="89">
        <f>(BI674)/COUNTIF($BO$9:$BO$631,E674)</f>
        <v>109.98333333333335</v>
      </c>
      <c r="BQ674" s="93">
        <f>(H674+L674+P674+T674+W674+Z674+AI674+AQ674+AY674)/COUNTIF($BO$9:$BO$631,E674)</f>
        <v>2934708.3333333335</v>
      </c>
    </row>
    <row r="675" spans="5:69" ht="23.25" customHeight="1">
      <c r="E675" s="56" t="s">
        <v>775</v>
      </c>
      <c r="F675" s="57" t="s">
        <v>672</v>
      </c>
      <c r="G675" s="91">
        <f>SUMIF($BO$9:$BO$629,$E675,G$9:G$629)</f>
        <v>0</v>
      </c>
      <c r="H675" s="107">
        <f>SUMIF($BO$9:$BO$629,$E675,H$9:H$629)</f>
        <v>0</v>
      </c>
      <c r="I675" s="107">
        <f>SUMIF($BO$9:$BO$629,$E675,I$9:I$629)</f>
        <v>0</v>
      </c>
      <c r="J675" s="107">
        <f>SUMIF($BO$9:$BO$629,$E675,J$9:J$629)</f>
        <v>0</v>
      </c>
      <c r="K675" s="91">
        <f>SUMIF($BO$9:$BO$629,$E675,K$9:K$629)</f>
        <v>0</v>
      </c>
      <c r="L675" s="107">
        <f>SUMIF($BO$9:$BO$629,$E675,L$9:L$629)</f>
        <v>0</v>
      </c>
      <c r="M675" s="107">
        <f>SUMIF($BO$9:$BO$629,$E675,M$9:M$629)</f>
        <v>0</v>
      </c>
      <c r="N675" s="107">
        <f>SUMIF($BO$9:$BO$629,$E675,N$9:N$629)</f>
        <v>0</v>
      </c>
      <c r="O675" s="91">
        <f>SUMIF($BO$9:$BO$629,$E675,O$9:O$629)</f>
        <v>485.19999999999993</v>
      </c>
      <c r="P675" s="107">
        <f>SUMIF($BO$9:$BO$629,$E675,P$9:P$629)</f>
        <v>49733000</v>
      </c>
      <c r="Q675" s="107">
        <f>SUMIF($BO$9:$BO$629,$E675,Q$9:Q$629)</f>
        <v>0</v>
      </c>
      <c r="R675" s="107">
        <f>SUMIF($BO$9:$BO$629,$E675,R$9:R$629)</f>
        <v>49733000</v>
      </c>
      <c r="S675" s="91">
        <f>SUMIF($BO$9:$BO$629,$E675,S$9:S$629)</f>
        <v>0</v>
      </c>
      <c r="T675" s="107">
        <f>SUMIF($BO$9:$BO$629,$E675,T$9:T$629)</f>
        <v>0</v>
      </c>
      <c r="U675" s="107">
        <f>SUMIF($BO$9:$BO$629,$E675,U$9:U$629)</f>
        <v>0</v>
      </c>
      <c r="V675" s="107">
        <f>SUMIF($BO$9:$BO$629,$E675,V$9:V$629)</f>
        <v>0</v>
      </c>
      <c r="W675" s="107"/>
      <c r="X675" s="107"/>
      <c r="Y675" s="107"/>
      <c r="Z675" s="107"/>
      <c r="AA675" s="107"/>
      <c r="AB675" s="107">
        <f>SUMIF($BO$9:$BO$629,$E675,AB$9:AB$629)</f>
        <v>0</v>
      </c>
      <c r="AC675" s="107">
        <f>SUMIF($BO$9:$BO$629,$E675,AC$9:AC$629)</f>
        <v>8</v>
      </c>
      <c r="AD675" s="91">
        <f>SUMIF($BO$9:$BO$629,$E675,AD$9:AD$629)</f>
        <v>200</v>
      </c>
      <c r="AE675" s="107">
        <f>SUMIF($BO$9:$BO$629,$E675,AE$9:AE$629)</f>
        <v>0</v>
      </c>
      <c r="AF675" s="91">
        <f>SUMIF($BO$9:$BO$629,$E675,AF$9:AF$629)</f>
        <v>0</v>
      </c>
      <c r="AG675" s="107">
        <f>SUMIF($BO$9:$BO$629,$E675,AG$9:AG$629)</f>
        <v>8</v>
      </c>
      <c r="AH675" s="91">
        <f>SUMIF($BO$9:$BO$629,$E675,AH$9:AH$629)</f>
        <v>200</v>
      </c>
      <c r="AI675" s="117">
        <f>SUMIF($BO$9:$BO$629,$E675,AI$9:AI$629)</f>
        <v>10200000</v>
      </c>
      <c r="AJ675" s="117">
        <f>SUMIF($BO$9:$BO$629,$E675,AJ$9:AJ$629)</f>
        <v>0</v>
      </c>
      <c r="AK675" s="117">
        <f>SUMIF($BO$9:$BO$629,$E675,AK$9:AK$629)</f>
        <v>0</v>
      </c>
      <c r="AL675" s="117">
        <f>SUMIF($BO$9:$BO$629,$E675,AL$9:AL$629)</f>
        <v>10200000</v>
      </c>
      <c r="AM675" s="117">
        <f>SUMIF($BO$9:$BO$629,$E675,AM$9:AM$629)</f>
        <v>0</v>
      </c>
      <c r="AN675" s="91">
        <f>SUMIF($BO$9:$BO$629,$E675,AN$9:AN$629)</f>
        <v>1500</v>
      </c>
      <c r="AO675" s="91">
        <f>SUMIF($BO$9:$BO$629,$E675,AO$9:AO$629)</f>
        <v>1286.8999999999999</v>
      </c>
      <c r="AP675" s="91">
        <f>SUMIF($BO$9:$BO$629,$E675,AP$9:AP$629)</f>
        <v>256.2</v>
      </c>
      <c r="AQ675" s="116">
        <f>SUMIF($BO$9:$BO$629,$E675,AQ$9:AQ$629)</f>
        <v>32330850</v>
      </c>
      <c r="AR675" s="117">
        <f>SUMIF($BO$9:$BO$629,$E675,AR$9:AR$629)</f>
        <v>0</v>
      </c>
      <c r="AS675" s="117">
        <f>SUMIF($BO$9:$BO$629,$E675,AS$9:AS$629)</f>
        <v>0</v>
      </c>
      <c r="AT675" s="117">
        <f>SUMIF($BO$9:$BO$629,$E675,AT$9:AT$629)</f>
        <v>0</v>
      </c>
      <c r="AU675" s="117">
        <f>SUMIF($BO$9:$BO$629,$E675,AU$9:AU$629)</f>
        <v>0</v>
      </c>
      <c r="AV675" s="117">
        <f>SUMIF($BO$9:$BO$629,$E675,AV$9:AV$629)</f>
        <v>32330850</v>
      </c>
      <c r="AW675" s="117">
        <f>SUMIF($BO$9:$BO$629,$E675,AW$9:AW$629)</f>
        <v>0</v>
      </c>
      <c r="AX675" s="117">
        <f>SUMIF($BO$9:$BO$629,$E675,AX$9:AX$629)</f>
        <v>0</v>
      </c>
      <c r="AY675" s="117">
        <f>SUMIF($BO$9:$BO$629,$E675,AY$9:AY$629)</f>
        <v>0</v>
      </c>
      <c r="AZ675" s="117">
        <f>SUMIF($BO$9:$BO$629,$E675,AZ$9:AZ$629)</f>
        <v>0</v>
      </c>
      <c r="BA675" s="117">
        <f>SUMIF($BO$9:$BO$629,$E675,BA$9:BA$629)</f>
        <v>0</v>
      </c>
      <c r="BB675" s="117">
        <f>SUMIF($BO$9:$BO$629,$E675,BB$9:BB$629)</f>
        <v>92263850</v>
      </c>
      <c r="BC675" s="117">
        <f>SUMIF($BO$9:$BO$629,$E675,BC$9:BC$629)</f>
        <v>0</v>
      </c>
      <c r="BD675" s="117">
        <f>SUMIF($BO$9:$BO$629,$E675,BD$9:BD$629)</f>
        <v>0</v>
      </c>
      <c r="BE675" s="117">
        <f>SUMIF($BO$9:$BO$629,$E675,BE$9:BE$629)</f>
        <v>92263850</v>
      </c>
      <c r="BF675" s="117">
        <f>SUMIF($BO$9:$BO$629,$E675,BF$9:BF$629)</f>
        <v>0</v>
      </c>
      <c r="BG675" s="146">
        <f>SUMIF($BO$9:$BO$629,$E675,BG$9:BG$629)</f>
        <v>0</v>
      </c>
      <c r="BH675" s="91">
        <f>SUMIF($BO$9:$BO$629,$E675,BH$9:BH$629)</f>
        <v>1500</v>
      </c>
      <c r="BI675" s="91">
        <f>SUMIF($BO$9:$BO$629,$E675,BI$9:BI$629)</f>
        <v>2228.3000000000002</v>
      </c>
      <c r="BJ675" s="86">
        <f>SUMIF($BO$9:$BO$629,$E675,BJ$9:BJ$629)</f>
        <v>750.2</v>
      </c>
      <c r="BK675" s="119">
        <f t="shared" si="89"/>
        <v>50.013333333333335</v>
      </c>
      <c r="BL675" s="86">
        <f>SUMIF($BO$9:$BO$629,$E675,BL$9:BL$629)</f>
        <v>2028.3</v>
      </c>
      <c r="BM675" s="86">
        <f>SUMIF($BO$9:$BO$629,$E675,BM$9:BM$629)</f>
        <v>550.19999999999993</v>
      </c>
      <c r="BN675" s="119">
        <f t="shared" si="90"/>
        <v>36.679999999999993</v>
      </c>
      <c r="BO675" s="154">
        <f t="shared" si="88"/>
        <v>318.32857142857148</v>
      </c>
      <c r="BP675" s="89">
        <f>(BI675)/COUNTIF($BO$9:$BO$631,E675)</f>
        <v>318.32857142857148</v>
      </c>
      <c r="BQ675" s="93">
        <f>(H675+L675+P675+T675+W675+Z675+AI675+AQ675+AY675)/COUNTIF($BO$9:$BO$631,E675)</f>
        <v>13180550</v>
      </c>
    </row>
    <row r="676" spans="5:69" ht="23.25" customHeight="1">
      <c r="E676" s="56" t="s">
        <v>776</v>
      </c>
      <c r="F676" s="57" t="s">
        <v>673</v>
      </c>
      <c r="G676" s="91">
        <f>SUMIF($BO$9:$BO$629,$E676,G$9:G$629)</f>
        <v>0</v>
      </c>
      <c r="H676" s="107">
        <f>SUMIF($BO$9:$BO$629,$E676,H$9:H$629)</f>
        <v>0</v>
      </c>
      <c r="I676" s="107">
        <f>SUMIF($BO$9:$BO$629,$E676,I$9:I$629)</f>
        <v>0</v>
      </c>
      <c r="J676" s="107">
        <f>SUMIF($BO$9:$BO$629,$E676,J$9:J$629)</f>
        <v>0</v>
      </c>
      <c r="K676" s="91">
        <f>SUMIF($BO$9:$BO$629,$E676,K$9:K$629)</f>
        <v>0</v>
      </c>
      <c r="L676" s="107">
        <f>SUMIF($BO$9:$BO$629,$E676,L$9:L$629)</f>
        <v>0</v>
      </c>
      <c r="M676" s="107">
        <f>SUMIF($BO$9:$BO$629,$E676,M$9:M$629)</f>
        <v>0</v>
      </c>
      <c r="N676" s="107">
        <f>SUMIF($BO$9:$BO$629,$E676,N$9:N$629)</f>
        <v>0</v>
      </c>
      <c r="O676" s="91">
        <f>SUMIF($BO$9:$BO$629,$E676,O$9:O$629)</f>
        <v>301.99999999999994</v>
      </c>
      <c r="P676" s="107">
        <f>SUMIF($BO$9:$BO$629,$E676,P$9:P$629)</f>
        <v>30955000</v>
      </c>
      <c r="Q676" s="107">
        <f>SUMIF($BO$9:$BO$629,$E676,Q$9:Q$629)</f>
        <v>0</v>
      </c>
      <c r="R676" s="107">
        <f>SUMIF($BO$9:$BO$629,$E676,R$9:R$629)</f>
        <v>30955000</v>
      </c>
      <c r="S676" s="91">
        <f>SUMIF($BO$9:$BO$629,$E676,S$9:S$629)</f>
        <v>0</v>
      </c>
      <c r="T676" s="107">
        <f>SUMIF($BO$9:$BO$629,$E676,T$9:T$629)</f>
        <v>0</v>
      </c>
      <c r="U676" s="107">
        <f>SUMIF($BO$9:$BO$629,$E676,U$9:U$629)</f>
        <v>0</v>
      </c>
      <c r="V676" s="107">
        <f>SUMIF($BO$9:$BO$629,$E676,V$9:V$629)</f>
        <v>0</v>
      </c>
      <c r="W676" s="107"/>
      <c r="X676" s="107"/>
      <c r="Y676" s="107"/>
      <c r="Z676" s="107"/>
      <c r="AA676" s="107"/>
      <c r="AB676" s="107">
        <f>SUMIF($BO$9:$BO$629,$E676,AB$9:AB$629)</f>
        <v>0</v>
      </c>
      <c r="AC676" s="107">
        <f>SUMIF($BO$9:$BO$629,$E676,AC$9:AC$629)</f>
        <v>14</v>
      </c>
      <c r="AD676" s="91">
        <f>SUMIF($BO$9:$BO$629,$E676,AD$9:AD$629)</f>
        <v>300</v>
      </c>
      <c r="AE676" s="107">
        <f>SUMIF($BO$9:$BO$629,$E676,AE$9:AE$629)</f>
        <v>0</v>
      </c>
      <c r="AF676" s="91">
        <f>SUMIF($BO$9:$BO$629,$E676,AF$9:AF$629)</f>
        <v>0</v>
      </c>
      <c r="AG676" s="107">
        <f>SUMIF($BO$9:$BO$629,$E676,AG$9:AG$629)</f>
        <v>14</v>
      </c>
      <c r="AH676" s="91">
        <f>SUMIF($BO$9:$BO$629,$E676,AH$9:AH$629)</f>
        <v>300</v>
      </c>
      <c r="AI676" s="117">
        <f>SUMIF($BO$9:$BO$629,$E676,AI$9:AI$629)</f>
        <v>15650000</v>
      </c>
      <c r="AJ676" s="117">
        <f>SUMIF($BO$9:$BO$629,$E676,AJ$9:AJ$629)</f>
        <v>0</v>
      </c>
      <c r="AK676" s="117">
        <f>SUMIF($BO$9:$BO$629,$E676,AK$9:AK$629)</f>
        <v>0</v>
      </c>
      <c r="AL676" s="117">
        <f>SUMIF($BO$9:$BO$629,$E676,AL$9:AL$629)</f>
        <v>15650000</v>
      </c>
      <c r="AM676" s="117">
        <f>SUMIF($BO$9:$BO$629,$E676,AM$9:AM$629)</f>
        <v>0</v>
      </c>
      <c r="AN676" s="91">
        <f>SUMIF($BO$9:$BO$629,$E676,AN$9:AN$629)</f>
        <v>1695</v>
      </c>
      <c r="AO676" s="91">
        <f>SUMIF($BO$9:$BO$629,$E676,AO$9:AO$629)</f>
        <v>1677.8</v>
      </c>
      <c r="AP676" s="91">
        <f>SUMIF($BO$9:$BO$629,$E676,AP$9:AP$629)</f>
        <v>280.7</v>
      </c>
      <c r="AQ676" s="116">
        <f>SUMIF($BO$9:$BO$629,$E676,AQ$9:AQ$629)</f>
        <v>54625600</v>
      </c>
      <c r="AR676" s="117">
        <f>SUMIF($BO$9:$BO$629,$E676,AR$9:AR$629)</f>
        <v>0</v>
      </c>
      <c r="AS676" s="117">
        <f>SUMIF($BO$9:$BO$629,$E676,AS$9:AS$629)</f>
        <v>1677495</v>
      </c>
      <c r="AT676" s="117">
        <f>SUMIF($BO$9:$BO$629,$E676,AT$9:AT$629)</f>
        <v>0</v>
      </c>
      <c r="AU676" s="117">
        <f>SUMIF($BO$9:$BO$629,$E676,AU$9:AU$629)</f>
        <v>0</v>
      </c>
      <c r="AV676" s="117">
        <f>SUMIF($BO$9:$BO$629,$E676,AV$9:AV$629)</f>
        <v>54625600</v>
      </c>
      <c r="AW676" s="117">
        <f>SUMIF($BO$9:$BO$629,$E676,AW$9:AW$629)</f>
        <v>1677495</v>
      </c>
      <c r="AX676" s="117">
        <f>SUMIF($BO$9:$BO$629,$E676,AX$9:AX$629)</f>
        <v>0</v>
      </c>
      <c r="AY676" s="117">
        <f>SUMIF($BO$9:$BO$629,$E676,AY$9:AY$629)</f>
        <v>0</v>
      </c>
      <c r="AZ676" s="117">
        <f>SUMIF($BO$9:$BO$629,$E676,AZ$9:AZ$629)</f>
        <v>0</v>
      </c>
      <c r="BA676" s="117">
        <f>SUMIF($BO$9:$BO$629,$E676,BA$9:BA$629)</f>
        <v>0</v>
      </c>
      <c r="BB676" s="117">
        <f>SUMIF($BO$9:$BO$629,$E676,BB$9:BB$629)</f>
        <v>101230600</v>
      </c>
      <c r="BC676" s="117">
        <f>SUMIF($BO$9:$BO$629,$E676,BC$9:BC$629)</f>
        <v>1677495</v>
      </c>
      <c r="BD676" s="117">
        <f>SUMIF($BO$9:$BO$629,$E676,BD$9:BD$629)</f>
        <v>0</v>
      </c>
      <c r="BE676" s="117">
        <f>SUMIF($BO$9:$BO$629,$E676,BE$9:BE$629)</f>
        <v>101230600</v>
      </c>
      <c r="BF676" s="117">
        <f>SUMIF($BO$9:$BO$629,$E676,BF$9:BF$629)</f>
        <v>1677495</v>
      </c>
      <c r="BG676" s="146">
        <f>SUMIF($BO$9:$BO$629,$E676,BG$9:BG$629)</f>
        <v>0</v>
      </c>
      <c r="BH676" s="91">
        <f>SUMIF($BO$9:$BO$629,$E676,BH$9:BH$629)</f>
        <v>1695</v>
      </c>
      <c r="BI676" s="91">
        <f>SUMIF($BO$9:$BO$629,$E676,BI$9:BI$629)</f>
        <v>2560.5</v>
      </c>
      <c r="BJ676" s="86">
        <f>SUMIF($BO$9:$BO$629,$E676,BJ$9:BJ$629)</f>
        <v>932.19999999999993</v>
      </c>
      <c r="BK676" s="119">
        <f t="shared" si="89"/>
        <v>54.997050147492622</v>
      </c>
      <c r="BL676" s="86">
        <f>SUMIF($BO$9:$BO$629,$E676,BL$9:BL$629)</f>
        <v>2260.5</v>
      </c>
      <c r="BM676" s="86">
        <f>SUMIF($BO$9:$BO$629,$E676,BM$9:BM$629)</f>
        <v>652.19999999999993</v>
      </c>
      <c r="BN676" s="119">
        <f t="shared" si="90"/>
        <v>38.477876106194685</v>
      </c>
      <c r="BO676" s="154">
        <f t="shared" si="88"/>
        <v>284.5</v>
      </c>
      <c r="BP676" s="89">
        <f>(BI676)/COUNTIF($BO$9:$BO$631,E676)</f>
        <v>284.5</v>
      </c>
      <c r="BQ676" s="93">
        <f>(H676+L676+P676+T676+W676+Z676+AI676+AQ676+AY676)/COUNTIF($BO$9:$BO$631,E676)</f>
        <v>11247844.444444444</v>
      </c>
    </row>
    <row r="677" spans="5:69" ht="23.25" customHeight="1">
      <c r="E677" s="56" t="s">
        <v>777</v>
      </c>
      <c r="F677" s="57" t="s">
        <v>674</v>
      </c>
      <c r="G677" s="91">
        <f>SUMIF($BO$9:$BO$629,$E677,G$9:G$629)</f>
        <v>0</v>
      </c>
      <c r="H677" s="107">
        <f>SUMIF($BO$9:$BO$629,$E677,H$9:H$629)</f>
        <v>0</v>
      </c>
      <c r="I677" s="107">
        <f>SUMIF($BO$9:$BO$629,$E677,I$9:I$629)</f>
        <v>0</v>
      </c>
      <c r="J677" s="107">
        <f>SUMIF($BO$9:$BO$629,$E677,J$9:J$629)</f>
        <v>0</v>
      </c>
      <c r="K677" s="91">
        <f>SUMIF($BO$9:$BO$629,$E677,K$9:K$629)</f>
        <v>0</v>
      </c>
      <c r="L677" s="107">
        <f>SUMIF($BO$9:$BO$629,$E677,L$9:L$629)</f>
        <v>0</v>
      </c>
      <c r="M677" s="107">
        <f>SUMIF($BO$9:$BO$629,$E677,M$9:M$629)</f>
        <v>0</v>
      </c>
      <c r="N677" s="107">
        <f>SUMIF($BO$9:$BO$629,$E677,N$9:N$629)</f>
        <v>0</v>
      </c>
      <c r="O677" s="91">
        <f>SUMIF($BO$9:$BO$629,$E677,O$9:O$629)</f>
        <v>458.9</v>
      </c>
      <c r="P677" s="107">
        <f>SUMIF($BO$9:$BO$629,$E677,P$9:P$629)</f>
        <v>47037250</v>
      </c>
      <c r="Q677" s="107">
        <f>SUMIF($BO$9:$BO$629,$E677,Q$9:Q$629)</f>
        <v>0</v>
      </c>
      <c r="R677" s="107">
        <f>SUMIF($BO$9:$BO$629,$E677,R$9:R$629)</f>
        <v>47037250</v>
      </c>
      <c r="S677" s="91">
        <f>SUMIF($BO$9:$BO$629,$E677,S$9:S$629)</f>
        <v>0</v>
      </c>
      <c r="T677" s="107">
        <f>SUMIF($BO$9:$BO$629,$E677,T$9:T$629)</f>
        <v>0</v>
      </c>
      <c r="U677" s="107">
        <f>SUMIF($BO$9:$BO$629,$E677,U$9:U$629)</f>
        <v>0</v>
      </c>
      <c r="V677" s="107">
        <f>SUMIF($BO$9:$BO$629,$E677,V$9:V$629)</f>
        <v>0</v>
      </c>
      <c r="W677" s="107"/>
      <c r="X677" s="107"/>
      <c r="Y677" s="107"/>
      <c r="Z677" s="107"/>
      <c r="AA677" s="107"/>
      <c r="AB677" s="107">
        <f>SUMIF($BO$9:$BO$629,$E677,AB$9:AB$629)</f>
        <v>0</v>
      </c>
      <c r="AC677" s="107">
        <f>SUMIF($BO$9:$BO$629,$E677,AC$9:AC$629)</f>
        <v>3</v>
      </c>
      <c r="AD677" s="91">
        <f>SUMIF($BO$9:$BO$629,$E677,AD$9:AD$629)</f>
        <v>50</v>
      </c>
      <c r="AE677" s="107">
        <f>SUMIF($BO$9:$BO$629,$E677,AE$9:AE$629)</f>
        <v>0</v>
      </c>
      <c r="AF677" s="91">
        <f>SUMIF($BO$9:$BO$629,$E677,AF$9:AF$629)</f>
        <v>0</v>
      </c>
      <c r="AG677" s="107">
        <f>SUMIF($BO$9:$BO$629,$E677,AG$9:AG$629)</f>
        <v>3</v>
      </c>
      <c r="AH677" s="91">
        <f>SUMIF($BO$9:$BO$629,$E677,AH$9:AH$629)</f>
        <v>50</v>
      </c>
      <c r="AI677" s="117">
        <f>SUMIF($BO$9:$BO$629,$E677,AI$9:AI$629)</f>
        <v>2600000</v>
      </c>
      <c r="AJ677" s="117">
        <f>SUMIF($BO$9:$BO$629,$E677,AJ$9:AJ$629)</f>
        <v>0</v>
      </c>
      <c r="AK677" s="117">
        <f>SUMIF($BO$9:$BO$629,$E677,AK$9:AK$629)</f>
        <v>0</v>
      </c>
      <c r="AL677" s="117">
        <f>SUMIF($BO$9:$BO$629,$E677,AL$9:AL$629)</f>
        <v>2600000</v>
      </c>
      <c r="AM677" s="117">
        <f>SUMIF($BO$9:$BO$629,$E677,AM$9:AM$629)</f>
        <v>0</v>
      </c>
      <c r="AN677" s="91">
        <f>SUMIF($BO$9:$BO$629,$E677,AN$9:AN$629)</f>
        <v>1462.5</v>
      </c>
      <c r="AO677" s="91">
        <f>SUMIF($BO$9:$BO$629,$E677,AO$9:AO$629)</f>
        <v>1082.9000000000001</v>
      </c>
      <c r="AP677" s="91">
        <f>SUMIF($BO$9:$BO$629,$E677,AP$9:AP$629)</f>
        <v>111.2</v>
      </c>
      <c r="AQ677" s="116">
        <f>SUMIF($BO$9:$BO$629,$E677,AQ$9:AQ$629)</f>
        <v>1149600</v>
      </c>
      <c r="AR677" s="117">
        <f>SUMIF($BO$9:$BO$629,$E677,AR$9:AR$629)</f>
        <v>0</v>
      </c>
      <c r="AS677" s="117">
        <f>SUMIF($BO$9:$BO$629,$E677,AS$9:AS$629)</f>
        <v>0</v>
      </c>
      <c r="AT677" s="117">
        <f>SUMIF($BO$9:$BO$629,$E677,AT$9:AT$629)</f>
        <v>0</v>
      </c>
      <c r="AU677" s="117">
        <f>SUMIF($BO$9:$BO$629,$E677,AU$9:AU$629)</f>
        <v>0</v>
      </c>
      <c r="AV677" s="117">
        <f>SUMIF($BO$9:$BO$629,$E677,AV$9:AV$629)</f>
        <v>1149600</v>
      </c>
      <c r="AW677" s="117">
        <f>SUMIF($BO$9:$BO$629,$E677,AW$9:AW$629)</f>
        <v>0</v>
      </c>
      <c r="AX677" s="117">
        <f>SUMIF($BO$9:$BO$629,$E677,AX$9:AX$629)</f>
        <v>0</v>
      </c>
      <c r="AY677" s="117">
        <f>SUMIF($BO$9:$BO$629,$E677,AY$9:AY$629)</f>
        <v>0</v>
      </c>
      <c r="AZ677" s="117">
        <f>SUMIF($BO$9:$BO$629,$E677,AZ$9:AZ$629)</f>
        <v>0</v>
      </c>
      <c r="BA677" s="117">
        <f>SUMIF($BO$9:$BO$629,$E677,BA$9:BA$629)</f>
        <v>0</v>
      </c>
      <c r="BB677" s="117">
        <f>SUMIF($BO$9:$BO$629,$E677,BB$9:BB$629)</f>
        <v>50786850</v>
      </c>
      <c r="BC677" s="117">
        <f>SUMIF($BO$9:$BO$629,$E677,BC$9:BC$629)</f>
        <v>0</v>
      </c>
      <c r="BD677" s="117">
        <f>SUMIF($BO$9:$BO$629,$E677,BD$9:BD$629)</f>
        <v>0</v>
      </c>
      <c r="BE677" s="117">
        <f>SUMIF($BO$9:$BO$629,$E677,BE$9:BE$629)</f>
        <v>50786850</v>
      </c>
      <c r="BF677" s="117">
        <f>SUMIF($BO$9:$BO$629,$E677,BF$9:BF$629)</f>
        <v>0</v>
      </c>
      <c r="BG677" s="146">
        <f>SUMIF($BO$9:$BO$629,$E677,BG$9:BG$629)</f>
        <v>0</v>
      </c>
      <c r="BH677" s="91">
        <f>SUMIF($BO$9:$BO$629,$E677,BH$9:BH$629)</f>
        <v>1462.5</v>
      </c>
      <c r="BI677" s="91">
        <f>SUMIF($BO$9:$BO$629,$E677,BI$9:BI$629)</f>
        <v>1703</v>
      </c>
      <c r="BJ677" s="86">
        <f>SUMIF($BO$9:$BO$629,$E677,BJ$9:BJ$629)</f>
        <v>323.60000000000002</v>
      </c>
      <c r="BK677" s="119">
        <f t="shared" si="89"/>
        <v>22.12649572649573</v>
      </c>
      <c r="BL677" s="86">
        <f>SUMIF($BO$9:$BO$629,$E677,BL$9:BL$629)</f>
        <v>1653</v>
      </c>
      <c r="BM677" s="86">
        <f>SUMIF($BO$9:$BO$629,$E677,BM$9:BM$629)</f>
        <v>273.60000000000002</v>
      </c>
      <c r="BN677" s="119">
        <f t="shared" si="90"/>
        <v>18.707692307692309</v>
      </c>
      <c r="BO677" s="154">
        <f t="shared" si="88"/>
        <v>243.28571428571428</v>
      </c>
      <c r="BP677" s="89">
        <f>(BI677)/COUNTIF($BO$9:$BO$631,E677)</f>
        <v>243.28571428571428</v>
      </c>
      <c r="BQ677" s="93">
        <f>(H677+L677+P677+T677+W677+Z677+AI677+AQ677+AY677)/COUNTIF($BO$9:$BO$631,E677)</f>
        <v>7255264.2857142854</v>
      </c>
    </row>
    <row r="678" spans="5:69" ht="23.25" customHeight="1">
      <c r="E678" s="56" t="s">
        <v>778</v>
      </c>
      <c r="F678" s="57" t="s">
        <v>675</v>
      </c>
      <c r="G678" s="91">
        <f>SUMIF($BO$9:$BO$629,$E678,G$9:G$629)</f>
        <v>0</v>
      </c>
      <c r="H678" s="107">
        <f>SUMIF($BO$9:$BO$629,$E678,H$9:H$629)</f>
        <v>0</v>
      </c>
      <c r="I678" s="107">
        <f>SUMIF($BO$9:$BO$629,$E678,I$9:I$629)</f>
        <v>0</v>
      </c>
      <c r="J678" s="107">
        <f>SUMIF($BO$9:$BO$629,$E678,J$9:J$629)</f>
        <v>0</v>
      </c>
      <c r="K678" s="91">
        <f>SUMIF($BO$9:$BO$629,$E678,K$9:K$629)</f>
        <v>0</v>
      </c>
      <c r="L678" s="107">
        <f>SUMIF($BO$9:$BO$629,$E678,L$9:L$629)</f>
        <v>0</v>
      </c>
      <c r="M678" s="107">
        <f>SUMIF($BO$9:$BO$629,$E678,M$9:M$629)</f>
        <v>0</v>
      </c>
      <c r="N678" s="107">
        <f>SUMIF($BO$9:$BO$629,$E678,N$9:N$629)</f>
        <v>0</v>
      </c>
      <c r="O678" s="91">
        <f>SUMIF($BO$9:$BO$629,$E678,O$9:O$629)</f>
        <v>349.2</v>
      </c>
      <c r="P678" s="107">
        <f>SUMIF($BO$9:$BO$629,$E678,P$9:P$629)</f>
        <v>35793000</v>
      </c>
      <c r="Q678" s="107">
        <f>SUMIF($BO$9:$BO$629,$E678,Q$9:Q$629)</f>
        <v>0</v>
      </c>
      <c r="R678" s="107">
        <f>SUMIF($BO$9:$BO$629,$E678,R$9:R$629)</f>
        <v>35793000</v>
      </c>
      <c r="S678" s="91">
        <f>SUMIF($BO$9:$BO$629,$E678,S$9:S$629)</f>
        <v>0</v>
      </c>
      <c r="T678" s="107">
        <f>SUMIF($BO$9:$BO$629,$E678,T$9:T$629)</f>
        <v>0</v>
      </c>
      <c r="U678" s="107">
        <f>SUMIF($BO$9:$BO$629,$E678,U$9:U$629)</f>
        <v>0</v>
      </c>
      <c r="V678" s="107">
        <f>SUMIF($BO$9:$BO$629,$E678,V$9:V$629)</f>
        <v>0</v>
      </c>
      <c r="W678" s="107"/>
      <c r="X678" s="107"/>
      <c r="Y678" s="107"/>
      <c r="Z678" s="107"/>
      <c r="AA678" s="107"/>
      <c r="AB678" s="107">
        <f>SUMIF($BO$9:$BO$629,$E678,AB$9:AB$629)</f>
        <v>0</v>
      </c>
      <c r="AC678" s="107">
        <f>SUMIF($BO$9:$BO$629,$E678,AC$9:AC$629)</f>
        <v>6</v>
      </c>
      <c r="AD678" s="91">
        <f>SUMIF($BO$9:$BO$629,$E678,AD$9:AD$629)</f>
        <v>140</v>
      </c>
      <c r="AE678" s="107">
        <f>SUMIF($BO$9:$BO$629,$E678,AE$9:AE$629)</f>
        <v>0</v>
      </c>
      <c r="AF678" s="91">
        <f>SUMIF($BO$9:$BO$629,$E678,AF$9:AF$629)</f>
        <v>0</v>
      </c>
      <c r="AG678" s="107">
        <f>SUMIF($BO$9:$BO$629,$E678,AG$9:AG$629)</f>
        <v>6</v>
      </c>
      <c r="AH678" s="91">
        <f>SUMIF($BO$9:$BO$629,$E678,AH$9:AH$629)</f>
        <v>140</v>
      </c>
      <c r="AI678" s="117">
        <f>SUMIF($BO$9:$BO$629,$E678,AI$9:AI$629)</f>
        <v>7100000</v>
      </c>
      <c r="AJ678" s="117">
        <f>SUMIF($BO$9:$BO$629,$E678,AJ$9:AJ$629)</f>
        <v>0</v>
      </c>
      <c r="AK678" s="117">
        <f>SUMIF($BO$9:$BO$629,$E678,AK$9:AK$629)</f>
        <v>0</v>
      </c>
      <c r="AL678" s="117">
        <f>SUMIF($BO$9:$BO$629,$E678,AL$9:AL$629)</f>
        <v>7100000</v>
      </c>
      <c r="AM678" s="117">
        <f>SUMIF($BO$9:$BO$629,$E678,AM$9:AM$629)</f>
        <v>0</v>
      </c>
      <c r="AN678" s="91">
        <f>SUMIF($BO$9:$BO$629,$E678,AN$9:AN$629)</f>
        <v>1322.5</v>
      </c>
      <c r="AO678" s="91">
        <f>SUMIF($BO$9:$BO$629,$E678,AO$9:AO$629)</f>
        <v>651.20000000000005</v>
      </c>
      <c r="AP678" s="91">
        <f>SUMIF($BO$9:$BO$629,$E678,AP$9:AP$629)</f>
        <v>168.70000000000002</v>
      </c>
      <c r="AQ678" s="116">
        <f>SUMIF($BO$9:$BO$629,$E678,AQ$9:AQ$629)</f>
        <v>4654650</v>
      </c>
      <c r="AR678" s="117">
        <f>SUMIF($BO$9:$BO$629,$E678,AR$9:AR$629)</f>
        <v>0</v>
      </c>
      <c r="AS678" s="117">
        <f>SUMIF($BO$9:$BO$629,$E678,AS$9:AS$629)</f>
        <v>0</v>
      </c>
      <c r="AT678" s="117">
        <f>SUMIF($BO$9:$BO$629,$E678,AT$9:AT$629)</f>
        <v>0</v>
      </c>
      <c r="AU678" s="117">
        <f>SUMIF($BO$9:$BO$629,$E678,AU$9:AU$629)</f>
        <v>0</v>
      </c>
      <c r="AV678" s="117">
        <f>SUMIF($BO$9:$BO$629,$E678,AV$9:AV$629)</f>
        <v>4654650</v>
      </c>
      <c r="AW678" s="117">
        <f>SUMIF($BO$9:$BO$629,$E678,AW$9:AW$629)</f>
        <v>0</v>
      </c>
      <c r="AX678" s="117">
        <f>SUMIF($BO$9:$BO$629,$E678,AX$9:AX$629)</f>
        <v>0</v>
      </c>
      <c r="AY678" s="117">
        <f>SUMIF($BO$9:$BO$629,$E678,AY$9:AY$629)</f>
        <v>0</v>
      </c>
      <c r="AZ678" s="117">
        <f>SUMIF($BO$9:$BO$629,$E678,AZ$9:AZ$629)</f>
        <v>0</v>
      </c>
      <c r="BA678" s="117">
        <f>SUMIF($BO$9:$BO$629,$E678,BA$9:BA$629)</f>
        <v>0</v>
      </c>
      <c r="BB678" s="117">
        <f>SUMIF($BO$9:$BO$629,$E678,BB$9:BB$629)</f>
        <v>47547650</v>
      </c>
      <c r="BC678" s="117">
        <f>SUMIF($BO$9:$BO$629,$E678,BC$9:BC$629)</f>
        <v>0</v>
      </c>
      <c r="BD678" s="117">
        <f>SUMIF($BO$9:$BO$629,$E678,BD$9:BD$629)</f>
        <v>0</v>
      </c>
      <c r="BE678" s="117">
        <f>SUMIF($BO$9:$BO$629,$E678,BE$9:BE$629)</f>
        <v>47547650</v>
      </c>
      <c r="BF678" s="117">
        <f>SUMIF($BO$9:$BO$629,$E678,BF$9:BF$629)</f>
        <v>0</v>
      </c>
      <c r="BG678" s="146">
        <f>SUMIF($BO$9:$BO$629,$E678,BG$9:BG$629)</f>
        <v>0</v>
      </c>
      <c r="BH678" s="91">
        <f>SUMIF($BO$9:$BO$629,$E678,BH$9:BH$629)</f>
        <v>1322.5</v>
      </c>
      <c r="BI678" s="91">
        <f>SUMIF($BO$9:$BO$629,$E678,BI$9:BI$629)</f>
        <v>1309.0999999999999</v>
      </c>
      <c r="BJ678" s="86">
        <f>SUMIF($BO$9:$BO$629,$E678,BJ$9:BJ$629)</f>
        <v>210.70000000000005</v>
      </c>
      <c r="BK678" s="119">
        <f t="shared" si="89"/>
        <v>15.931947069943291</v>
      </c>
      <c r="BL678" s="86">
        <f>SUMIF($BO$9:$BO$629,$E678,BL$9:BL$629)</f>
        <v>1169.0999999999999</v>
      </c>
      <c r="BM678" s="86">
        <f>SUMIF($BO$9:$BO$629,$E678,BM$9:BM$629)</f>
        <v>122.70000000000005</v>
      </c>
      <c r="BN678" s="119">
        <f t="shared" si="90"/>
        <v>9.2778827977315714</v>
      </c>
      <c r="BO678" s="154">
        <f t="shared" si="88"/>
        <v>218.18333333333331</v>
      </c>
      <c r="BP678" s="89">
        <f>(BI678)/COUNTIF($BO$9:$BO$631,E678)</f>
        <v>218.18333333333331</v>
      </c>
      <c r="BQ678" s="93">
        <f>(H678+L678+P678+T678+W678+Z678+AI678+AQ678+AY678)/COUNTIF($BO$9:$BO$631,E678)</f>
        <v>7924608.333333333</v>
      </c>
    </row>
    <row r="679" spans="5:69" ht="23.25" customHeight="1">
      <c r="E679" s="56" t="s">
        <v>779</v>
      </c>
      <c r="F679" s="57" t="s">
        <v>676</v>
      </c>
      <c r="G679" s="91">
        <f>SUMIF($BO$9:$BO$629,$E679,G$9:G$629)</f>
        <v>238.49999999999997</v>
      </c>
      <c r="H679" s="107">
        <f>SUMIF($BO$9:$BO$629,$E679,H$9:H$629)</f>
        <v>24446250</v>
      </c>
      <c r="I679" s="107">
        <f>SUMIF($BO$9:$BO$629,$E679,I$9:I$629)</f>
        <v>6970000</v>
      </c>
      <c r="J679" s="107">
        <f>SUMIF($BO$9:$BO$629,$E679,J$9:J$629)</f>
        <v>17476250</v>
      </c>
      <c r="K679" s="91">
        <f>SUMIF($BO$9:$BO$629,$E679,K$9:K$629)</f>
        <v>0</v>
      </c>
      <c r="L679" s="107">
        <f>SUMIF($BO$9:$BO$629,$E679,L$9:L$629)</f>
        <v>0</v>
      </c>
      <c r="M679" s="107">
        <f>SUMIF($BO$9:$BO$629,$E679,M$9:M$629)</f>
        <v>0</v>
      </c>
      <c r="N679" s="107">
        <f>SUMIF($BO$9:$BO$629,$E679,N$9:N$629)</f>
        <v>0</v>
      </c>
      <c r="O679" s="91">
        <f>SUMIF($BO$9:$BO$629,$E679,O$9:O$629)</f>
        <v>642.59999999999991</v>
      </c>
      <c r="P679" s="107">
        <f>SUMIF($BO$9:$BO$629,$E679,P$9:P$629)</f>
        <v>65866500</v>
      </c>
      <c r="Q679" s="107">
        <f>SUMIF($BO$9:$BO$629,$E679,Q$9:Q$629)</f>
        <v>6221750</v>
      </c>
      <c r="R679" s="107">
        <f>SUMIF($BO$9:$BO$629,$E679,R$9:R$629)</f>
        <v>59644750</v>
      </c>
      <c r="S679" s="91">
        <f>SUMIF($BO$9:$BO$629,$E679,S$9:S$629)</f>
        <v>0</v>
      </c>
      <c r="T679" s="107">
        <f>SUMIF($BO$9:$BO$629,$E679,T$9:T$629)</f>
        <v>0</v>
      </c>
      <c r="U679" s="107">
        <f>SUMIF($BO$9:$BO$629,$E679,U$9:U$629)</f>
        <v>0</v>
      </c>
      <c r="V679" s="107">
        <f>SUMIF($BO$9:$BO$629,$E679,V$9:V$629)</f>
        <v>0</v>
      </c>
      <c r="W679" s="107"/>
      <c r="X679" s="107"/>
      <c r="Y679" s="107"/>
      <c r="Z679" s="107"/>
      <c r="AA679" s="107"/>
      <c r="AB679" s="107">
        <f>SUMIF($BO$9:$BO$629,$E679,AB$9:AB$629)</f>
        <v>0</v>
      </c>
      <c r="AC679" s="107">
        <f>SUMIF($BO$9:$BO$629,$E679,AC$9:AC$629)</f>
        <v>0</v>
      </c>
      <c r="AD679" s="91">
        <f>SUMIF($BO$9:$BO$629,$E679,AD$9:AD$629)</f>
        <v>0</v>
      </c>
      <c r="AE679" s="107">
        <f>SUMIF($BO$9:$BO$629,$E679,AE$9:AE$629)</f>
        <v>0</v>
      </c>
      <c r="AF679" s="91">
        <f>SUMIF($BO$9:$BO$629,$E679,AF$9:AF$629)</f>
        <v>0</v>
      </c>
      <c r="AG679" s="107">
        <f>SUMIF($BO$9:$BO$629,$E679,AG$9:AG$629)</f>
        <v>0</v>
      </c>
      <c r="AH679" s="91">
        <f>SUMIF($BO$9:$BO$629,$E679,AH$9:AH$629)</f>
        <v>0</v>
      </c>
      <c r="AI679" s="117">
        <f>SUMIF($BO$9:$BO$629,$E679,AI$9:AI$629)</f>
        <v>0</v>
      </c>
      <c r="AJ679" s="117">
        <f>SUMIF($BO$9:$BO$629,$E679,AJ$9:AJ$629)</f>
        <v>0</v>
      </c>
      <c r="AK679" s="117">
        <f>SUMIF($BO$9:$BO$629,$E679,AK$9:AK$629)</f>
        <v>0</v>
      </c>
      <c r="AL679" s="117">
        <f>SUMIF($BO$9:$BO$629,$E679,AL$9:AL$629)</f>
        <v>0</v>
      </c>
      <c r="AM679" s="117">
        <f>SUMIF($BO$9:$BO$629,$E679,AM$9:AM$629)</f>
        <v>0</v>
      </c>
      <c r="AN679" s="91">
        <f>SUMIF($BO$9:$BO$629,$E679,AN$9:AN$629)</f>
        <v>3090</v>
      </c>
      <c r="AO679" s="91">
        <f>SUMIF($BO$9:$BO$629,$E679,AO$9:AO$629)</f>
        <v>499.1</v>
      </c>
      <c r="AP679" s="91">
        <f>SUMIF($BO$9:$BO$629,$E679,AP$9:AP$629)</f>
        <v>0</v>
      </c>
      <c r="AQ679" s="116">
        <f>SUMIF($BO$9:$BO$629,$E679,AQ$9:AQ$629)</f>
        <v>0</v>
      </c>
      <c r="AR679" s="117">
        <f>SUMIF($BO$9:$BO$629,$E679,AR$9:AR$629)</f>
        <v>0</v>
      </c>
      <c r="AS679" s="117">
        <f>SUMIF($BO$9:$BO$629,$E679,AS$9:AS$629)</f>
        <v>29297356.442234132</v>
      </c>
      <c r="AT679" s="117">
        <f>SUMIF($BO$9:$BO$629,$E679,AT$9:AT$629)</f>
        <v>0</v>
      </c>
      <c r="AU679" s="117">
        <f>SUMIF($BO$9:$BO$629,$E679,AU$9:AU$629)</f>
        <v>0</v>
      </c>
      <c r="AV679" s="117">
        <f>SUMIF($BO$9:$BO$629,$E679,AV$9:AV$629)</f>
        <v>0</v>
      </c>
      <c r="AW679" s="117">
        <f>SUMIF($BO$9:$BO$629,$E679,AW$9:AW$629)</f>
        <v>29297356</v>
      </c>
      <c r="AX679" s="117">
        <f>SUMIF($BO$9:$BO$629,$E679,AX$9:AX$629)</f>
        <v>0</v>
      </c>
      <c r="AY679" s="117">
        <f>SUMIF($BO$9:$BO$629,$E679,AY$9:AY$629)</f>
        <v>0</v>
      </c>
      <c r="AZ679" s="117">
        <f>SUMIF($BO$9:$BO$629,$E679,AZ$9:AZ$629)</f>
        <v>0</v>
      </c>
      <c r="BA679" s="117">
        <f>SUMIF($BO$9:$BO$629,$E679,BA$9:BA$629)</f>
        <v>0</v>
      </c>
      <c r="BB679" s="117">
        <f>SUMIF($BO$9:$BO$629,$E679,BB$9:BB$629)</f>
        <v>77121000</v>
      </c>
      <c r="BC679" s="117">
        <f>SUMIF($BO$9:$BO$629,$E679,BC$9:BC$629)</f>
        <v>29297356</v>
      </c>
      <c r="BD679" s="117">
        <f>SUMIF($BO$9:$BO$629,$E679,BD$9:BD$629)</f>
        <v>0</v>
      </c>
      <c r="BE679" s="117">
        <f>SUMIF($BO$9:$BO$629,$E679,BE$9:BE$629)</f>
        <v>77121000</v>
      </c>
      <c r="BF679" s="117">
        <f>SUMIF($BO$9:$BO$629,$E679,BF$9:BF$629)</f>
        <v>29297356</v>
      </c>
      <c r="BG679" s="146">
        <f>SUMIF($BO$9:$BO$629,$E679,BG$9:BG$629)</f>
        <v>0</v>
      </c>
      <c r="BH679" s="91">
        <f>SUMIF($BO$9:$BO$629,$E679,BH$9:BH$629)</f>
        <v>3090</v>
      </c>
      <c r="BI679" s="91">
        <f>SUMIF($BO$9:$BO$629,$E679,BI$9:BI$629)</f>
        <v>1380.2</v>
      </c>
      <c r="BJ679" s="86">
        <f>SUMIF($BO$9:$BO$629,$E679,BJ$9:BJ$629)</f>
        <v>0</v>
      </c>
      <c r="BK679" s="119">
        <f t="shared" si="89"/>
        <v>0</v>
      </c>
      <c r="BL679" s="86">
        <f>SUMIF($BO$9:$BO$629,$E679,BL$9:BL$629)</f>
        <v>1380.2</v>
      </c>
      <c r="BM679" s="86">
        <f>SUMIF($BO$9:$BO$629,$E679,BM$9:BM$629)</f>
        <v>0</v>
      </c>
      <c r="BN679" s="119">
        <f t="shared" si="90"/>
        <v>0</v>
      </c>
      <c r="BO679" s="154">
        <f t="shared" si="88"/>
        <v>125.47272727272728</v>
      </c>
      <c r="BP679" s="89">
        <f>(BI679)/COUNTIF($BO$9:$BO$631,E679)</f>
        <v>125.47272727272728</v>
      </c>
      <c r="BQ679" s="93">
        <f>(H679+L679+P679+T679+W679+Z679+AI679+AQ679+AY679)/COUNTIF($BO$9:$BO$631,E679)</f>
        <v>8210250</v>
      </c>
    </row>
    <row r="680" spans="5:69" ht="23.25" customHeight="1">
      <c r="E680" s="56" t="s">
        <v>780</v>
      </c>
      <c r="F680" s="57" t="s">
        <v>677</v>
      </c>
      <c r="G680" s="91">
        <f>SUMIF($BO$9:$BO$629,$E680,G$9:G$629)</f>
        <v>0</v>
      </c>
      <c r="H680" s="107">
        <f>SUMIF($BO$9:$BO$629,$E680,H$9:H$629)</f>
        <v>0</v>
      </c>
      <c r="I680" s="107">
        <f>SUMIF($BO$9:$BO$629,$E680,I$9:I$629)</f>
        <v>0</v>
      </c>
      <c r="J680" s="107">
        <f>SUMIF($BO$9:$BO$629,$E680,J$9:J$629)</f>
        <v>0</v>
      </c>
      <c r="K680" s="91">
        <f>SUMIF($BO$9:$BO$629,$E680,K$9:K$629)</f>
        <v>0</v>
      </c>
      <c r="L680" s="107">
        <f>SUMIF($BO$9:$BO$629,$E680,L$9:L$629)</f>
        <v>0</v>
      </c>
      <c r="M680" s="107">
        <f>SUMIF($BO$9:$BO$629,$E680,M$9:M$629)</f>
        <v>0</v>
      </c>
      <c r="N680" s="107">
        <f>SUMIF($BO$9:$BO$629,$E680,N$9:N$629)</f>
        <v>0</v>
      </c>
      <c r="O680" s="91">
        <f>SUMIF($BO$9:$BO$629,$E680,O$9:O$629)</f>
        <v>90.5</v>
      </c>
      <c r="P680" s="107">
        <f>SUMIF($BO$9:$BO$629,$E680,P$9:P$629)</f>
        <v>9276250</v>
      </c>
      <c r="Q680" s="107">
        <f>SUMIF($BO$9:$BO$629,$E680,Q$9:Q$629)</f>
        <v>9276250</v>
      </c>
      <c r="R680" s="107">
        <f>SUMIF($BO$9:$BO$629,$E680,R$9:R$629)</f>
        <v>0</v>
      </c>
      <c r="S680" s="91">
        <f>SUMIF($BO$9:$BO$629,$E680,S$9:S$629)</f>
        <v>0</v>
      </c>
      <c r="T680" s="107">
        <f>SUMIF($BO$9:$BO$629,$E680,T$9:T$629)</f>
        <v>0</v>
      </c>
      <c r="U680" s="107">
        <f>SUMIF($BO$9:$BO$629,$E680,U$9:U$629)</f>
        <v>0</v>
      </c>
      <c r="V680" s="107">
        <f>SUMIF($BO$9:$BO$629,$E680,V$9:V$629)</f>
        <v>0</v>
      </c>
      <c r="W680" s="107"/>
      <c r="X680" s="107"/>
      <c r="Y680" s="107"/>
      <c r="Z680" s="107"/>
      <c r="AA680" s="107"/>
      <c r="AB680" s="107">
        <f>SUMIF($BO$9:$BO$629,$E680,AB$9:AB$629)</f>
        <v>0</v>
      </c>
      <c r="AC680" s="107">
        <f>SUMIF($BO$9:$BO$629,$E680,AC$9:AC$629)</f>
        <v>6</v>
      </c>
      <c r="AD680" s="91">
        <f>SUMIF($BO$9:$BO$629,$E680,AD$9:AD$629)</f>
        <v>78</v>
      </c>
      <c r="AE680" s="107">
        <f>SUMIF($BO$9:$BO$629,$E680,AE$9:AE$629)</f>
        <v>0</v>
      </c>
      <c r="AF680" s="91">
        <f>SUMIF($BO$9:$BO$629,$E680,AF$9:AF$629)</f>
        <v>0</v>
      </c>
      <c r="AG680" s="107">
        <f>SUMIF($BO$9:$BO$629,$E680,AG$9:AG$629)</f>
        <v>6</v>
      </c>
      <c r="AH680" s="91">
        <f>SUMIF($BO$9:$BO$629,$E680,AH$9:AH$629)</f>
        <v>78</v>
      </c>
      <c r="AI680" s="117">
        <f>SUMIF($BO$9:$BO$629,$E680,AI$9:AI$629)</f>
        <v>3900000</v>
      </c>
      <c r="AJ680" s="117">
        <f>SUMIF($BO$9:$BO$629,$E680,AJ$9:AJ$629)</f>
        <v>3900000</v>
      </c>
      <c r="AK680" s="117">
        <f>SUMIF($BO$9:$BO$629,$E680,AK$9:AK$629)</f>
        <v>0</v>
      </c>
      <c r="AL680" s="117">
        <f>SUMIF($BO$9:$BO$629,$E680,AL$9:AL$629)</f>
        <v>0</v>
      </c>
      <c r="AM680" s="117">
        <f>SUMIF($BO$9:$BO$629,$E680,AM$9:AM$629)</f>
        <v>0</v>
      </c>
      <c r="AN680" s="91">
        <f>SUMIF($BO$9:$BO$629,$E680,AN$9:AN$629)</f>
        <v>1691.25</v>
      </c>
      <c r="AO680" s="91">
        <f>SUMIF($BO$9:$BO$629,$E680,AO$9:AO$629)</f>
        <v>586.20000000000005</v>
      </c>
      <c r="AP680" s="91">
        <f>SUMIF($BO$9:$BO$629,$E680,AP$9:AP$629)</f>
        <v>0</v>
      </c>
      <c r="AQ680" s="116">
        <f>SUMIF($BO$9:$BO$629,$E680,AQ$9:AQ$629)</f>
        <v>0</v>
      </c>
      <c r="AR680" s="117">
        <f>SUMIF($BO$9:$BO$629,$E680,AR$9:AR$629)</f>
        <v>0</v>
      </c>
      <c r="AS680" s="117">
        <f>SUMIF($BO$9:$BO$629,$E680,AS$9:AS$629)</f>
        <v>233553782</v>
      </c>
      <c r="AT680" s="117">
        <f>SUMIF($BO$9:$BO$629,$E680,AT$9:AT$629)</f>
        <v>0</v>
      </c>
      <c r="AU680" s="117">
        <f>SUMIF($BO$9:$BO$629,$E680,AU$9:AU$629)</f>
        <v>0</v>
      </c>
      <c r="AV680" s="117">
        <f>SUMIF($BO$9:$BO$629,$E680,AV$9:AV$629)</f>
        <v>0</v>
      </c>
      <c r="AW680" s="117">
        <f>SUMIF($BO$9:$BO$629,$E680,AW$9:AW$629)</f>
        <v>233553782</v>
      </c>
      <c r="AX680" s="117">
        <f>SUMIF($BO$9:$BO$629,$E680,AX$9:AX$629)</f>
        <v>0</v>
      </c>
      <c r="AY680" s="117">
        <f>SUMIF($BO$9:$BO$629,$E680,AY$9:AY$629)</f>
        <v>0</v>
      </c>
      <c r="AZ680" s="117">
        <f>SUMIF($BO$9:$BO$629,$E680,AZ$9:AZ$629)</f>
        <v>0</v>
      </c>
      <c r="BA680" s="117">
        <f>SUMIF($BO$9:$BO$629,$E680,BA$9:BA$629)</f>
        <v>0</v>
      </c>
      <c r="BB680" s="117">
        <f>SUMIF($BO$9:$BO$629,$E680,BB$9:BB$629)</f>
        <v>0</v>
      </c>
      <c r="BC680" s="117">
        <f>SUMIF($BO$9:$BO$629,$E680,BC$9:BC$629)</f>
        <v>233553782</v>
      </c>
      <c r="BD680" s="117">
        <f>SUMIF($BO$9:$BO$629,$E680,BD$9:BD$629)</f>
        <v>0</v>
      </c>
      <c r="BE680" s="117">
        <f>SUMIF($BO$9:$BO$629,$E680,BE$9:BE$629)</f>
        <v>0</v>
      </c>
      <c r="BF680" s="117">
        <f>SUMIF($BO$9:$BO$629,$E680,BF$9:BF$629)</f>
        <v>233553782</v>
      </c>
      <c r="BG680" s="146">
        <f>SUMIF($BO$9:$BO$629,$E680,BG$9:BG$629)</f>
        <v>0</v>
      </c>
      <c r="BH680" s="91">
        <f>SUMIF($BO$9:$BO$629,$E680,BH$9:BH$629)</f>
        <v>1691.25</v>
      </c>
      <c r="BI680" s="91">
        <f>SUMIF($BO$9:$BO$629,$E680,BI$9:BI$629)</f>
        <v>754.7</v>
      </c>
      <c r="BJ680" s="86">
        <f>SUMIF($BO$9:$BO$629,$E680,BJ$9:BJ$629)</f>
        <v>13.300000000000011</v>
      </c>
      <c r="BK680" s="119">
        <f t="shared" si="89"/>
        <v>0.7864005912786407</v>
      </c>
      <c r="BL680" s="86">
        <f>SUMIF($BO$9:$BO$629,$E680,BL$9:BL$629)</f>
        <v>676.7</v>
      </c>
      <c r="BM680" s="86">
        <f>SUMIF($BO$9:$BO$629,$E680,BM$9:BM$629)</f>
        <v>0</v>
      </c>
      <c r="BN680" s="119">
        <f t="shared" si="90"/>
        <v>0</v>
      </c>
      <c r="BO680" s="154">
        <f t="shared" si="88"/>
        <v>107.81428571428572</v>
      </c>
      <c r="BP680" s="89">
        <f>(BI680)/COUNTIF($BO$9:$BO$631,E680)</f>
        <v>107.81428571428572</v>
      </c>
      <c r="BQ680" s="93">
        <f>(H680+L680+P680+T680+W680+Z680+AI680+AQ680+AY680)/COUNTIF($BO$9:$BO$631,E680)</f>
        <v>1882321.4285714286</v>
      </c>
    </row>
    <row r="681" spans="5:69" ht="23.25" customHeight="1">
      <c r="E681" s="56" t="s">
        <v>781</v>
      </c>
      <c r="F681" s="57" t="s">
        <v>678</v>
      </c>
      <c r="G681" s="91">
        <f>SUMIF($BO$9:$BO$629,$E681,G$9:G$629)</f>
        <v>0</v>
      </c>
      <c r="H681" s="107">
        <f>SUMIF($BO$9:$BO$629,$E681,H$9:H$629)</f>
        <v>0</v>
      </c>
      <c r="I681" s="107">
        <f>SUMIF($BO$9:$BO$629,$E681,I$9:I$629)</f>
        <v>0</v>
      </c>
      <c r="J681" s="107">
        <f>SUMIF($BO$9:$BO$629,$E681,J$9:J$629)</f>
        <v>0</v>
      </c>
      <c r="K681" s="91">
        <f>SUMIF($BO$9:$BO$629,$E681,K$9:K$629)</f>
        <v>0</v>
      </c>
      <c r="L681" s="107">
        <f>SUMIF($BO$9:$BO$629,$E681,L$9:L$629)</f>
        <v>0</v>
      </c>
      <c r="M681" s="107">
        <f>SUMIF($BO$9:$BO$629,$E681,M$9:M$629)</f>
        <v>0</v>
      </c>
      <c r="N681" s="107">
        <f>SUMIF($BO$9:$BO$629,$E681,N$9:N$629)</f>
        <v>0</v>
      </c>
      <c r="O681" s="91">
        <f>SUMIF($BO$9:$BO$629,$E681,O$9:O$629)</f>
        <v>90.5</v>
      </c>
      <c r="P681" s="107">
        <f>SUMIF($BO$9:$BO$629,$E681,P$9:P$629)</f>
        <v>9276250</v>
      </c>
      <c r="Q681" s="107">
        <f>SUMIF($BO$9:$BO$629,$E681,Q$9:Q$629)</f>
        <v>3720500</v>
      </c>
      <c r="R681" s="107">
        <f>SUMIF($BO$9:$BO$629,$E681,R$9:R$629)</f>
        <v>5555750</v>
      </c>
      <c r="S681" s="91">
        <f>SUMIF($BO$9:$BO$629,$E681,S$9:S$629)</f>
        <v>0</v>
      </c>
      <c r="T681" s="107">
        <f>SUMIF($BO$9:$BO$629,$E681,T$9:T$629)</f>
        <v>0</v>
      </c>
      <c r="U681" s="107">
        <f>SUMIF($BO$9:$BO$629,$E681,U$9:U$629)</f>
        <v>0</v>
      </c>
      <c r="V681" s="107">
        <f>SUMIF($BO$9:$BO$629,$E681,V$9:V$629)</f>
        <v>0</v>
      </c>
      <c r="W681" s="107"/>
      <c r="X681" s="107"/>
      <c r="Y681" s="107"/>
      <c r="Z681" s="107"/>
      <c r="AA681" s="107"/>
      <c r="AB681" s="107">
        <f>SUMIF($BO$9:$BO$629,$E681,AB$9:AB$629)</f>
        <v>0</v>
      </c>
      <c r="AC681" s="107">
        <f>SUMIF($BO$9:$BO$629,$E681,AC$9:AC$629)</f>
        <v>1</v>
      </c>
      <c r="AD681" s="91">
        <f>SUMIF($BO$9:$BO$629,$E681,AD$9:AD$629)</f>
        <v>12</v>
      </c>
      <c r="AE681" s="107">
        <f>SUMIF($BO$9:$BO$629,$E681,AE$9:AE$629)</f>
        <v>0</v>
      </c>
      <c r="AF681" s="91">
        <f>SUMIF($BO$9:$BO$629,$E681,AF$9:AF$629)</f>
        <v>0</v>
      </c>
      <c r="AG681" s="107">
        <f>SUMIF($BO$9:$BO$629,$E681,AG$9:AG$629)</f>
        <v>1</v>
      </c>
      <c r="AH681" s="91">
        <f>SUMIF($BO$9:$BO$629,$E681,AH$9:AH$629)</f>
        <v>12</v>
      </c>
      <c r="AI681" s="117">
        <f>SUMIF($BO$9:$BO$629,$E681,AI$9:AI$629)</f>
        <v>600000</v>
      </c>
      <c r="AJ681" s="117">
        <f>SUMIF($BO$9:$BO$629,$E681,AJ$9:AJ$629)</f>
        <v>600000</v>
      </c>
      <c r="AK681" s="117">
        <f>SUMIF($BO$9:$BO$629,$E681,AK$9:AK$629)</f>
        <v>0</v>
      </c>
      <c r="AL681" s="117">
        <f>SUMIF($BO$9:$BO$629,$E681,AL$9:AL$629)</f>
        <v>0</v>
      </c>
      <c r="AM681" s="117">
        <f>SUMIF($BO$9:$BO$629,$E681,AM$9:AM$629)</f>
        <v>0</v>
      </c>
      <c r="AN681" s="91">
        <f>SUMIF($BO$9:$BO$629,$E681,AN$9:AN$629)</f>
        <v>1725</v>
      </c>
      <c r="AO681" s="91">
        <f>SUMIF($BO$9:$BO$629,$E681,AO$9:AO$629)</f>
        <v>1280.2999999999997</v>
      </c>
      <c r="AP681" s="91">
        <f>SUMIF($BO$9:$BO$629,$E681,AP$9:AP$629)</f>
        <v>119.4</v>
      </c>
      <c r="AQ681" s="116">
        <f>SUMIF($BO$9:$BO$629,$E681,AQ$9:AQ$629)</f>
        <v>0</v>
      </c>
      <c r="AR681" s="117">
        <f>SUMIF($BO$9:$BO$629,$E681,AR$9:AR$629)</f>
        <v>0</v>
      </c>
      <c r="AS681" s="117">
        <f>SUMIF($BO$9:$BO$629,$E681,AS$9:AS$629)</f>
        <v>10121313</v>
      </c>
      <c r="AT681" s="117">
        <f>SUMIF($BO$9:$BO$629,$E681,AT$9:AT$629)</f>
        <v>0</v>
      </c>
      <c r="AU681" s="117">
        <f>SUMIF($BO$9:$BO$629,$E681,AU$9:AU$629)</f>
        <v>0</v>
      </c>
      <c r="AV681" s="117">
        <f>SUMIF($BO$9:$BO$629,$E681,AV$9:AV$629)</f>
        <v>0</v>
      </c>
      <c r="AW681" s="117">
        <f>SUMIF($BO$9:$BO$629,$E681,AW$9:AW$629)</f>
        <v>10121313</v>
      </c>
      <c r="AX681" s="117">
        <f>SUMIF($BO$9:$BO$629,$E681,AX$9:AX$629)</f>
        <v>0</v>
      </c>
      <c r="AY681" s="117">
        <f>SUMIF($BO$9:$BO$629,$E681,AY$9:AY$629)</f>
        <v>0</v>
      </c>
      <c r="AZ681" s="117">
        <f>SUMIF($BO$9:$BO$629,$E681,AZ$9:AZ$629)</f>
        <v>0</v>
      </c>
      <c r="BA681" s="117">
        <f>SUMIF($BO$9:$BO$629,$E681,BA$9:BA$629)</f>
        <v>0</v>
      </c>
      <c r="BB681" s="117">
        <f>SUMIF($BO$9:$BO$629,$E681,BB$9:BB$629)</f>
        <v>5555750</v>
      </c>
      <c r="BC681" s="117">
        <f>SUMIF($BO$9:$BO$629,$E681,BC$9:BC$629)</f>
        <v>10121313</v>
      </c>
      <c r="BD681" s="117">
        <f>SUMIF($BO$9:$BO$629,$E681,BD$9:BD$629)</f>
        <v>0</v>
      </c>
      <c r="BE681" s="117">
        <f>SUMIF($BO$9:$BO$629,$E681,BE$9:BE$629)</f>
        <v>5555750</v>
      </c>
      <c r="BF681" s="117">
        <f>SUMIF($BO$9:$BO$629,$E681,BF$9:BF$629)</f>
        <v>10121313</v>
      </c>
      <c r="BG681" s="146">
        <f>SUMIF($BO$9:$BO$629,$E681,BG$9:BG$629)</f>
        <v>0</v>
      </c>
      <c r="BH681" s="91">
        <f>SUMIF($BO$9:$BO$629,$E681,BH$9:BH$629)</f>
        <v>1725</v>
      </c>
      <c r="BI681" s="91">
        <f>SUMIF($BO$9:$BO$629,$E681,BI$9:BI$629)</f>
        <v>1502.2</v>
      </c>
      <c r="BJ681" s="86">
        <f>SUMIF($BO$9:$BO$629,$E681,BJ$9:BJ$629)</f>
        <v>42.400000000000063</v>
      </c>
      <c r="BK681" s="119">
        <f t="shared" si="89"/>
        <v>2.4579710144927569</v>
      </c>
      <c r="BL681" s="86">
        <f>SUMIF($BO$9:$BO$629,$E681,BL$9:BL$629)</f>
        <v>1490.2</v>
      </c>
      <c r="BM681" s="86">
        <f>SUMIF($BO$9:$BO$629,$E681,BM$9:BM$629)</f>
        <v>30.400000000000063</v>
      </c>
      <c r="BN681" s="119">
        <f t="shared" si="90"/>
        <v>1.7623188405797137</v>
      </c>
      <c r="BO681" s="154">
        <f t="shared" si="88"/>
        <v>150.22</v>
      </c>
      <c r="BP681" s="89">
        <f>(BI681)/COUNTIF($BO$9:$BO$631,E681)</f>
        <v>150.22</v>
      </c>
      <c r="BQ681" s="93">
        <f>(H681+L681+P681+T681+W681+Z681+AI681+AQ681+AY681)/COUNTIF($BO$9:$BO$631,E681)</f>
        <v>987625</v>
      </c>
    </row>
    <row r="682" spans="5:69" ht="23.25" customHeight="1">
      <c r="E682" s="56" t="s">
        <v>782</v>
      </c>
      <c r="F682" s="57" t="s">
        <v>679</v>
      </c>
      <c r="G682" s="91">
        <f>SUMIF($BO$9:$BO$629,$E682,G$9:G$629)</f>
        <v>0</v>
      </c>
      <c r="H682" s="107">
        <f>SUMIF($BO$9:$BO$629,$E682,H$9:H$629)</f>
        <v>0</v>
      </c>
      <c r="I682" s="107">
        <f>SUMIF($BO$9:$BO$629,$E682,I$9:I$629)</f>
        <v>0</v>
      </c>
      <c r="J682" s="107">
        <f>SUMIF($BO$9:$BO$629,$E682,J$9:J$629)</f>
        <v>0</v>
      </c>
      <c r="K682" s="91">
        <f>SUMIF($BO$9:$BO$629,$E682,K$9:K$629)</f>
        <v>0</v>
      </c>
      <c r="L682" s="107">
        <f>SUMIF($BO$9:$BO$629,$E682,L$9:L$629)</f>
        <v>0</v>
      </c>
      <c r="M682" s="107">
        <f>SUMIF($BO$9:$BO$629,$E682,M$9:M$629)</f>
        <v>0</v>
      </c>
      <c r="N682" s="107">
        <f>SUMIF($BO$9:$BO$629,$E682,N$9:N$629)</f>
        <v>0</v>
      </c>
      <c r="O682" s="91">
        <f>SUMIF($BO$9:$BO$629,$E682,O$9:O$629)</f>
        <v>120.4</v>
      </c>
      <c r="P682" s="107">
        <f>SUMIF($BO$9:$BO$629,$E682,P$9:P$629)</f>
        <v>12341000</v>
      </c>
      <c r="Q682" s="107">
        <f>SUMIF($BO$9:$BO$629,$E682,Q$9:Q$629)</f>
        <v>12341000</v>
      </c>
      <c r="R682" s="107">
        <f>SUMIF($BO$9:$BO$629,$E682,R$9:R$629)</f>
        <v>0</v>
      </c>
      <c r="S682" s="91">
        <f>SUMIF($BO$9:$BO$629,$E682,S$9:S$629)</f>
        <v>0</v>
      </c>
      <c r="T682" s="107">
        <f>SUMIF($BO$9:$BO$629,$E682,T$9:T$629)</f>
        <v>0</v>
      </c>
      <c r="U682" s="107">
        <f>SUMIF($BO$9:$BO$629,$E682,U$9:U$629)</f>
        <v>0</v>
      </c>
      <c r="V682" s="107">
        <f>SUMIF($BO$9:$BO$629,$E682,V$9:V$629)</f>
        <v>0</v>
      </c>
      <c r="W682" s="107"/>
      <c r="X682" s="107"/>
      <c r="Y682" s="107"/>
      <c r="Z682" s="107"/>
      <c r="AA682" s="107"/>
      <c r="AB682" s="107">
        <f>SUMIF($BO$9:$BO$629,$E682,AB$9:AB$629)</f>
        <v>0</v>
      </c>
      <c r="AC682" s="107">
        <f>SUMIF($BO$9:$BO$629,$E682,AC$9:AC$629)</f>
        <v>5</v>
      </c>
      <c r="AD682" s="91">
        <f>SUMIF($BO$9:$BO$629,$E682,AD$9:AD$629)</f>
        <v>120</v>
      </c>
      <c r="AE682" s="107">
        <f>SUMIF($BO$9:$BO$629,$E682,AE$9:AE$629)</f>
        <v>0</v>
      </c>
      <c r="AF682" s="91">
        <f>SUMIF($BO$9:$BO$629,$E682,AF$9:AF$629)</f>
        <v>0</v>
      </c>
      <c r="AG682" s="107">
        <f>SUMIF($BO$9:$BO$629,$E682,AG$9:AG$629)</f>
        <v>5</v>
      </c>
      <c r="AH682" s="91">
        <f>SUMIF($BO$9:$BO$629,$E682,AH$9:AH$629)</f>
        <v>120</v>
      </c>
      <c r="AI682" s="117">
        <f>SUMIF($BO$9:$BO$629,$E682,AI$9:AI$629)</f>
        <v>6100000</v>
      </c>
      <c r="AJ682" s="117">
        <f>SUMIF($BO$9:$BO$629,$E682,AJ$9:AJ$629)</f>
        <v>3550000</v>
      </c>
      <c r="AK682" s="117">
        <f>SUMIF($BO$9:$BO$629,$E682,AK$9:AK$629)</f>
        <v>0</v>
      </c>
      <c r="AL682" s="117">
        <f>SUMIF($BO$9:$BO$629,$E682,AL$9:AL$629)</f>
        <v>2550000</v>
      </c>
      <c r="AM682" s="117">
        <f>SUMIF($BO$9:$BO$629,$E682,AM$9:AM$629)</f>
        <v>0</v>
      </c>
      <c r="AN682" s="91">
        <f>SUMIF($BO$9:$BO$629,$E682,AN$9:AN$629)</f>
        <v>1446.25</v>
      </c>
      <c r="AO682" s="91">
        <f>SUMIF($BO$9:$BO$629,$E682,AO$9:AO$629)</f>
        <v>534.69999999999993</v>
      </c>
      <c r="AP682" s="91">
        <f>SUMIF($BO$9:$BO$629,$E682,AP$9:AP$629)</f>
        <v>48.800000000000004</v>
      </c>
      <c r="AQ682" s="116">
        <f>SUMIF($BO$9:$BO$629,$E682,AQ$9:AQ$629)</f>
        <v>6292650</v>
      </c>
      <c r="AR682" s="117">
        <f>SUMIF($BO$9:$BO$629,$E682,AR$9:AR$629)</f>
        <v>0</v>
      </c>
      <c r="AS682" s="117">
        <f>SUMIF($BO$9:$BO$629,$E682,AS$9:AS$629)</f>
        <v>102003587.88863</v>
      </c>
      <c r="AT682" s="117">
        <f>SUMIF($BO$9:$BO$629,$E682,AT$9:AT$629)</f>
        <v>0</v>
      </c>
      <c r="AU682" s="117">
        <f>SUMIF($BO$9:$BO$629,$E682,AU$9:AU$629)</f>
        <v>0</v>
      </c>
      <c r="AV682" s="117">
        <f>SUMIF($BO$9:$BO$629,$E682,AV$9:AV$629)</f>
        <v>0</v>
      </c>
      <c r="AW682" s="117">
        <f>SUMIF($BO$9:$BO$629,$E682,AW$9:AW$629)</f>
        <v>95710938</v>
      </c>
      <c r="AX682" s="117">
        <f>SUMIF($BO$9:$BO$629,$E682,AX$9:AX$629)</f>
        <v>0</v>
      </c>
      <c r="AY682" s="117">
        <f>SUMIF($BO$9:$BO$629,$E682,AY$9:AY$629)</f>
        <v>0</v>
      </c>
      <c r="AZ682" s="117">
        <f>SUMIF($BO$9:$BO$629,$E682,AZ$9:AZ$629)</f>
        <v>0</v>
      </c>
      <c r="BA682" s="117">
        <f>SUMIF($BO$9:$BO$629,$E682,BA$9:BA$629)</f>
        <v>0</v>
      </c>
      <c r="BB682" s="117">
        <f>SUMIF($BO$9:$BO$629,$E682,BB$9:BB$629)</f>
        <v>2550000</v>
      </c>
      <c r="BC682" s="117">
        <f>SUMIF($BO$9:$BO$629,$E682,BC$9:BC$629)</f>
        <v>95710938</v>
      </c>
      <c r="BD682" s="117">
        <f>SUMIF($BO$9:$BO$629,$E682,BD$9:BD$629)</f>
        <v>0</v>
      </c>
      <c r="BE682" s="117">
        <f>SUMIF($BO$9:$BO$629,$E682,BE$9:BE$629)</f>
        <v>2550000</v>
      </c>
      <c r="BF682" s="117">
        <f>SUMIF($BO$9:$BO$629,$E682,BF$9:BF$629)</f>
        <v>95710938</v>
      </c>
      <c r="BG682" s="146">
        <f>SUMIF($BO$9:$BO$629,$E682,BG$9:BG$629)</f>
        <v>0</v>
      </c>
      <c r="BH682" s="91">
        <f>SUMIF($BO$9:$BO$629,$E682,BH$9:BH$629)</f>
        <v>1446.25</v>
      </c>
      <c r="BI682" s="91">
        <f>SUMIF($BO$9:$BO$629,$E682,BI$9:BI$629)</f>
        <v>823.90000000000009</v>
      </c>
      <c r="BJ682" s="86">
        <f>SUMIF($BO$9:$BO$629,$E682,BJ$9:BJ$629)</f>
        <v>96.199999999999989</v>
      </c>
      <c r="BK682" s="119">
        <f t="shared" si="89"/>
        <v>6.6516853932584263</v>
      </c>
      <c r="BL682" s="86">
        <f>SUMIF($BO$9:$BO$629,$E682,BL$9:BL$629)</f>
        <v>703.90000000000009</v>
      </c>
      <c r="BM682" s="86">
        <f>SUMIF($BO$9:$BO$629,$E682,BM$9:BM$629)</f>
        <v>76.199999999999989</v>
      </c>
      <c r="BN682" s="119">
        <f t="shared" si="90"/>
        <v>5.2687986171132231</v>
      </c>
      <c r="BO682" s="154">
        <f t="shared" si="88"/>
        <v>117.70000000000002</v>
      </c>
      <c r="BP682" s="89">
        <f>(BI682)/COUNTIF($BO$9:$BO$631,E682)</f>
        <v>117.70000000000002</v>
      </c>
      <c r="BQ682" s="93">
        <f>(H682+L682+P682+T682+W682+Z682+AI682+AQ682+AY682)/COUNTIF($BO$9:$BO$631,E682)</f>
        <v>3533378.5714285714</v>
      </c>
    </row>
    <row r="683" spans="5:69" ht="23.25" customHeight="1">
      <c r="E683" s="56" t="s">
        <v>783</v>
      </c>
      <c r="F683" s="57" t="s">
        <v>680</v>
      </c>
      <c r="G683" s="91">
        <f>SUMIF($BO$9:$BO$629,$E683,G$9:G$629)</f>
        <v>0</v>
      </c>
      <c r="H683" s="107">
        <f>SUMIF($BO$9:$BO$629,$E683,H$9:H$629)</f>
        <v>0</v>
      </c>
      <c r="I683" s="107">
        <f>SUMIF($BO$9:$BO$629,$E683,I$9:I$629)</f>
        <v>0</v>
      </c>
      <c r="J683" s="107">
        <f>SUMIF($BO$9:$BO$629,$E683,J$9:J$629)</f>
        <v>0</v>
      </c>
      <c r="K683" s="91">
        <f>SUMIF($BO$9:$BO$629,$E683,K$9:K$629)</f>
        <v>0</v>
      </c>
      <c r="L683" s="107">
        <f>SUMIF($BO$9:$BO$629,$E683,L$9:L$629)</f>
        <v>0</v>
      </c>
      <c r="M683" s="107">
        <f>SUMIF($BO$9:$BO$629,$E683,M$9:M$629)</f>
        <v>0</v>
      </c>
      <c r="N683" s="107">
        <f>SUMIF($BO$9:$BO$629,$E683,N$9:N$629)</f>
        <v>0</v>
      </c>
      <c r="O683" s="91">
        <f>SUMIF($BO$9:$BO$629,$E683,O$9:O$629)</f>
        <v>242.10000000000002</v>
      </c>
      <c r="P683" s="107">
        <f>SUMIF($BO$9:$BO$629,$E683,P$9:P$629)</f>
        <v>24815250</v>
      </c>
      <c r="Q683" s="107">
        <f>SUMIF($BO$9:$BO$629,$E683,Q$9:Q$629)</f>
        <v>0</v>
      </c>
      <c r="R683" s="107">
        <f>SUMIF($BO$9:$BO$629,$E683,R$9:R$629)</f>
        <v>24815250</v>
      </c>
      <c r="S683" s="91">
        <f>SUMIF($BO$9:$BO$629,$E683,S$9:S$629)</f>
        <v>0</v>
      </c>
      <c r="T683" s="107">
        <f>SUMIF($BO$9:$BO$629,$E683,T$9:T$629)</f>
        <v>0</v>
      </c>
      <c r="U683" s="107">
        <f>SUMIF($BO$9:$BO$629,$E683,U$9:U$629)</f>
        <v>0</v>
      </c>
      <c r="V683" s="107">
        <f>SUMIF($BO$9:$BO$629,$E683,V$9:V$629)</f>
        <v>0</v>
      </c>
      <c r="W683" s="107"/>
      <c r="X683" s="107"/>
      <c r="Y683" s="107"/>
      <c r="Z683" s="107"/>
      <c r="AA683" s="107"/>
      <c r="AB683" s="107">
        <f>SUMIF($BO$9:$BO$629,$E683,AB$9:AB$629)</f>
        <v>0</v>
      </c>
      <c r="AC683" s="107">
        <f>SUMIF($BO$9:$BO$629,$E683,AC$9:AC$629)</f>
        <v>2</v>
      </c>
      <c r="AD683" s="91">
        <f>SUMIF($BO$9:$BO$629,$E683,AD$9:AD$629)</f>
        <v>40</v>
      </c>
      <c r="AE683" s="107">
        <f>SUMIF($BO$9:$BO$629,$E683,AE$9:AE$629)</f>
        <v>0</v>
      </c>
      <c r="AF683" s="91">
        <f>SUMIF($BO$9:$BO$629,$E683,AF$9:AF$629)</f>
        <v>0</v>
      </c>
      <c r="AG683" s="107">
        <f>SUMIF($BO$9:$BO$629,$E683,AG$9:AG$629)</f>
        <v>2</v>
      </c>
      <c r="AH683" s="91">
        <f>SUMIF($BO$9:$BO$629,$E683,AH$9:AH$629)</f>
        <v>40</v>
      </c>
      <c r="AI683" s="117">
        <f>SUMIF($BO$9:$BO$629,$E683,AI$9:AI$629)</f>
        <v>2000000</v>
      </c>
      <c r="AJ683" s="117">
        <f>SUMIF($BO$9:$BO$629,$E683,AJ$9:AJ$629)</f>
        <v>0</v>
      </c>
      <c r="AK683" s="117">
        <f>SUMIF($BO$9:$BO$629,$E683,AK$9:AK$629)</f>
        <v>0</v>
      </c>
      <c r="AL683" s="117">
        <f>SUMIF($BO$9:$BO$629,$E683,AL$9:AL$629)</f>
        <v>2000000</v>
      </c>
      <c r="AM683" s="117">
        <f>SUMIF($BO$9:$BO$629,$E683,AM$9:AM$629)</f>
        <v>0</v>
      </c>
      <c r="AN683" s="91">
        <f>SUMIF($BO$9:$BO$629,$E683,AN$9:AN$629)</f>
        <v>1290</v>
      </c>
      <c r="AO683" s="91">
        <f>SUMIF($BO$9:$BO$629,$E683,AO$9:AO$629)</f>
        <v>841.4</v>
      </c>
      <c r="AP683" s="91">
        <f>SUMIF($BO$9:$BO$629,$E683,AP$9:AP$629)</f>
        <v>97.600000000000009</v>
      </c>
      <c r="AQ683" s="116">
        <f>SUMIF($BO$9:$BO$629,$E683,AQ$9:AQ$629)</f>
        <v>12411550</v>
      </c>
      <c r="AR683" s="117">
        <f>SUMIF($BO$9:$BO$629,$E683,AR$9:AR$629)</f>
        <v>0</v>
      </c>
      <c r="AS683" s="117">
        <f>SUMIF($BO$9:$BO$629,$E683,AS$9:AS$629)</f>
        <v>0</v>
      </c>
      <c r="AT683" s="117">
        <f>SUMIF($BO$9:$BO$629,$E683,AT$9:AT$629)</f>
        <v>0</v>
      </c>
      <c r="AU683" s="117">
        <f>SUMIF($BO$9:$BO$629,$E683,AU$9:AU$629)</f>
        <v>0</v>
      </c>
      <c r="AV683" s="117">
        <f>SUMIF($BO$9:$BO$629,$E683,AV$9:AV$629)</f>
        <v>12411550</v>
      </c>
      <c r="AW683" s="117">
        <f>SUMIF($BO$9:$BO$629,$E683,AW$9:AW$629)</f>
        <v>0</v>
      </c>
      <c r="AX683" s="117">
        <f>SUMIF($BO$9:$BO$629,$E683,AX$9:AX$629)</f>
        <v>0</v>
      </c>
      <c r="AY683" s="117">
        <f>SUMIF($BO$9:$BO$629,$E683,AY$9:AY$629)</f>
        <v>0</v>
      </c>
      <c r="AZ683" s="117">
        <f>SUMIF($BO$9:$BO$629,$E683,AZ$9:AZ$629)</f>
        <v>0</v>
      </c>
      <c r="BA683" s="117">
        <f>SUMIF($BO$9:$BO$629,$E683,BA$9:BA$629)</f>
        <v>0</v>
      </c>
      <c r="BB683" s="117">
        <f>SUMIF($BO$9:$BO$629,$E683,BB$9:BB$629)</f>
        <v>39226800</v>
      </c>
      <c r="BC683" s="117">
        <f>SUMIF($BO$9:$BO$629,$E683,BC$9:BC$629)</f>
        <v>0</v>
      </c>
      <c r="BD683" s="117">
        <f>SUMIF($BO$9:$BO$629,$E683,BD$9:BD$629)</f>
        <v>0</v>
      </c>
      <c r="BE683" s="117">
        <f>SUMIF($BO$9:$BO$629,$E683,BE$9:BE$629)</f>
        <v>39226800</v>
      </c>
      <c r="BF683" s="117">
        <f>SUMIF($BO$9:$BO$629,$E683,BF$9:BF$629)</f>
        <v>0</v>
      </c>
      <c r="BG683" s="146">
        <f>SUMIF($BO$9:$BO$629,$E683,BG$9:BG$629)</f>
        <v>0</v>
      </c>
      <c r="BH683" s="91">
        <f>SUMIF($BO$9:$BO$629,$E683,BH$9:BH$629)</f>
        <v>1290</v>
      </c>
      <c r="BI683" s="91">
        <f>SUMIF($BO$9:$BO$629,$E683,BI$9:BI$629)</f>
        <v>1221.0999999999999</v>
      </c>
      <c r="BJ683" s="86">
        <f>SUMIF($BO$9:$BO$629,$E683,BJ$9:BJ$629)</f>
        <v>242.80000000000004</v>
      </c>
      <c r="BK683" s="119">
        <f t="shared" si="89"/>
        <v>18.821705426356591</v>
      </c>
      <c r="BL683" s="86">
        <f>SUMIF($BO$9:$BO$629,$E683,BL$9:BL$629)</f>
        <v>1181.0999999999999</v>
      </c>
      <c r="BM683" s="86">
        <f>SUMIF($BO$9:$BO$629,$E683,BM$9:BM$629)</f>
        <v>202.80000000000004</v>
      </c>
      <c r="BN683" s="119">
        <f t="shared" si="90"/>
        <v>15.720930232558143</v>
      </c>
      <c r="BO683" s="154">
        <f t="shared" si="88"/>
        <v>203.51666666666665</v>
      </c>
      <c r="BP683" s="89">
        <f>(BI683)/COUNTIF($BO$9:$BO$631,E683)</f>
        <v>203.51666666666665</v>
      </c>
      <c r="BQ683" s="93">
        <f>(H683+L683+P683+T683+W683+Z683+AI683+AQ683+AY683)/COUNTIF($BO$9:$BO$631,E683)</f>
        <v>6537800</v>
      </c>
    </row>
    <row r="684" spans="5:69" ht="23.25" customHeight="1">
      <c r="E684" s="56" t="s">
        <v>784</v>
      </c>
      <c r="F684" s="57" t="s">
        <v>681</v>
      </c>
      <c r="G684" s="91">
        <f>SUMIF($BO$9:$BO$629,$E684,G$9:G$629)</f>
        <v>144.80000000000001</v>
      </c>
      <c r="H684" s="107">
        <f>SUMIF($BO$9:$BO$629,$E684,H$9:H$629)</f>
        <v>14842000</v>
      </c>
      <c r="I684" s="107">
        <f>SUMIF($BO$9:$BO$629,$E684,I$9:I$629)</f>
        <v>0</v>
      </c>
      <c r="J684" s="107">
        <f>SUMIF($BO$9:$BO$629,$E684,J$9:J$629)</f>
        <v>14842000</v>
      </c>
      <c r="K684" s="91">
        <f>SUMIF($BO$9:$BO$629,$E684,K$9:K$629)</f>
        <v>0</v>
      </c>
      <c r="L684" s="107">
        <f>SUMIF($BO$9:$BO$629,$E684,L$9:L$629)</f>
        <v>0</v>
      </c>
      <c r="M684" s="107">
        <f>SUMIF($BO$9:$BO$629,$E684,M$9:M$629)</f>
        <v>0</v>
      </c>
      <c r="N684" s="107">
        <f>SUMIF($BO$9:$BO$629,$E684,N$9:N$629)</f>
        <v>0</v>
      </c>
      <c r="O684" s="91">
        <f>SUMIF($BO$9:$BO$629,$E684,O$9:O$629)</f>
        <v>350.8</v>
      </c>
      <c r="P684" s="107">
        <f>SUMIF($BO$9:$BO$629,$E684,P$9:P$629)</f>
        <v>35957000</v>
      </c>
      <c r="Q684" s="107">
        <f>SUMIF($BO$9:$BO$629,$E684,Q$9:Q$629)</f>
        <v>0</v>
      </c>
      <c r="R684" s="107">
        <f>SUMIF($BO$9:$BO$629,$E684,R$9:R$629)</f>
        <v>35957000</v>
      </c>
      <c r="S684" s="91">
        <f>SUMIF($BO$9:$BO$629,$E684,S$9:S$629)</f>
        <v>0</v>
      </c>
      <c r="T684" s="107">
        <f>SUMIF($BO$9:$BO$629,$E684,T$9:T$629)</f>
        <v>0</v>
      </c>
      <c r="U684" s="107">
        <f>SUMIF($BO$9:$BO$629,$E684,U$9:U$629)</f>
        <v>0</v>
      </c>
      <c r="V684" s="107">
        <f>SUMIF($BO$9:$BO$629,$E684,V$9:V$629)</f>
        <v>0</v>
      </c>
      <c r="W684" s="107"/>
      <c r="X684" s="107"/>
      <c r="Y684" s="107"/>
      <c r="Z684" s="107"/>
      <c r="AA684" s="107"/>
      <c r="AB684" s="107">
        <f>SUMIF($BO$9:$BO$629,$E684,AB$9:AB$629)</f>
        <v>0</v>
      </c>
      <c r="AC684" s="107">
        <f>SUMIF($BO$9:$BO$629,$E684,AC$9:AC$629)</f>
        <v>1</v>
      </c>
      <c r="AD684" s="91">
        <f>SUMIF($BO$9:$BO$629,$E684,AD$9:AD$629)</f>
        <v>20</v>
      </c>
      <c r="AE684" s="107">
        <f>SUMIF($BO$9:$BO$629,$E684,AE$9:AE$629)</f>
        <v>0</v>
      </c>
      <c r="AF684" s="91">
        <f>SUMIF($BO$9:$BO$629,$E684,AF$9:AF$629)</f>
        <v>0</v>
      </c>
      <c r="AG684" s="107">
        <f>SUMIF($BO$9:$BO$629,$E684,AG$9:AG$629)</f>
        <v>1</v>
      </c>
      <c r="AH684" s="91">
        <f>SUMIF($BO$9:$BO$629,$E684,AH$9:AH$629)</f>
        <v>20</v>
      </c>
      <c r="AI684" s="117">
        <f>SUMIF($BO$9:$BO$629,$E684,AI$9:AI$629)</f>
        <v>1050000</v>
      </c>
      <c r="AJ684" s="117">
        <f>SUMIF($BO$9:$BO$629,$E684,AJ$9:AJ$629)</f>
        <v>0</v>
      </c>
      <c r="AK684" s="117">
        <f>SUMIF($BO$9:$BO$629,$E684,AK$9:AK$629)</f>
        <v>0</v>
      </c>
      <c r="AL684" s="117">
        <f>SUMIF($BO$9:$BO$629,$E684,AL$9:AL$629)</f>
        <v>1050000</v>
      </c>
      <c r="AM684" s="117">
        <f>SUMIF($BO$9:$BO$629,$E684,AM$9:AM$629)</f>
        <v>0</v>
      </c>
      <c r="AN684" s="91">
        <f>SUMIF($BO$9:$BO$629,$E684,AN$9:AN$629)</f>
        <v>1005</v>
      </c>
      <c r="AO684" s="91">
        <f>SUMIF($BO$9:$BO$629,$E684,AO$9:AO$629)</f>
        <v>1972.6</v>
      </c>
      <c r="AP684" s="91">
        <f>SUMIF($BO$9:$BO$629,$E684,AP$9:AP$629)</f>
        <v>0</v>
      </c>
      <c r="AQ684" s="116">
        <f>SUMIF($BO$9:$BO$629,$E684,AQ$9:AQ$629)</f>
        <v>146975500</v>
      </c>
      <c r="AR684" s="117">
        <f>SUMIF($BO$9:$BO$629,$E684,AR$9:AR$629)</f>
        <v>0</v>
      </c>
      <c r="AS684" s="117">
        <f>SUMIF($BO$9:$BO$629,$E684,AS$9:AS$629)</f>
        <v>7144349.9999999981</v>
      </c>
      <c r="AT684" s="117">
        <f>SUMIF($BO$9:$BO$629,$E684,AT$9:AT$629)</f>
        <v>0</v>
      </c>
      <c r="AU684" s="117">
        <f>SUMIF($BO$9:$BO$629,$E684,AU$9:AU$629)</f>
        <v>0</v>
      </c>
      <c r="AV684" s="117">
        <f>SUMIF($BO$9:$BO$629,$E684,AV$9:AV$629)</f>
        <v>139831150</v>
      </c>
      <c r="AW684" s="117">
        <f>SUMIF($BO$9:$BO$629,$E684,AW$9:AW$629)</f>
        <v>0</v>
      </c>
      <c r="AX684" s="117">
        <f>SUMIF($BO$9:$BO$629,$E684,AX$9:AX$629)</f>
        <v>0</v>
      </c>
      <c r="AY684" s="117">
        <f>SUMIF($BO$9:$BO$629,$E684,AY$9:AY$629)</f>
        <v>0</v>
      </c>
      <c r="AZ684" s="117">
        <f>SUMIF($BO$9:$BO$629,$E684,AZ$9:AZ$629)</f>
        <v>0</v>
      </c>
      <c r="BA684" s="117">
        <f>SUMIF($BO$9:$BO$629,$E684,BA$9:BA$629)</f>
        <v>0</v>
      </c>
      <c r="BB684" s="117">
        <f>SUMIF($BO$9:$BO$629,$E684,BB$9:BB$629)</f>
        <v>191680150</v>
      </c>
      <c r="BC684" s="117">
        <f>SUMIF($BO$9:$BO$629,$E684,BC$9:BC$629)</f>
        <v>0</v>
      </c>
      <c r="BD684" s="117">
        <f>SUMIF($BO$9:$BO$629,$E684,BD$9:BD$629)</f>
        <v>0</v>
      </c>
      <c r="BE684" s="117">
        <f>SUMIF($BO$9:$BO$629,$E684,BE$9:BE$629)</f>
        <v>191680150</v>
      </c>
      <c r="BF684" s="117">
        <f>SUMIF($BO$9:$BO$629,$E684,BF$9:BF$629)</f>
        <v>0</v>
      </c>
      <c r="BG684" s="146">
        <f>SUMIF($BO$9:$BO$629,$E684,BG$9:BG$629)</f>
        <v>0</v>
      </c>
      <c r="BH684" s="91">
        <f>SUMIF($BO$9:$BO$629,$E684,BH$9:BH$629)</f>
        <v>1005</v>
      </c>
      <c r="BI684" s="91">
        <f>SUMIF($BO$9:$BO$629,$E684,BI$9:BI$629)</f>
        <v>2488.1999999999998</v>
      </c>
      <c r="BJ684" s="86">
        <f>SUMIF($BO$9:$BO$629,$E684,BJ$9:BJ$629)</f>
        <v>1558.1999999999998</v>
      </c>
      <c r="BK684" s="119">
        <f t="shared" si="89"/>
        <v>155.04477611940297</v>
      </c>
      <c r="BL684" s="86">
        <f>SUMIF($BO$9:$BO$629,$E684,BL$9:BL$629)</f>
        <v>2468.1999999999998</v>
      </c>
      <c r="BM684" s="86">
        <f>SUMIF($BO$9:$BO$629,$E684,BM$9:BM$629)</f>
        <v>1538.1999999999998</v>
      </c>
      <c r="BN684" s="119">
        <f t="shared" si="90"/>
        <v>153.05472636815918</v>
      </c>
      <c r="BO684" s="154">
        <f t="shared" si="88"/>
        <v>414.7</v>
      </c>
      <c r="BP684" s="89">
        <f>(BI684)/COUNTIF($BO$9:$BO$631,E684)</f>
        <v>414.7</v>
      </c>
      <c r="BQ684" s="93">
        <f>(H684+L684+P684+T684+W684+Z684+AI684+AQ684+AY684)/COUNTIF($BO$9:$BO$631,E684)</f>
        <v>33137416.666666668</v>
      </c>
    </row>
    <row r="685" spans="5:69" ht="23.25" customHeight="1">
      <c r="E685" s="56" t="s">
        <v>785</v>
      </c>
      <c r="F685" s="57" t="s">
        <v>682</v>
      </c>
      <c r="G685" s="91">
        <f>SUMIF($BO$9:$BO$629,$E685,G$9:G$629)</f>
        <v>47.699999999999996</v>
      </c>
      <c r="H685" s="107">
        <f>SUMIF($BO$9:$BO$629,$E685,H$9:H$629)</f>
        <v>4889250</v>
      </c>
      <c r="I685" s="107">
        <f>SUMIF($BO$9:$BO$629,$E685,I$9:I$629)</f>
        <v>0</v>
      </c>
      <c r="J685" s="107">
        <f>SUMIF($BO$9:$BO$629,$E685,J$9:J$629)</f>
        <v>4889250</v>
      </c>
      <c r="K685" s="91">
        <f>SUMIF($BO$9:$BO$629,$E685,K$9:K$629)</f>
        <v>0</v>
      </c>
      <c r="L685" s="107">
        <f>SUMIF($BO$9:$BO$629,$E685,L$9:L$629)</f>
        <v>0</v>
      </c>
      <c r="M685" s="107">
        <f>SUMIF($BO$9:$BO$629,$E685,M$9:M$629)</f>
        <v>0</v>
      </c>
      <c r="N685" s="107">
        <f>SUMIF($BO$9:$BO$629,$E685,N$9:N$629)</f>
        <v>0</v>
      </c>
      <c r="O685" s="91">
        <f>SUMIF($BO$9:$BO$629,$E685,O$9:O$629)</f>
        <v>486.49999999999994</v>
      </c>
      <c r="P685" s="107">
        <f>SUMIF($BO$9:$BO$629,$E685,P$9:P$629)</f>
        <v>49866250</v>
      </c>
      <c r="Q685" s="107">
        <f>SUMIF($BO$9:$BO$629,$E685,Q$9:Q$629)</f>
        <v>0</v>
      </c>
      <c r="R685" s="107">
        <f>SUMIF($BO$9:$BO$629,$E685,R$9:R$629)</f>
        <v>49866250</v>
      </c>
      <c r="S685" s="91">
        <f>SUMIF($BO$9:$BO$629,$E685,S$9:S$629)</f>
        <v>0</v>
      </c>
      <c r="T685" s="107">
        <f>SUMIF($BO$9:$BO$629,$E685,T$9:T$629)</f>
        <v>0</v>
      </c>
      <c r="U685" s="107">
        <f>SUMIF($BO$9:$BO$629,$E685,U$9:U$629)</f>
        <v>0</v>
      </c>
      <c r="V685" s="107">
        <f>SUMIF($BO$9:$BO$629,$E685,V$9:V$629)</f>
        <v>0</v>
      </c>
      <c r="W685" s="107"/>
      <c r="X685" s="107"/>
      <c r="Y685" s="107"/>
      <c r="Z685" s="107"/>
      <c r="AA685" s="107"/>
      <c r="AB685" s="107">
        <f>SUMIF($BO$9:$BO$629,$E685,AB$9:AB$629)</f>
        <v>0</v>
      </c>
      <c r="AC685" s="107">
        <f>SUMIF($BO$9:$BO$629,$E685,AC$9:AC$629)</f>
        <v>8</v>
      </c>
      <c r="AD685" s="91">
        <f>SUMIF($BO$9:$BO$629,$E685,AD$9:AD$629)</f>
        <v>160</v>
      </c>
      <c r="AE685" s="107">
        <f>SUMIF($BO$9:$BO$629,$E685,AE$9:AE$629)</f>
        <v>0</v>
      </c>
      <c r="AF685" s="91">
        <f>SUMIF($BO$9:$BO$629,$E685,AF$9:AF$629)</f>
        <v>0</v>
      </c>
      <c r="AG685" s="107">
        <f>SUMIF($BO$9:$BO$629,$E685,AG$9:AG$629)</f>
        <v>8</v>
      </c>
      <c r="AH685" s="91">
        <f>SUMIF($BO$9:$BO$629,$E685,AH$9:AH$629)</f>
        <v>160</v>
      </c>
      <c r="AI685" s="117">
        <f>SUMIF($BO$9:$BO$629,$E685,AI$9:AI$629)</f>
        <v>8400000</v>
      </c>
      <c r="AJ685" s="117">
        <f>SUMIF($BO$9:$BO$629,$E685,AJ$9:AJ$629)</f>
        <v>0</v>
      </c>
      <c r="AK685" s="117">
        <f>SUMIF($BO$9:$BO$629,$E685,AK$9:AK$629)</f>
        <v>0</v>
      </c>
      <c r="AL685" s="117">
        <f>SUMIF($BO$9:$BO$629,$E685,AL$9:AL$629)</f>
        <v>8400000</v>
      </c>
      <c r="AM685" s="117">
        <f>SUMIF($BO$9:$BO$629,$E685,AM$9:AM$629)</f>
        <v>0</v>
      </c>
      <c r="AN685" s="91">
        <f>SUMIF($BO$9:$BO$629,$E685,AN$9:AN$629)</f>
        <v>675</v>
      </c>
      <c r="AO685" s="91">
        <f>SUMIF($BO$9:$BO$629,$E685,AO$9:AO$629)</f>
        <v>1271.8</v>
      </c>
      <c r="AP685" s="91">
        <f>SUMIF($BO$9:$BO$629,$E685,AP$9:AP$629)</f>
        <v>0</v>
      </c>
      <c r="AQ685" s="116">
        <f>SUMIF($BO$9:$BO$629,$E685,AQ$9:AQ$629)</f>
        <v>83509150</v>
      </c>
      <c r="AR685" s="117">
        <f>SUMIF($BO$9:$BO$629,$E685,AR$9:AR$629)</f>
        <v>0</v>
      </c>
      <c r="AS685" s="117">
        <f>SUMIF($BO$9:$BO$629,$E685,AS$9:AS$629)</f>
        <v>0</v>
      </c>
      <c r="AT685" s="117">
        <f>SUMIF($BO$9:$BO$629,$E685,AT$9:AT$629)</f>
        <v>0</v>
      </c>
      <c r="AU685" s="117">
        <f>SUMIF($BO$9:$BO$629,$E685,AU$9:AU$629)</f>
        <v>0</v>
      </c>
      <c r="AV685" s="117">
        <f>SUMIF($BO$9:$BO$629,$E685,AV$9:AV$629)</f>
        <v>83509150</v>
      </c>
      <c r="AW685" s="117">
        <f>SUMIF($BO$9:$BO$629,$E685,AW$9:AW$629)</f>
        <v>0</v>
      </c>
      <c r="AX685" s="117">
        <f>SUMIF($BO$9:$BO$629,$E685,AX$9:AX$629)</f>
        <v>0</v>
      </c>
      <c r="AY685" s="117">
        <f>SUMIF($BO$9:$BO$629,$E685,AY$9:AY$629)</f>
        <v>0</v>
      </c>
      <c r="AZ685" s="117">
        <f>SUMIF($BO$9:$BO$629,$E685,AZ$9:AZ$629)</f>
        <v>0</v>
      </c>
      <c r="BA685" s="117">
        <f>SUMIF($BO$9:$BO$629,$E685,BA$9:BA$629)</f>
        <v>0</v>
      </c>
      <c r="BB685" s="117">
        <f>SUMIF($BO$9:$BO$629,$E685,BB$9:BB$629)</f>
        <v>146664650</v>
      </c>
      <c r="BC685" s="117">
        <f>SUMIF($BO$9:$BO$629,$E685,BC$9:BC$629)</f>
        <v>0</v>
      </c>
      <c r="BD685" s="117">
        <f>SUMIF($BO$9:$BO$629,$E685,BD$9:BD$629)</f>
        <v>0</v>
      </c>
      <c r="BE685" s="117">
        <f>SUMIF($BO$9:$BO$629,$E685,BE$9:BE$629)</f>
        <v>146664650</v>
      </c>
      <c r="BF685" s="117">
        <f>SUMIF($BO$9:$BO$629,$E685,BF$9:BF$629)</f>
        <v>0</v>
      </c>
      <c r="BG685" s="146">
        <f>SUMIF($BO$9:$BO$629,$E685,BG$9:BG$629)</f>
        <v>0</v>
      </c>
      <c r="BH685" s="91">
        <f>SUMIF($BO$9:$BO$629,$E685,BH$9:BH$629)</f>
        <v>675</v>
      </c>
      <c r="BI685" s="91">
        <f>SUMIF($BO$9:$BO$629,$E685,BI$9:BI$629)</f>
        <v>1965.9999999999998</v>
      </c>
      <c r="BJ685" s="86">
        <f>SUMIF($BO$9:$BO$629,$E685,BJ$9:BJ$629)</f>
        <v>1291</v>
      </c>
      <c r="BK685" s="119">
        <f t="shared" si="89"/>
        <v>191.25925925925927</v>
      </c>
      <c r="BL685" s="86">
        <f>SUMIF($BO$9:$BO$629,$E685,BL$9:BL$629)</f>
        <v>1805.9999999999998</v>
      </c>
      <c r="BM685" s="86">
        <f>SUMIF($BO$9:$BO$629,$E685,BM$9:BM$629)</f>
        <v>1131</v>
      </c>
      <c r="BN685" s="119">
        <f t="shared" si="90"/>
        <v>167.55555555555554</v>
      </c>
      <c r="BO685" s="154">
        <f t="shared" si="88"/>
        <v>491.49999999999994</v>
      </c>
      <c r="BP685" s="89">
        <f>(BI685)/COUNTIF($BO$9:$BO$631,E685)</f>
        <v>491.49999999999994</v>
      </c>
      <c r="BQ685" s="93">
        <f>(H685+L685+P685+T685+W685+Z685+AI685+AQ685+AY685)/COUNTIF($BO$9:$BO$631,E685)</f>
        <v>36666162.5</v>
      </c>
    </row>
    <row r="686" spans="5:69" ht="23.25" customHeight="1">
      <c r="E686" s="56" t="s">
        <v>786</v>
      </c>
      <c r="F686" s="57" t="s">
        <v>683</v>
      </c>
      <c r="G686" s="91">
        <f>SUMIF($BO$9:$BO$629,$E686,G$9:G$629)</f>
        <v>0</v>
      </c>
      <c r="H686" s="107">
        <f>SUMIF($BO$9:$BO$629,$E686,H$9:H$629)</f>
        <v>0</v>
      </c>
      <c r="I686" s="107">
        <f>SUMIF($BO$9:$BO$629,$E686,I$9:I$629)</f>
        <v>0</v>
      </c>
      <c r="J686" s="107">
        <f>SUMIF($BO$9:$BO$629,$E686,J$9:J$629)</f>
        <v>0</v>
      </c>
      <c r="K686" s="91">
        <f>SUMIF($BO$9:$BO$629,$E686,K$9:K$629)</f>
        <v>0</v>
      </c>
      <c r="L686" s="107">
        <f>SUMIF($BO$9:$BO$629,$E686,L$9:L$629)</f>
        <v>0</v>
      </c>
      <c r="M686" s="107">
        <f>SUMIF($BO$9:$BO$629,$E686,M$9:M$629)</f>
        <v>0</v>
      </c>
      <c r="N686" s="107">
        <f>SUMIF($BO$9:$BO$629,$E686,N$9:N$629)</f>
        <v>0</v>
      </c>
      <c r="O686" s="91">
        <f>SUMIF($BO$9:$BO$629,$E686,O$9:O$629)</f>
        <v>120.99999999999999</v>
      </c>
      <c r="P686" s="107">
        <f>SUMIF($BO$9:$BO$629,$E686,P$9:P$629)</f>
        <v>12402499.999999998</v>
      </c>
      <c r="Q686" s="107">
        <f>SUMIF($BO$9:$BO$629,$E686,Q$9:Q$629)</f>
        <v>0</v>
      </c>
      <c r="R686" s="107">
        <f>SUMIF($BO$9:$BO$629,$E686,R$9:R$629)</f>
        <v>12402500</v>
      </c>
      <c r="S686" s="91">
        <f>SUMIF($BO$9:$BO$629,$E686,S$9:S$629)</f>
        <v>0</v>
      </c>
      <c r="T686" s="107">
        <f>SUMIF($BO$9:$BO$629,$E686,T$9:T$629)</f>
        <v>0</v>
      </c>
      <c r="U686" s="107">
        <f>SUMIF($BO$9:$BO$629,$E686,U$9:U$629)</f>
        <v>0</v>
      </c>
      <c r="V686" s="107">
        <f>SUMIF($BO$9:$BO$629,$E686,V$9:V$629)</f>
        <v>0</v>
      </c>
      <c r="W686" s="107"/>
      <c r="X686" s="107"/>
      <c r="Y686" s="107"/>
      <c r="Z686" s="107"/>
      <c r="AA686" s="107"/>
      <c r="AB686" s="107">
        <f>SUMIF($BO$9:$BO$629,$E686,AB$9:AB$629)</f>
        <v>0</v>
      </c>
      <c r="AC686" s="107">
        <f>SUMIF($BO$9:$BO$629,$E686,AC$9:AC$629)</f>
        <v>0</v>
      </c>
      <c r="AD686" s="91">
        <f>SUMIF($BO$9:$BO$629,$E686,AD$9:AD$629)</f>
        <v>0</v>
      </c>
      <c r="AE686" s="107">
        <f>SUMIF($BO$9:$BO$629,$E686,AE$9:AE$629)</f>
        <v>0</v>
      </c>
      <c r="AF686" s="91">
        <f>SUMIF($BO$9:$BO$629,$E686,AF$9:AF$629)</f>
        <v>0</v>
      </c>
      <c r="AG686" s="107">
        <f>SUMIF($BO$9:$BO$629,$E686,AG$9:AG$629)</f>
        <v>0</v>
      </c>
      <c r="AH686" s="91">
        <f>SUMIF($BO$9:$BO$629,$E686,AH$9:AH$629)</f>
        <v>0</v>
      </c>
      <c r="AI686" s="117">
        <f>SUMIF($BO$9:$BO$629,$E686,AI$9:AI$629)</f>
        <v>0</v>
      </c>
      <c r="AJ686" s="117">
        <f>SUMIF($BO$9:$BO$629,$E686,AJ$9:AJ$629)</f>
        <v>0</v>
      </c>
      <c r="AK686" s="117">
        <f>SUMIF($BO$9:$BO$629,$E686,AK$9:AK$629)</f>
        <v>0</v>
      </c>
      <c r="AL686" s="117">
        <f>SUMIF($BO$9:$BO$629,$E686,AL$9:AL$629)</f>
        <v>0</v>
      </c>
      <c r="AM686" s="117">
        <f>SUMIF($BO$9:$BO$629,$E686,AM$9:AM$629)</f>
        <v>0</v>
      </c>
      <c r="AN686" s="91">
        <f>SUMIF($BO$9:$BO$629,$E686,AN$9:AN$629)</f>
        <v>255</v>
      </c>
      <c r="AO686" s="91">
        <f>SUMIF($BO$9:$BO$629,$E686,AO$9:AO$629)</f>
        <v>284.20000000000005</v>
      </c>
      <c r="AP686" s="91">
        <f>SUMIF($BO$9:$BO$629,$E686,AP$9:AP$629)</f>
        <v>0</v>
      </c>
      <c r="AQ686" s="116">
        <f>SUMIF($BO$9:$BO$629,$E686,AQ$9:AQ$629)</f>
        <v>3985800</v>
      </c>
      <c r="AR686" s="117">
        <f>SUMIF($BO$9:$BO$629,$E686,AR$9:AR$629)</f>
        <v>0</v>
      </c>
      <c r="AS686" s="117">
        <f>SUMIF($BO$9:$BO$629,$E686,AS$9:AS$629)</f>
        <v>0</v>
      </c>
      <c r="AT686" s="117">
        <f>SUMIF($BO$9:$BO$629,$E686,AT$9:AT$629)</f>
        <v>0</v>
      </c>
      <c r="AU686" s="117">
        <f>SUMIF($BO$9:$BO$629,$E686,AU$9:AU$629)</f>
        <v>0</v>
      </c>
      <c r="AV686" s="117">
        <f>SUMIF($BO$9:$BO$629,$E686,AV$9:AV$629)</f>
        <v>3985800</v>
      </c>
      <c r="AW686" s="117">
        <f>SUMIF($BO$9:$BO$629,$E686,AW$9:AW$629)</f>
        <v>0</v>
      </c>
      <c r="AX686" s="117">
        <f>SUMIF($BO$9:$BO$629,$E686,AX$9:AX$629)</f>
        <v>0</v>
      </c>
      <c r="AY686" s="117">
        <f>SUMIF($BO$9:$BO$629,$E686,AY$9:AY$629)</f>
        <v>0</v>
      </c>
      <c r="AZ686" s="117">
        <f>SUMIF($BO$9:$BO$629,$E686,AZ$9:AZ$629)</f>
        <v>0</v>
      </c>
      <c r="BA686" s="117">
        <f>SUMIF($BO$9:$BO$629,$E686,BA$9:BA$629)</f>
        <v>0</v>
      </c>
      <c r="BB686" s="117">
        <f>SUMIF($BO$9:$BO$629,$E686,BB$9:BB$629)</f>
        <v>16388300</v>
      </c>
      <c r="BC686" s="117">
        <f>SUMIF($BO$9:$BO$629,$E686,BC$9:BC$629)</f>
        <v>0</v>
      </c>
      <c r="BD686" s="117">
        <f>SUMIF($BO$9:$BO$629,$E686,BD$9:BD$629)</f>
        <v>0</v>
      </c>
      <c r="BE686" s="117">
        <f>SUMIF($BO$9:$BO$629,$E686,BE$9:BE$629)</f>
        <v>16388300</v>
      </c>
      <c r="BF686" s="117">
        <f>SUMIF($BO$9:$BO$629,$E686,BF$9:BF$629)</f>
        <v>0</v>
      </c>
      <c r="BG686" s="146">
        <f>SUMIF($BO$9:$BO$629,$E686,BG$9:BG$629)</f>
        <v>0</v>
      </c>
      <c r="BH686" s="91">
        <f>SUMIF($BO$9:$BO$629,$E686,BH$9:BH$629)</f>
        <v>255</v>
      </c>
      <c r="BI686" s="91">
        <f>SUMIF($BO$9:$BO$629,$E686,BI$9:BI$629)</f>
        <v>405.20000000000005</v>
      </c>
      <c r="BJ686" s="86">
        <f>SUMIF($BO$9:$BO$629,$E686,BJ$9:BJ$629)</f>
        <v>150.20000000000005</v>
      </c>
      <c r="BK686" s="119">
        <f t="shared" si="89"/>
        <v>58.901960784313744</v>
      </c>
      <c r="BL686" s="86">
        <f>SUMIF($BO$9:$BO$629,$E686,BL$9:BL$629)</f>
        <v>405.20000000000005</v>
      </c>
      <c r="BM686" s="86">
        <f>SUMIF($BO$9:$BO$629,$E686,BM$9:BM$629)</f>
        <v>150.20000000000005</v>
      </c>
      <c r="BN686" s="119">
        <f t="shared" si="90"/>
        <v>58.901960784313744</v>
      </c>
      <c r="BO686" s="154">
        <f t="shared" si="88"/>
        <v>101.30000000000001</v>
      </c>
      <c r="BP686" s="89">
        <f>(BI686)/COUNTIF($BO$9:$BO$631,E686)</f>
        <v>101.30000000000001</v>
      </c>
      <c r="BQ686" s="93">
        <f>(H686+L686+P686+T686+W686+Z686+AI686+AQ686+AY686)/COUNTIF($BO$9:$BO$631,E686)</f>
        <v>4097074.9999999995</v>
      </c>
    </row>
    <row r="687" spans="5:69" ht="23.25" customHeight="1">
      <c r="E687" s="56" t="s">
        <v>787</v>
      </c>
      <c r="F687" s="57" t="s">
        <v>684</v>
      </c>
      <c r="G687" s="91">
        <f>SUMIF($BO$9:$BO$629,$E687,G$9:G$629)</f>
        <v>0</v>
      </c>
      <c r="H687" s="107">
        <f>SUMIF($BO$9:$BO$629,$E687,H$9:H$629)</f>
        <v>0</v>
      </c>
      <c r="I687" s="107">
        <f>SUMIF($BO$9:$BO$629,$E687,I$9:I$629)</f>
        <v>0</v>
      </c>
      <c r="J687" s="107">
        <f>SUMIF($BO$9:$BO$629,$E687,J$9:J$629)</f>
        <v>0</v>
      </c>
      <c r="K687" s="91">
        <f>SUMIF($BO$9:$BO$629,$E687,K$9:K$629)</f>
        <v>0</v>
      </c>
      <c r="L687" s="107">
        <f>SUMIF($BO$9:$BO$629,$E687,L$9:L$629)</f>
        <v>0</v>
      </c>
      <c r="M687" s="107">
        <f>SUMIF($BO$9:$BO$629,$E687,M$9:M$629)</f>
        <v>0</v>
      </c>
      <c r="N687" s="107">
        <f>SUMIF($BO$9:$BO$629,$E687,N$9:N$629)</f>
        <v>0</v>
      </c>
      <c r="O687" s="91">
        <f>SUMIF($BO$9:$BO$629,$E687,O$9:O$629)</f>
        <v>90.300000000000011</v>
      </c>
      <c r="P687" s="107">
        <f>SUMIF($BO$9:$BO$629,$E687,P$9:P$629)</f>
        <v>9255750</v>
      </c>
      <c r="Q687" s="107">
        <f>SUMIF($BO$9:$BO$629,$E687,Q$9:Q$629)</f>
        <v>6170500</v>
      </c>
      <c r="R687" s="107">
        <f>SUMIF($BO$9:$BO$629,$E687,R$9:R$629)</f>
        <v>3085250</v>
      </c>
      <c r="S687" s="91">
        <f>SUMIF($BO$9:$BO$629,$E687,S$9:S$629)</f>
        <v>0</v>
      </c>
      <c r="T687" s="107">
        <f>SUMIF($BO$9:$BO$629,$E687,T$9:T$629)</f>
        <v>0</v>
      </c>
      <c r="U687" s="107">
        <f>SUMIF($BO$9:$BO$629,$E687,U$9:U$629)</f>
        <v>0</v>
      </c>
      <c r="V687" s="107">
        <f>SUMIF($BO$9:$BO$629,$E687,V$9:V$629)</f>
        <v>0</v>
      </c>
      <c r="W687" s="107"/>
      <c r="X687" s="107"/>
      <c r="Y687" s="107"/>
      <c r="Z687" s="107"/>
      <c r="AA687" s="107"/>
      <c r="AB687" s="107">
        <f>SUMIF($BO$9:$BO$629,$E687,AB$9:AB$629)</f>
        <v>0</v>
      </c>
      <c r="AC687" s="107">
        <f>SUMIF($BO$9:$BO$629,$E687,AC$9:AC$629)</f>
        <v>0</v>
      </c>
      <c r="AD687" s="91">
        <f>SUMIF($BO$9:$BO$629,$E687,AD$9:AD$629)</f>
        <v>0</v>
      </c>
      <c r="AE687" s="107">
        <f>SUMIF($BO$9:$BO$629,$E687,AE$9:AE$629)</f>
        <v>0</v>
      </c>
      <c r="AF687" s="91">
        <f>SUMIF($BO$9:$BO$629,$E687,AF$9:AF$629)</f>
        <v>0</v>
      </c>
      <c r="AG687" s="107">
        <f>SUMIF($BO$9:$BO$629,$E687,AG$9:AG$629)</f>
        <v>0</v>
      </c>
      <c r="AH687" s="91">
        <f>SUMIF($BO$9:$BO$629,$E687,AH$9:AH$629)</f>
        <v>0</v>
      </c>
      <c r="AI687" s="117">
        <f>SUMIF($BO$9:$BO$629,$E687,AI$9:AI$629)</f>
        <v>0</v>
      </c>
      <c r="AJ687" s="117">
        <f>SUMIF($BO$9:$BO$629,$E687,AJ$9:AJ$629)</f>
        <v>0</v>
      </c>
      <c r="AK687" s="117">
        <f>SUMIF($BO$9:$BO$629,$E687,AK$9:AK$629)</f>
        <v>0</v>
      </c>
      <c r="AL687" s="117">
        <f>SUMIF($BO$9:$BO$629,$E687,AL$9:AL$629)</f>
        <v>0</v>
      </c>
      <c r="AM687" s="117">
        <f>SUMIF($BO$9:$BO$629,$E687,AM$9:AM$629)</f>
        <v>0</v>
      </c>
      <c r="AN687" s="91">
        <f>SUMIF($BO$9:$BO$629,$E687,AN$9:AN$629)</f>
        <v>1305</v>
      </c>
      <c r="AO687" s="91">
        <f>SUMIF($BO$9:$BO$629,$E687,AO$9:AO$629)</f>
        <v>388.09999999999997</v>
      </c>
      <c r="AP687" s="91">
        <f>SUMIF($BO$9:$BO$629,$E687,AP$9:AP$629)</f>
        <v>0</v>
      </c>
      <c r="AQ687" s="116">
        <f>SUMIF($BO$9:$BO$629,$E687,AQ$9:AQ$629)</f>
        <v>3637950</v>
      </c>
      <c r="AR687" s="117">
        <f>SUMIF($BO$9:$BO$629,$E687,AR$9:AR$629)</f>
        <v>0</v>
      </c>
      <c r="AS687" s="117">
        <f>SUMIF($BO$9:$BO$629,$E687,AS$9:AS$629)</f>
        <v>33928599.999999993</v>
      </c>
      <c r="AT687" s="117">
        <f>SUMIF($BO$9:$BO$629,$E687,AT$9:AT$629)</f>
        <v>0</v>
      </c>
      <c r="AU687" s="117">
        <f>SUMIF($BO$9:$BO$629,$E687,AU$9:AU$629)</f>
        <v>0</v>
      </c>
      <c r="AV687" s="117">
        <f>SUMIF($BO$9:$BO$629,$E687,AV$9:AV$629)</f>
        <v>2025200</v>
      </c>
      <c r="AW687" s="117">
        <f>SUMIF($BO$9:$BO$629,$E687,AW$9:AW$629)</f>
        <v>32315850</v>
      </c>
      <c r="AX687" s="117">
        <f>SUMIF($BO$9:$BO$629,$E687,AX$9:AX$629)</f>
        <v>0</v>
      </c>
      <c r="AY687" s="117">
        <f>SUMIF($BO$9:$BO$629,$E687,AY$9:AY$629)</f>
        <v>0</v>
      </c>
      <c r="AZ687" s="117">
        <f>SUMIF($BO$9:$BO$629,$E687,AZ$9:AZ$629)</f>
        <v>0</v>
      </c>
      <c r="BA687" s="117">
        <f>SUMIF($BO$9:$BO$629,$E687,BA$9:BA$629)</f>
        <v>0</v>
      </c>
      <c r="BB687" s="117">
        <f>SUMIF($BO$9:$BO$629,$E687,BB$9:BB$629)</f>
        <v>5110450</v>
      </c>
      <c r="BC687" s="117">
        <f>SUMIF($BO$9:$BO$629,$E687,BC$9:BC$629)</f>
        <v>32315850</v>
      </c>
      <c r="BD687" s="117">
        <f>SUMIF($BO$9:$BO$629,$E687,BD$9:BD$629)</f>
        <v>0</v>
      </c>
      <c r="BE687" s="117">
        <f>SUMIF($BO$9:$BO$629,$E687,BE$9:BE$629)</f>
        <v>5110450</v>
      </c>
      <c r="BF687" s="117">
        <f>SUMIF($BO$9:$BO$629,$E687,BF$9:BF$629)</f>
        <v>32315850</v>
      </c>
      <c r="BG687" s="146">
        <f>SUMIF($BO$9:$BO$629,$E687,BG$9:BG$629)</f>
        <v>0</v>
      </c>
      <c r="BH687" s="91">
        <f>SUMIF($BO$9:$BO$629,$E687,BH$9:BH$629)</f>
        <v>1305</v>
      </c>
      <c r="BI687" s="91">
        <f>SUMIF($BO$9:$BO$629,$E687,BI$9:BI$629)</f>
        <v>478.4</v>
      </c>
      <c r="BJ687" s="86">
        <f>SUMIF($BO$9:$BO$629,$E687,BJ$9:BJ$629)</f>
        <v>23.700000000000003</v>
      </c>
      <c r="BK687" s="119">
        <f t="shared" si="89"/>
        <v>1.8160919540229887</v>
      </c>
      <c r="BL687" s="86">
        <f>SUMIF($BO$9:$BO$629,$E687,BL$9:BL$629)</f>
        <v>478.4</v>
      </c>
      <c r="BM687" s="86">
        <f>SUMIF($BO$9:$BO$629,$E687,BM$9:BM$629)</f>
        <v>23.700000000000003</v>
      </c>
      <c r="BN687" s="119">
        <f t="shared" si="90"/>
        <v>1.8160919540229887</v>
      </c>
      <c r="BO687" s="154">
        <f t="shared" si="88"/>
        <v>79.733333333333334</v>
      </c>
      <c r="BP687" s="89">
        <f>(BI687)/COUNTIF($BO$9:$BO$631,E687)</f>
        <v>79.733333333333334</v>
      </c>
      <c r="BQ687" s="93">
        <f>(H687+L687+P687+T687+W687+Z687+AI687+AQ687+AY687)/COUNTIF($BO$9:$BO$631,E687)</f>
        <v>2148950</v>
      </c>
    </row>
    <row r="688" spans="5:69" ht="23.25" customHeight="1">
      <c r="E688" s="56" t="s">
        <v>788</v>
      </c>
      <c r="F688" s="57" t="s">
        <v>685</v>
      </c>
      <c r="G688" s="91">
        <f>SUMIF($BO$9:$BO$629,$E688,G$9:G$629)</f>
        <v>47</v>
      </c>
      <c r="H688" s="107">
        <f>SUMIF($BO$9:$BO$629,$E688,H$9:H$629)</f>
        <v>4817500</v>
      </c>
      <c r="I688" s="107">
        <f>SUMIF($BO$9:$BO$629,$E688,I$9:I$629)</f>
        <v>0</v>
      </c>
      <c r="J688" s="107">
        <f>SUMIF($BO$9:$BO$629,$E688,J$9:J$629)</f>
        <v>4817500</v>
      </c>
      <c r="K688" s="91">
        <f>SUMIF($BO$9:$BO$629,$E688,K$9:K$629)</f>
        <v>0</v>
      </c>
      <c r="L688" s="107">
        <f>SUMIF($BO$9:$BO$629,$E688,L$9:L$629)</f>
        <v>0</v>
      </c>
      <c r="M688" s="107">
        <f>SUMIF($BO$9:$BO$629,$E688,M$9:M$629)</f>
        <v>0</v>
      </c>
      <c r="N688" s="107">
        <f>SUMIF($BO$9:$BO$629,$E688,N$9:N$629)</f>
        <v>0</v>
      </c>
      <c r="O688" s="91">
        <f>SUMIF($BO$9:$BO$629,$E688,O$9:O$629)</f>
        <v>347.09999999999997</v>
      </c>
      <c r="P688" s="107">
        <f>SUMIF($BO$9:$BO$629,$E688,P$9:P$629)</f>
        <v>35577749.999999993</v>
      </c>
      <c r="Q688" s="107">
        <f>SUMIF($BO$9:$BO$629,$E688,Q$9:Q$629)</f>
        <v>0</v>
      </c>
      <c r="R688" s="107">
        <f>SUMIF($BO$9:$BO$629,$E688,R$9:R$629)</f>
        <v>35577750</v>
      </c>
      <c r="S688" s="91">
        <f>SUMIF($BO$9:$BO$629,$E688,S$9:S$629)</f>
        <v>0</v>
      </c>
      <c r="T688" s="107">
        <f>SUMIF($BO$9:$BO$629,$E688,T$9:T$629)</f>
        <v>0</v>
      </c>
      <c r="U688" s="107">
        <f>SUMIF($BO$9:$BO$629,$E688,U$9:U$629)</f>
        <v>0</v>
      </c>
      <c r="V688" s="107">
        <f>SUMIF($BO$9:$BO$629,$E688,V$9:V$629)</f>
        <v>0</v>
      </c>
      <c r="W688" s="107"/>
      <c r="X688" s="107"/>
      <c r="Y688" s="107"/>
      <c r="Z688" s="107"/>
      <c r="AA688" s="107"/>
      <c r="AB688" s="107">
        <f>SUMIF($BO$9:$BO$629,$E688,AB$9:AB$629)</f>
        <v>0</v>
      </c>
      <c r="AC688" s="107">
        <f>SUMIF($BO$9:$BO$629,$E688,AC$9:AC$629)</f>
        <v>32</v>
      </c>
      <c r="AD688" s="91">
        <f>SUMIF($BO$9:$BO$629,$E688,AD$9:AD$629)</f>
        <v>628</v>
      </c>
      <c r="AE688" s="107">
        <f>SUMIF($BO$9:$BO$629,$E688,AE$9:AE$629)</f>
        <v>0</v>
      </c>
      <c r="AF688" s="91">
        <f>SUMIF($BO$9:$BO$629,$E688,AF$9:AF$629)</f>
        <v>0</v>
      </c>
      <c r="AG688" s="107">
        <f>SUMIF($BO$9:$BO$629,$E688,AG$9:AG$629)</f>
        <v>32</v>
      </c>
      <c r="AH688" s="91">
        <f>SUMIF($BO$9:$BO$629,$E688,AH$9:AH$629)</f>
        <v>628</v>
      </c>
      <c r="AI688" s="117">
        <f>SUMIF($BO$9:$BO$629,$E688,AI$9:AI$629)</f>
        <v>32750000</v>
      </c>
      <c r="AJ688" s="117">
        <f>SUMIF($BO$9:$BO$629,$E688,AJ$9:AJ$629)</f>
        <v>0</v>
      </c>
      <c r="AK688" s="117">
        <f>SUMIF($BO$9:$BO$629,$E688,AK$9:AK$629)</f>
        <v>0</v>
      </c>
      <c r="AL688" s="117">
        <f>SUMIF($BO$9:$BO$629,$E688,AL$9:AL$629)</f>
        <v>32750000</v>
      </c>
      <c r="AM688" s="117">
        <f>SUMIF($BO$9:$BO$629,$E688,AM$9:AM$629)</f>
        <v>0</v>
      </c>
      <c r="AN688" s="91">
        <f>SUMIF($BO$9:$BO$629,$E688,AN$9:AN$629)</f>
        <v>1500</v>
      </c>
      <c r="AO688" s="91">
        <f>SUMIF($BO$9:$BO$629,$E688,AO$9:AO$629)</f>
        <v>2974.2000000000003</v>
      </c>
      <c r="AP688" s="91">
        <f>SUMIF($BO$9:$BO$629,$E688,AP$9:AP$629)</f>
        <v>0</v>
      </c>
      <c r="AQ688" s="116">
        <f>SUMIF($BO$9:$BO$629,$E688,AQ$9:AQ$629)</f>
        <v>193679450</v>
      </c>
      <c r="AR688" s="117">
        <f>SUMIF($BO$9:$BO$629,$E688,AR$9:AR$629)</f>
        <v>0</v>
      </c>
      <c r="AS688" s="117">
        <f>SUMIF($BO$9:$BO$629,$E688,AS$9:AS$629)</f>
        <v>0</v>
      </c>
      <c r="AT688" s="117">
        <f>SUMIF($BO$9:$BO$629,$E688,AT$9:AT$629)</f>
        <v>0</v>
      </c>
      <c r="AU688" s="117">
        <f>SUMIF($BO$9:$BO$629,$E688,AU$9:AU$629)</f>
        <v>0</v>
      </c>
      <c r="AV688" s="117">
        <f>SUMIF($BO$9:$BO$629,$E688,AV$9:AV$629)</f>
        <v>193679450</v>
      </c>
      <c r="AW688" s="117">
        <f>SUMIF($BO$9:$BO$629,$E688,AW$9:AW$629)</f>
        <v>0</v>
      </c>
      <c r="AX688" s="117">
        <f>SUMIF($BO$9:$BO$629,$E688,AX$9:AX$629)</f>
        <v>0</v>
      </c>
      <c r="AY688" s="117">
        <f>SUMIF($BO$9:$BO$629,$E688,AY$9:AY$629)</f>
        <v>0</v>
      </c>
      <c r="AZ688" s="117">
        <f>SUMIF($BO$9:$BO$629,$E688,AZ$9:AZ$629)</f>
        <v>0</v>
      </c>
      <c r="BA688" s="117">
        <f>SUMIF($BO$9:$BO$629,$E688,BA$9:BA$629)</f>
        <v>0</v>
      </c>
      <c r="BB688" s="117">
        <f>SUMIF($BO$9:$BO$629,$E688,BB$9:BB$629)</f>
        <v>266824700</v>
      </c>
      <c r="BC688" s="117">
        <f>SUMIF($BO$9:$BO$629,$E688,BC$9:BC$629)</f>
        <v>0</v>
      </c>
      <c r="BD688" s="117">
        <f>SUMIF($BO$9:$BO$629,$E688,BD$9:BD$629)</f>
        <v>0</v>
      </c>
      <c r="BE688" s="117">
        <f>SUMIF($BO$9:$BO$629,$E688,BE$9:BE$629)</f>
        <v>266824700</v>
      </c>
      <c r="BF688" s="117">
        <f>SUMIF($BO$9:$BO$629,$E688,BF$9:BF$629)</f>
        <v>0</v>
      </c>
      <c r="BG688" s="146">
        <f>SUMIF($BO$9:$BO$629,$E688,BG$9:BG$629)</f>
        <v>0</v>
      </c>
      <c r="BH688" s="91">
        <f>SUMIF($BO$9:$BO$629,$E688,BH$9:BH$629)</f>
        <v>1500</v>
      </c>
      <c r="BI688" s="91">
        <f>SUMIF($BO$9:$BO$629,$E688,BI$9:BI$629)</f>
        <v>3996.2999999999997</v>
      </c>
      <c r="BJ688" s="86">
        <f>SUMIF($BO$9:$BO$629,$E688,BJ$9:BJ$629)</f>
        <v>2496.2999999999997</v>
      </c>
      <c r="BK688" s="119">
        <f t="shared" si="89"/>
        <v>166.42</v>
      </c>
      <c r="BL688" s="86">
        <f>SUMIF($BO$9:$BO$629,$E688,BL$9:BL$629)</f>
        <v>3368.2999999999997</v>
      </c>
      <c r="BM688" s="86">
        <f>SUMIF($BO$9:$BO$629,$E688,BM$9:BM$629)</f>
        <v>1868.3</v>
      </c>
      <c r="BN688" s="119">
        <f t="shared" si="90"/>
        <v>124.55333333333334</v>
      </c>
      <c r="BO688" s="154">
        <f t="shared" si="88"/>
        <v>666.05</v>
      </c>
      <c r="BP688" s="89">
        <f>(BI688)/COUNTIF($BO$9:$BO$631,E688)</f>
        <v>666.05</v>
      </c>
      <c r="BQ688" s="93">
        <f>(H688+L688+P688+T688+W688+Z688+AI688+AQ688+AY688)/COUNTIF($BO$9:$BO$631,E688)</f>
        <v>44470783.333333336</v>
      </c>
    </row>
    <row r="689" spans="5:69" ht="23.25" customHeight="1">
      <c r="E689" s="56" t="s">
        <v>789</v>
      </c>
      <c r="F689" s="57" t="s">
        <v>686</v>
      </c>
      <c r="G689" s="91">
        <f>SUMIF($BO$9:$BO$629,$E689,G$9:G$629)</f>
        <v>50.900000000000006</v>
      </c>
      <c r="H689" s="107">
        <f>SUMIF($BO$9:$BO$629,$E689,H$9:H$629)</f>
        <v>5217250</v>
      </c>
      <c r="I689" s="107">
        <f>SUMIF($BO$9:$BO$629,$E689,I$9:I$629)</f>
        <v>0</v>
      </c>
      <c r="J689" s="107">
        <f>SUMIF($BO$9:$BO$629,$E689,J$9:J$629)</f>
        <v>5217250</v>
      </c>
      <c r="K689" s="91">
        <f>SUMIF($BO$9:$BO$629,$E689,K$9:K$629)</f>
        <v>0</v>
      </c>
      <c r="L689" s="107">
        <f>SUMIF($BO$9:$BO$629,$E689,L$9:L$629)</f>
        <v>0</v>
      </c>
      <c r="M689" s="107">
        <f>SUMIF($BO$9:$BO$629,$E689,M$9:M$629)</f>
        <v>0</v>
      </c>
      <c r="N689" s="107">
        <f>SUMIF($BO$9:$BO$629,$E689,N$9:N$629)</f>
        <v>0</v>
      </c>
      <c r="O689" s="91">
        <f>SUMIF($BO$9:$BO$629,$E689,O$9:O$629)</f>
        <v>272.3</v>
      </c>
      <c r="P689" s="107">
        <f>SUMIF($BO$9:$BO$629,$E689,P$9:P$629)</f>
        <v>27910750</v>
      </c>
      <c r="Q689" s="107">
        <f>SUMIF($BO$9:$BO$629,$E689,Q$9:Q$629)</f>
        <v>0</v>
      </c>
      <c r="R689" s="107">
        <f>SUMIF($BO$9:$BO$629,$E689,R$9:R$629)</f>
        <v>27910750</v>
      </c>
      <c r="S689" s="91">
        <f>SUMIF($BO$9:$BO$629,$E689,S$9:S$629)</f>
        <v>0</v>
      </c>
      <c r="T689" s="107">
        <f>SUMIF($BO$9:$BO$629,$E689,T$9:T$629)</f>
        <v>0</v>
      </c>
      <c r="U689" s="107">
        <f>SUMIF($BO$9:$BO$629,$E689,U$9:U$629)</f>
        <v>0</v>
      </c>
      <c r="V689" s="107">
        <f>SUMIF($BO$9:$BO$629,$E689,V$9:V$629)</f>
        <v>0</v>
      </c>
      <c r="W689" s="107"/>
      <c r="X689" s="107"/>
      <c r="Y689" s="107"/>
      <c r="Z689" s="107"/>
      <c r="AA689" s="107"/>
      <c r="AB689" s="107">
        <f>SUMIF($BO$9:$BO$629,$E689,AB$9:AB$629)</f>
        <v>0</v>
      </c>
      <c r="AC689" s="107">
        <f>SUMIF($BO$9:$BO$629,$E689,AC$9:AC$629)</f>
        <v>1</v>
      </c>
      <c r="AD689" s="91">
        <f>SUMIF($BO$9:$BO$629,$E689,AD$9:AD$629)</f>
        <v>20</v>
      </c>
      <c r="AE689" s="107">
        <f>SUMIF($BO$9:$BO$629,$E689,AE$9:AE$629)</f>
        <v>0</v>
      </c>
      <c r="AF689" s="91">
        <f>SUMIF($BO$9:$BO$629,$E689,AF$9:AF$629)</f>
        <v>0</v>
      </c>
      <c r="AG689" s="107">
        <f>SUMIF($BO$9:$BO$629,$E689,AG$9:AG$629)</f>
        <v>1</v>
      </c>
      <c r="AH689" s="91">
        <f>SUMIF($BO$9:$BO$629,$E689,AH$9:AH$629)</f>
        <v>20</v>
      </c>
      <c r="AI689" s="117">
        <f>SUMIF($BO$9:$BO$629,$E689,AI$9:AI$629)</f>
        <v>1050000</v>
      </c>
      <c r="AJ689" s="117">
        <f>SUMIF($BO$9:$BO$629,$E689,AJ$9:AJ$629)</f>
        <v>0</v>
      </c>
      <c r="AK689" s="117">
        <f>SUMIF($BO$9:$BO$629,$E689,AK$9:AK$629)</f>
        <v>0</v>
      </c>
      <c r="AL689" s="117">
        <f>SUMIF($BO$9:$BO$629,$E689,AL$9:AL$629)</f>
        <v>1050000</v>
      </c>
      <c r="AM689" s="117">
        <f>SUMIF($BO$9:$BO$629,$E689,AM$9:AM$629)</f>
        <v>0</v>
      </c>
      <c r="AN689" s="91">
        <f>SUMIF($BO$9:$BO$629,$E689,AN$9:AN$629)</f>
        <v>1165</v>
      </c>
      <c r="AO689" s="91">
        <f>SUMIF($BO$9:$BO$629,$E689,AO$9:AO$629)</f>
        <v>2667.7000000000003</v>
      </c>
      <c r="AP689" s="91">
        <f>SUMIF($BO$9:$BO$629,$E689,AP$9:AP$629)</f>
        <v>0</v>
      </c>
      <c r="AQ689" s="116">
        <f>SUMIF($BO$9:$BO$629,$E689,AQ$9:AQ$629)</f>
        <v>213237750</v>
      </c>
      <c r="AR689" s="117">
        <f>SUMIF($BO$9:$BO$629,$E689,AR$9:AR$629)</f>
        <v>0</v>
      </c>
      <c r="AS689" s="117">
        <f>SUMIF($BO$9:$BO$629,$E689,AS$9:AS$629)</f>
        <v>0</v>
      </c>
      <c r="AT689" s="117">
        <f>SUMIF($BO$9:$BO$629,$E689,AT$9:AT$629)</f>
        <v>0</v>
      </c>
      <c r="AU689" s="117">
        <f>SUMIF($BO$9:$BO$629,$E689,AU$9:AU$629)</f>
        <v>0</v>
      </c>
      <c r="AV689" s="117">
        <f>SUMIF($BO$9:$BO$629,$E689,AV$9:AV$629)</f>
        <v>213237750</v>
      </c>
      <c r="AW689" s="117">
        <f>SUMIF($BO$9:$BO$629,$E689,AW$9:AW$629)</f>
        <v>0</v>
      </c>
      <c r="AX689" s="117">
        <f>SUMIF($BO$9:$BO$629,$E689,AX$9:AX$629)</f>
        <v>0</v>
      </c>
      <c r="AY689" s="117">
        <f>SUMIF($BO$9:$BO$629,$E689,AY$9:AY$629)</f>
        <v>0</v>
      </c>
      <c r="AZ689" s="117">
        <f>SUMIF($BO$9:$BO$629,$E689,AZ$9:AZ$629)</f>
        <v>0</v>
      </c>
      <c r="BA689" s="117">
        <f>SUMIF($BO$9:$BO$629,$E689,BA$9:BA$629)</f>
        <v>0</v>
      </c>
      <c r="BB689" s="117">
        <f>SUMIF($BO$9:$BO$629,$E689,BB$9:BB$629)</f>
        <v>247415750</v>
      </c>
      <c r="BC689" s="117">
        <f>SUMIF($BO$9:$BO$629,$E689,BC$9:BC$629)</f>
        <v>0</v>
      </c>
      <c r="BD689" s="117">
        <f>SUMIF($BO$9:$BO$629,$E689,BD$9:BD$629)</f>
        <v>0</v>
      </c>
      <c r="BE689" s="117">
        <f>SUMIF($BO$9:$BO$629,$E689,BE$9:BE$629)</f>
        <v>247415750</v>
      </c>
      <c r="BF689" s="117">
        <f>SUMIF($BO$9:$BO$629,$E689,BF$9:BF$629)</f>
        <v>0</v>
      </c>
      <c r="BG689" s="146">
        <f>SUMIF($BO$9:$BO$629,$E689,BG$9:BG$629)</f>
        <v>0</v>
      </c>
      <c r="BH689" s="91">
        <f>SUMIF($BO$9:$BO$629,$E689,BH$9:BH$629)</f>
        <v>1165</v>
      </c>
      <c r="BI689" s="91">
        <f>SUMIF($BO$9:$BO$629,$E689,BI$9:BI$629)</f>
        <v>3010.9</v>
      </c>
      <c r="BJ689" s="86">
        <f>SUMIF($BO$9:$BO$629,$E689,BJ$9:BJ$629)</f>
        <v>1845.9</v>
      </c>
      <c r="BK689" s="119">
        <f t="shared" si="89"/>
        <v>158.44635193133047</v>
      </c>
      <c r="BL689" s="86">
        <f>SUMIF($BO$9:$BO$629,$E689,BL$9:BL$629)</f>
        <v>2990.9</v>
      </c>
      <c r="BM689" s="86">
        <f>SUMIF($BO$9:$BO$629,$E689,BM$9:BM$629)</f>
        <v>1825.9</v>
      </c>
      <c r="BN689" s="119">
        <f t="shared" si="90"/>
        <v>156.72961373390558</v>
      </c>
      <c r="BO689" s="154">
        <f t="shared" ref="BO689:BO720" si="91">(BI689)/COUNTIF($BO$9:$BO$631,E689)</f>
        <v>501.81666666666666</v>
      </c>
      <c r="BP689" s="89">
        <f>(BI689)/COUNTIF($BO$9:$BO$631,E689)</f>
        <v>501.81666666666666</v>
      </c>
      <c r="BQ689" s="93">
        <f>(H689+L689+P689+T689+W689+Z689+AI689+AQ689+AY689)/COUNTIF($BO$9:$BO$631,E689)</f>
        <v>41235958.333333336</v>
      </c>
    </row>
    <row r="690" spans="5:69" ht="23.25" customHeight="1">
      <c r="E690" s="56" t="s">
        <v>790</v>
      </c>
      <c r="F690" s="57" t="s">
        <v>687</v>
      </c>
      <c r="G690" s="91">
        <f>SUMIF($BO$9:$BO$629,$E690,G$9:G$629)</f>
        <v>0</v>
      </c>
      <c r="H690" s="107">
        <f>SUMIF($BO$9:$BO$629,$E690,H$9:H$629)</f>
        <v>0</v>
      </c>
      <c r="I690" s="107">
        <f>SUMIF($BO$9:$BO$629,$E690,I$9:I$629)</f>
        <v>0</v>
      </c>
      <c r="J690" s="107">
        <f>SUMIF($BO$9:$BO$629,$E690,J$9:J$629)</f>
        <v>0</v>
      </c>
      <c r="K690" s="91">
        <f>SUMIF($BO$9:$BO$629,$E690,K$9:K$629)</f>
        <v>0</v>
      </c>
      <c r="L690" s="107">
        <f>SUMIF($BO$9:$BO$629,$E690,L$9:L$629)</f>
        <v>0</v>
      </c>
      <c r="M690" s="107">
        <f>SUMIF($BO$9:$BO$629,$E690,M$9:M$629)</f>
        <v>0</v>
      </c>
      <c r="N690" s="107">
        <f>SUMIF($BO$9:$BO$629,$E690,N$9:N$629)</f>
        <v>0</v>
      </c>
      <c r="O690" s="91">
        <f>SUMIF($BO$9:$BO$629,$E690,O$9:O$629)</f>
        <v>120.5</v>
      </c>
      <c r="P690" s="107">
        <f>SUMIF($BO$9:$BO$629,$E690,P$9:P$629)</f>
        <v>12351250</v>
      </c>
      <c r="Q690" s="107">
        <f>SUMIF($BO$9:$BO$629,$E690,Q$9:Q$629)</f>
        <v>0</v>
      </c>
      <c r="R690" s="107">
        <f>SUMIF($BO$9:$BO$629,$E690,R$9:R$629)</f>
        <v>12351250</v>
      </c>
      <c r="S690" s="91">
        <f>SUMIF($BO$9:$BO$629,$E690,S$9:S$629)</f>
        <v>0</v>
      </c>
      <c r="T690" s="107">
        <f>SUMIF($BO$9:$BO$629,$E690,T$9:T$629)</f>
        <v>0</v>
      </c>
      <c r="U690" s="107">
        <f>SUMIF($BO$9:$BO$629,$E690,U$9:U$629)</f>
        <v>0</v>
      </c>
      <c r="V690" s="107">
        <f>SUMIF($BO$9:$BO$629,$E690,V$9:V$629)</f>
        <v>0</v>
      </c>
      <c r="W690" s="107"/>
      <c r="X690" s="107"/>
      <c r="Y690" s="107"/>
      <c r="Z690" s="107"/>
      <c r="AA690" s="107"/>
      <c r="AB690" s="107">
        <f>SUMIF($BO$9:$BO$629,$E690,AB$9:AB$629)</f>
        <v>0</v>
      </c>
      <c r="AC690" s="107">
        <f>SUMIF($BO$9:$BO$629,$E690,AC$9:AC$629)</f>
        <v>5</v>
      </c>
      <c r="AD690" s="91">
        <f>SUMIF($BO$9:$BO$629,$E690,AD$9:AD$629)</f>
        <v>100</v>
      </c>
      <c r="AE690" s="107">
        <f>SUMIF($BO$9:$BO$629,$E690,AE$9:AE$629)</f>
        <v>0</v>
      </c>
      <c r="AF690" s="91">
        <f>SUMIF($BO$9:$BO$629,$E690,AF$9:AF$629)</f>
        <v>0</v>
      </c>
      <c r="AG690" s="107">
        <f>SUMIF($BO$9:$BO$629,$E690,AG$9:AG$629)</f>
        <v>5</v>
      </c>
      <c r="AH690" s="91">
        <f>SUMIF($BO$9:$BO$629,$E690,AH$9:AH$629)</f>
        <v>100</v>
      </c>
      <c r="AI690" s="117">
        <f>SUMIF($BO$9:$BO$629,$E690,AI$9:AI$629)</f>
        <v>5250000</v>
      </c>
      <c r="AJ690" s="117">
        <f>SUMIF($BO$9:$BO$629,$E690,AJ$9:AJ$629)</f>
        <v>0</v>
      </c>
      <c r="AK690" s="117">
        <f>SUMIF($BO$9:$BO$629,$E690,AK$9:AK$629)</f>
        <v>0</v>
      </c>
      <c r="AL690" s="117">
        <f>SUMIF($BO$9:$BO$629,$E690,AL$9:AL$629)</f>
        <v>5250000</v>
      </c>
      <c r="AM690" s="117">
        <f>SUMIF($BO$9:$BO$629,$E690,AM$9:AM$629)</f>
        <v>0</v>
      </c>
      <c r="AN690" s="91">
        <f>SUMIF($BO$9:$BO$629,$E690,AN$9:AN$629)</f>
        <v>1050</v>
      </c>
      <c r="AO690" s="91">
        <f>SUMIF($BO$9:$BO$629,$E690,AO$9:AO$629)</f>
        <v>1119.9000000000001</v>
      </c>
      <c r="AP690" s="91">
        <f>SUMIF($BO$9:$BO$629,$E690,AP$9:AP$629)</f>
        <v>0</v>
      </c>
      <c r="AQ690" s="116">
        <f>SUMIF($BO$9:$BO$629,$E690,AQ$9:AQ$629)</f>
        <v>15130000</v>
      </c>
      <c r="AR690" s="117">
        <f>SUMIF($BO$9:$BO$629,$E690,AR$9:AR$629)</f>
        <v>0</v>
      </c>
      <c r="AS690" s="117">
        <f>SUMIF($BO$9:$BO$629,$E690,AS$9:AS$629)</f>
        <v>0</v>
      </c>
      <c r="AT690" s="117">
        <f>SUMIF($BO$9:$BO$629,$E690,AT$9:AT$629)</f>
        <v>0</v>
      </c>
      <c r="AU690" s="117">
        <f>SUMIF($BO$9:$BO$629,$E690,AU$9:AU$629)</f>
        <v>0</v>
      </c>
      <c r="AV690" s="117">
        <f>SUMIF($BO$9:$BO$629,$E690,AV$9:AV$629)</f>
        <v>15130000</v>
      </c>
      <c r="AW690" s="117">
        <f>SUMIF($BO$9:$BO$629,$E690,AW$9:AW$629)</f>
        <v>0</v>
      </c>
      <c r="AX690" s="117">
        <f>SUMIF($BO$9:$BO$629,$E690,AX$9:AX$629)</f>
        <v>0</v>
      </c>
      <c r="AY690" s="117">
        <f>SUMIF($BO$9:$BO$629,$E690,AY$9:AY$629)</f>
        <v>0</v>
      </c>
      <c r="AZ690" s="117">
        <f>SUMIF($BO$9:$BO$629,$E690,AZ$9:AZ$629)</f>
        <v>0</v>
      </c>
      <c r="BA690" s="117">
        <f>SUMIF($BO$9:$BO$629,$E690,BA$9:BA$629)</f>
        <v>0</v>
      </c>
      <c r="BB690" s="117">
        <f>SUMIF($BO$9:$BO$629,$E690,BB$9:BB$629)</f>
        <v>32731250</v>
      </c>
      <c r="BC690" s="117">
        <f>SUMIF($BO$9:$BO$629,$E690,BC$9:BC$629)</f>
        <v>0</v>
      </c>
      <c r="BD690" s="117">
        <f>SUMIF($BO$9:$BO$629,$E690,BD$9:BD$629)</f>
        <v>0</v>
      </c>
      <c r="BE690" s="117">
        <f>SUMIF($BO$9:$BO$629,$E690,BE$9:BE$629)</f>
        <v>32731250</v>
      </c>
      <c r="BF690" s="117">
        <f>SUMIF($BO$9:$BO$629,$E690,BF$9:BF$629)</f>
        <v>0</v>
      </c>
      <c r="BG690" s="146">
        <f>SUMIF($BO$9:$BO$629,$E690,BG$9:BG$629)</f>
        <v>0</v>
      </c>
      <c r="BH690" s="91">
        <f>SUMIF($BO$9:$BO$629,$E690,BH$9:BH$629)</f>
        <v>1050</v>
      </c>
      <c r="BI690" s="91">
        <f>SUMIF($BO$9:$BO$629,$E690,BI$9:BI$629)</f>
        <v>1340.4</v>
      </c>
      <c r="BJ690" s="86">
        <f>SUMIF($BO$9:$BO$629,$E690,BJ$9:BJ$629)</f>
        <v>290.39999999999998</v>
      </c>
      <c r="BK690" s="119">
        <f t="shared" si="89"/>
        <v>27.657142857142851</v>
      </c>
      <c r="BL690" s="86">
        <f>SUMIF($BO$9:$BO$629,$E690,BL$9:BL$629)</f>
        <v>1240.4000000000001</v>
      </c>
      <c r="BM690" s="86">
        <f>SUMIF($BO$9:$BO$629,$E690,BM$9:BM$629)</f>
        <v>190.4</v>
      </c>
      <c r="BN690" s="119">
        <f t="shared" si="90"/>
        <v>18.133333333333333</v>
      </c>
      <c r="BO690" s="154">
        <f t="shared" si="91"/>
        <v>223.4</v>
      </c>
      <c r="BP690" s="89">
        <f>(BI690)/COUNTIF($BO$9:$BO$631,E690)</f>
        <v>223.4</v>
      </c>
      <c r="BQ690" s="93">
        <f>(H690+L690+P690+T690+W690+Z690+AI690+AQ690+AY690)/COUNTIF($BO$9:$BO$631,E690)</f>
        <v>5455208.333333333</v>
      </c>
    </row>
    <row r="691" spans="5:69" ht="23.25" customHeight="1">
      <c r="E691" s="56" t="s">
        <v>791</v>
      </c>
      <c r="F691" s="57" t="s">
        <v>688</v>
      </c>
      <c r="G691" s="91">
        <f>SUMIF($BO$9:$BO$629,$E691,G$9:G$629)</f>
        <v>234.5</v>
      </c>
      <c r="H691" s="107">
        <f>SUMIF($BO$9:$BO$629,$E691,H$9:H$629)</f>
        <v>24036250</v>
      </c>
      <c r="I691" s="107">
        <f>SUMIF($BO$9:$BO$629,$E691,I$9:I$629)</f>
        <v>0</v>
      </c>
      <c r="J691" s="107">
        <f>SUMIF($BO$9:$BO$629,$E691,J$9:J$629)</f>
        <v>24036250</v>
      </c>
      <c r="K691" s="91">
        <f>SUMIF($BO$9:$BO$629,$E691,K$9:K$629)</f>
        <v>0</v>
      </c>
      <c r="L691" s="107">
        <f>SUMIF($BO$9:$BO$629,$E691,L$9:L$629)</f>
        <v>0</v>
      </c>
      <c r="M691" s="107">
        <f>SUMIF($BO$9:$BO$629,$E691,M$9:M$629)</f>
        <v>0</v>
      </c>
      <c r="N691" s="107">
        <f>SUMIF($BO$9:$BO$629,$E691,N$9:N$629)</f>
        <v>0</v>
      </c>
      <c r="O691" s="91">
        <f>SUMIF($BO$9:$BO$629,$E691,O$9:O$629)</f>
        <v>667</v>
      </c>
      <c r="P691" s="107">
        <f>SUMIF($BO$9:$BO$629,$E691,P$9:P$629)</f>
        <v>68367500</v>
      </c>
      <c r="Q691" s="107">
        <f>SUMIF($BO$9:$BO$629,$E691,Q$9:Q$629)</f>
        <v>0</v>
      </c>
      <c r="R691" s="107">
        <f>SUMIF($BO$9:$BO$629,$E691,R$9:R$629)</f>
        <v>68367500</v>
      </c>
      <c r="S691" s="91">
        <f>SUMIF($BO$9:$BO$629,$E691,S$9:S$629)</f>
        <v>0</v>
      </c>
      <c r="T691" s="107">
        <f>SUMIF($BO$9:$BO$629,$E691,T$9:T$629)</f>
        <v>0</v>
      </c>
      <c r="U691" s="107">
        <f>SUMIF($BO$9:$BO$629,$E691,U$9:U$629)</f>
        <v>0</v>
      </c>
      <c r="V691" s="107">
        <f>SUMIF($BO$9:$BO$629,$E691,V$9:V$629)</f>
        <v>0</v>
      </c>
      <c r="W691" s="107"/>
      <c r="X691" s="107"/>
      <c r="Y691" s="107"/>
      <c r="Z691" s="107"/>
      <c r="AA691" s="107"/>
      <c r="AB691" s="107">
        <f>SUMIF($BO$9:$BO$629,$E691,AB$9:AB$629)</f>
        <v>0</v>
      </c>
      <c r="AC691" s="107">
        <f>SUMIF($BO$9:$BO$629,$E691,AC$9:AC$629)</f>
        <v>29</v>
      </c>
      <c r="AD691" s="91">
        <f>SUMIF($BO$9:$BO$629,$E691,AD$9:AD$629)</f>
        <v>820</v>
      </c>
      <c r="AE691" s="107">
        <f>SUMIF($BO$9:$BO$629,$E691,AE$9:AE$629)</f>
        <v>0</v>
      </c>
      <c r="AF691" s="91">
        <f>SUMIF($BO$9:$BO$629,$E691,AF$9:AF$629)</f>
        <v>0</v>
      </c>
      <c r="AG691" s="107">
        <f>SUMIF($BO$9:$BO$629,$E691,AG$9:AG$629)</f>
        <v>29</v>
      </c>
      <c r="AH691" s="91">
        <f>SUMIF($BO$9:$BO$629,$E691,AH$9:AH$629)</f>
        <v>820</v>
      </c>
      <c r="AI691" s="117">
        <f>SUMIF($BO$9:$BO$629,$E691,AI$9:AI$629)</f>
        <v>42250000</v>
      </c>
      <c r="AJ691" s="117">
        <f>SUMIF($BO$9:$BO$629,$E691,AJ$9:AJ$629)</f>
        <v>0</v>
      </c>
      <c r="AK691" s="117">
        <f>SUMIF($BO$9:$BO$629,$E691,AK$9:AK$629)</f>
        <v>0</v>
      </c>
      <c r="AL691" s="117">
        <f>SUMIF($BO$9:$BO$629,$E691,AL$9:AL$629)</f>
        <v>42250000</v>
      </c>
      <c r="AM691" s="117">
        <f>SUMIF($BO$9:$BO$629,$E691,AM$9:AM$629)</f>
        <v>0</v>
      </c>
      <c r="AN691" s="91">
        <f>SUMIF($BO$9:$BO$629,$E691,AN$9:AN$629)</f>
        <v>2845</v>
      </c>
      <c r="AO691" s="91">
        <f>SUMIF($BO$9:$BO$629,$E691,AO$9:AO$629)</f>
        <v>2252.2000000000003</v>
      </c>
      <c r="AP691" s="91">
        <f>SUMIF($BO$9:$BO$629,$E691,AP$9:AP$629)</f>
        <v>283.20000000000005</v>
      </c>
      <c r="AQ691" s="116">
        <f>SUMIF($BO$9:$BO$629,$E691,AQ$9:AQ$629)</f>
        <v>54040350</v>
      </c>
      <c r="AR691" s="117">
        <f>SUMIF($BO$9:$BO$629,$E691,AR$9:AR$629)</f>
        <v>0</v>
      </c>
      <c r="AS691" s="117">
        <f>SUMIF($BO$9:$BO$629,$E691,AS$9:AS$629)</f>
        <v>0</v>
      </c>
      <c r="AT691" s="117">
        <f>SUMIF($BO$9:$BO$629,$E691,AT$9:AT$629)</f>
        <v>0</v>
      </c>
      <c r="AU691" s="117">
        <f>SUMIF($BO$9:$BO$629,$E691,AU$9:AU$629)</f>
        <v>0</v>
      </c>
      <c r="AV691" s="117">
        <f>SUMIF($BO$9:$BO$629,$E691,AV$9:AV$629)</f>
        <v>54040350</v>
      </c>
      <c r="AW691" s="117">
        <f>SUMIF($BO$9:$BO$629,$E691,AW$9:AW$629)</f>
        <v>0</v>
      </c>
      <c r="AX691" s="117">
        <f>SUMIF($BO$9:$BO$629,$E691,AX$9:AX$629)</f>
        <v>0</v>
      </c>
      <c r="AY691" s="117">
        <f>SUMIF($BO$9:$BO$629,$E691,AY$9:AY$629)</f>
        <v>0</v>
      </c>
      <c r="AZ691" s="117">
        <f>SUMIF($BO$9:$BO$629,$E691,AZ$9:AZ$629)</f>
        <v>0</v>
      </c>
      <c r="BA691" s="117">
        <f>SUMIF($BO$9:$BO$629,$E691,BA$9:BA$629)</f>
        <v>0</v>
      </c>
      <c r="BB691" s="117">
        <f>SUMIF($BO$9:$BO$629,$E691,BB$9:BB$629)</f>
        <v>188694100</v>
      </c>
      <c r="BC691" s="117">
        <f>SUMIF($BO$9:$BO$629,$E691,BC$9:BC$629)</f>
        <v>0</v>
      </c>
      <c r="BD691" s="117">
        <f>SUMIF($BO$9:$BO$629,$E691,BD$9:BD$629)</f>
        <v>0</v>
      </c>
      <c r="BE691" s="117">
        <f>SUMIF($BO$9:$BO$629,$E691,BE$9:BE$629)</f>
        <v>188694100</v>
      </c>
      <c r="BF691" s="117">
        <f>SUMIF($BO$9:$BO$629,$E691,BF$9:BF$629)</f>
        <v>0</v>
      </c>
      <c r="BG691" s="146">
        <f>SUMIF($BO$9:$BO$629,$E691,BG$9:BG$629)</f>
        <v>0</v>
      </c>
      <c r="BH691" s="91">
        <f>SUMIF($BO$9:$BO$629,$E691,BH$9:BH$629)</f>
        <v>2845</v>
      </c>
      <c r="BI691" s="91">
        <f>SUMIF($BO$9:$BO$629,$E691,BI$9:BI$629)</f>
        <v>4256.8999999999996</v>
      </c>
      <c r="BJ691" s="86">
        <f>SUMIF($BO$9:$BO$629,$E691,BJ$9:BJ$629)</f>
        <v>1556.7000000000003</v>
      </c>
      <c r="BK691" s="119">
        <f t="shared" si="89"/>
        <v>54.717047451669607</v>
      </c>
      <c r="BL691" s="86">
        <f>SUMIF($BO$9:$BO$629,$E691,BL$9:BL$629)</f>
        <v>3436.9</v>
      </c>
      <c r="BM691" s="86">
        <f>SUMIF($BO$9:$BO$629,$E691,BM$9:BM$629)</f>
        <v>834.80000000000018</v>
      </c>
      <c r="BN691" s="119">
        <f t="shared" si="90"/>
        <v>29.342706502636211</v>
      </c>
      <c r="BO691" s="154">
        <f t="shared" si="91"/>
        <v>386.99090909090904</v>
      </c>
      <c r="BP691" s="89">
        <f>(BI691)/COUNTIF($BO$9:$BO$631,E691)</f>
        <v>386.99090909090904</v>
      </c>
      <c r="BQ691" s="93">
        <f>(H691+L691+P691+T691+W691+Z691+AI691+AQ691+AY691)/COUNTIF($BO$9:$BO$631,E691)</f>
        <v>17154009.09090909</v>
      </c>
    </row>
    <row r="692" spans="5:69" ht="23.25" customHeight="1">
      <c r="E692" s="56" t="s">
        <v>792</v>
      </c>
      <c r="F692" s="57" t="s">
        <v>689</v>
      </c>
      <c r="G692" s="91">
        <f>SUMIF($BO$9:$BO$629,$E692,G$9:G$629)</f>
        <v>0</v>
      </c>
      <c r="H692" s="107">
        <f>SUMIF($BO$9:$BO$629,$E692,H$9:H$629)</f>
        <v>0</v>
      </c>
      <c r="I692" s="107">
        <f>SUMIF($BO$9:$BO$629,$E692,I$9:I$629)</f>
        <v>0</v>
      </c>
      <c r="J692" s="107">
        <f>SUMIF($BO$9:$BO$629,$E692,J$9:J$629)</f>
        <v>0</v>
      </c>
      <c r="K692" s="91">
        <f>SUMIF($BO$9:$BO$629,$E692,K$9:K$629)</f>
        <v>0</v>
      </c>
      <c r="L692" s="107">
        <f>SUMIF($BO$9:$BO$629,$E692,L$9:L$629)</f>
        <v>0</v>
      </c>
      <c r="M692" s="107">
        <f>SUMIF($BO$9:$BO$629,$E692,M$9:M$629)</f>
        <v>0</v>
      </c>
      <c r="N692" s="107">
        <f>SUMIF($BO$9:$BO$629,$E692,N$9:N$629)</f>
        <v>0</v>
      </c>
      <c r="O692" s="91">
        <f>SUMIF($BO$9:$BO$629,$E692,O$9:O$629)</f>
        <v>468.3</v>
      </c>
      <c r="P692" s="107">
        <f>SUMIF($BO$9:$BO$629,$E692,P$9:P$629)</f>
        <v>48000750</v>
      </c>
      <c r="Q692" s="107">
        <f>SUMIF($BO$9:$BO$629,$E692,Q$9:Q$629)</f>
        <v>0</v>
      </c>
      <c r="R692" s="107">
        <f>SUMIF($BO$9:$BO$629,$E692,R$9:R$629)</f>
        <v>48000750</v>
      </c>
      <c r="S692" s="91">
        <f>SUMIF($BO$9:$BO$629,$E692,S$9:S$629)</f>
        <v>0</v>
      </c>
      <c r="T692" s="107">
        <f>SUMIF($BO$9:$BO$629,$E692,T$9:T$629)</f>
        <v>0</v>
      </c>
      <c r="U692" s="107">
        <f>SUMIF($BO$9:$BO$629,$E692,U$9:U$629)</f>
        <v>0</v>
      </c>
      <c r="V692" s="107">
        <f>SUMIF($BO$9:$BO$629,$E692,V$9:V$629)</f>
        <v>0</v>
      </c>
      <c r="W692" s="107"/>
      <c r="X692" s="107"/>
      <c r="Y692" s="107"/>
      <c r="Z692" s="107"/>
      <c r="AA692" s="107"/>
      <c r="AB692" s="107">
        <f>SUMIF($BO$9:$BO$629,$E692,AB$9:AB$629)</f>
        <v>0</v>
      </c>
      <c r="AC692" s="107">
        <f>SUMIF($BO$9:$BO$629,$E692,AC$9:AC$629)</f>
        <v>39</v>
      </c>
      <c r="AD692" s="91">
        <f>SUMIF($BO$9:$BO$629,$E692,AD$9:AD$629)</f>
        <v>1170</v>
      </c>
      <c r="AE692" s="107">
        <f>SUMIF($BO$9:$BO$629,$E692,AE$9:AE$629)</f>
        <v>0</v>
      </c>
      <c r="AF692" s="91">
        <f>SUMIF($BO$9:$BO$629,$E692,AF$9:AF$629)</f>
        <v>0</v>
      </c>
      <c r="AG692" s="107">
        <f>SUMIF($BO$9:$BO$629,$E692,AG$9:AG$629)</f>
        <v>39</v>
      </c>
      <c r="AH692" s="91">
        <f>SUMIF($BO$9:$BO$629,$E692,AH$9:AH$629)</f>
        <v>1170</v>
      </c>
      <c r="AI692" s="117">
        <f>SUMIF($BO$9:$BO$629,$E692,AI$9:AI$629)</f>
        <v>59600000</v>
      </c>
      <c r="AJ692" s="117">
        <f>SUMIF($BO$9:$BO$629,$E692,AJ$9:AJ$629)</f>
        <v>0</v>
      </c>
      <c r="AK692" s="117">
        <f>SUMIF($BO$9:$BO$629,$E692,AK$9:AK$629)</f>
        <v>0</v>
      </c>
      <c r="AL692" s="117">
        <f>SUMIF($BO$9:$BO$629,$E692,AL$9:AL$629)</f>
        <v>59600000</v>
      </c>
      <c r="AM692" s="117">
        <f>SUMIF($BO$9:$BO$629,$E692,AM$9:AM$629)</f>
        <v>0</v>
      </c>
      <c r="AN692" s="91">
        <f>SUMIF($BO$9:$BO$629,$E692,AN$9:AN$629)</f>
        <v>2310</v>
      </c>
      <c r="AO692" s="91">
        <f>SUMIF($BO$9:$BO$629,$E692,AO$9:AO$629)</f>
        <v>3618.2000000000003</v>
      </c>
      <c r="AP692" s="91">
        <f>SUMIF($BO$9:$BO$629,$E692,AP$9:AP$629)</f>
        <v>156.30000000000001</v>
      </c>
      <c r="AQ692" s="116">
        <f>SUMIF($BO$9:$BO$629,$E692,AQ$9:AQ$629)</f>
        <v>228162000</v>
      </c>
      <c r="AR692" s="117">
        <f>SUMIF($BO$9:$BO$629,$E692,AR$9:AR$629)</f>
        <v>0</v>
      </c>
      <c r="AS692" s="117">
        <f>SUMIF($BO$9:$BO$629,$E692,AS$9:AS$629)</f>
        <v>0</v>
      </c>
      <c r="AT692" s="117">
        <f>SUMIF($BO$9:$BO$629,$E692,AT$9:AT$629)</f>
        <v>0</v>
      </c>
      <c r="AU692" s="117">
        <f>SUMIF($BO$9:$BO$629,$E692,AU$9:AU$629)</f>
        <v>0</v>
      </c>
      <c r="AV692" s="117">
        <f>SUMIF($BO$9:$BO$629,$E692,AV$9:AV$629)</f>
        <v>228162000</v>
      </c>
      <c r="AW692" s="117">
        <f>SUMIF($BO$9:$BO$629,$E692,AW$9:AW$629)</f>
        <v>0</v>
      </c>
      <c r="AX692" s="117">
        <f>SUMIF($BO$9:$BO$629,$E692,AX$9:AX$629)</f>
        <v>0</v>
      </c>
      <c r="AY692" s="117">
        <f>SUMIF($BO$9:$BO$629,$E692,AY$9:AY$629)</f>
        <v>0</v>
      </c>
      <c r="AZ692" s="117">
        <f>SUMIF($BO$9:$BO$629,$E692,AZ$9:AZ$629)</f>
        <v>0</v>
      </c>
      <c r="BA692" s="117">
        <f>SUMIF($BO$9:$BO$629,$E692,BA$9:BA$629)</f>
        <v>0</v>
      </c>
      <c r="BB692" s="117">
        <f>SUMIF($BO$9:$BO$629,$E692,BB$9:BB$629)</f>
        <v>335762750</v>
      </c>
      <c r="BC692" s="117">
        <f>SUMIF($BO$9:$BO$629,$E692,BC$9:BC$629)</f>
        <v>0</v>
      </c>
      <c r="BD692" s="117">
        <f>SUMIF($BO$9:$BO$629,$E692,BD$9:BD$629)</f>
        <v>0</v>
      </c>
      <c r="BE692" s="117">
        <f>SUMIF($BO$9:$BO$629,$E692,BE$9:BE$629)</f>
        <v>335762750</v>
      </c>
      <c r="BF692" s="117">
        <f>SUMIF($BO$9:$BO$629,$E692,BF$9:BF$629)</f>
        <v>0</v>
      </c>
      <c r="BG692" s="146">
        <f>SUMIF($BO$9:$BO$629,$E692,BG$9:BG$629)</f>
        <v>0</v>
      </c>
      <c r="BH692" s="91">
        <f>SUMIF($BO$9:$BO$629,$E692,BH$9:BH$629)</f>
        <v>2310</v>
      </c>
      <c r="BI692" s="91">
        <f>SUMIF($BO$9:$BO$629,$E692,BI$9:BI$629)</f>
        <v>5412.8000000000011</v>
      </c>
      <c r="BJ692" s="86">
        <f>SUMIF($BO$9:$BO$629,$E692,BJ$9:BJ$629)</f>
        <v>3102.8</v>
      </c>
      <c r="BK692" s="119">
        <f t="shared" si="89"/>
        <v>134.32034632034632</v>
      </c>
      <c r="BL692" s="86">
        <f>SUMIF($BO$9:$BO$629,$E692,BL$9:BL$629)</f>
        <v>4242.8</v>
      </c>
      <c r="BM692" s="86">
        <f>SUMIF($BO$9:$BO$629,$E692,BM$9:BM$629)</f>
        <v>2072.4</v>
      </c>
      <c r="BN692" s="119">
        <f t="shared" si="90"/>
        <v>89.714285714285708</v>
      </c>
      <c r="BO692" s="154">
        <f t="shared" si="91"/>
        <v>492.07272727272738</v>
      </c>
      <c r="BP692" s="89">
        <f>(BI692)/COUNTIF($BO$9:$BO$631,E692)</f>
        <v>492.07272727272738</v>
      </c>
      <c r="BQ692" s="93">
        <f>(H692+L692+P692+T692+W692+Z692+AI692+AQ692+AY692)/COUNTIF($BO$9:$BO$631,E692)</f>
        <v>30523886.363636363</v>
      </c>
    </row>
    <row r="693" spans="5:69" ht="23.25" customHeight="1">
      <c r="E693" s="56" t="s">
        <v>793</v>
      </c>
      <c r="F693" s="57" t="s">
        <v>690</v>
      </c>
      <c r="G693" s="91">
        <f>SUMIF($BO$9:$BO$629,$E693,G$9:G$629)</f>
        <v>0</v>
      </c>
      <c r="H693" s="107">
        <f>SUMIF($BO$9:$BO$629,$E693,H$9:H$629)</f>
        <v>0</v>
      </c>
      <c r="I693" s="107">
        <f>SUMIF($BO$9:$BO$629,$E693,I$9:I$629)</f>
        <v>0</v>
      </c>
      <c r="J693" s="107">
        <f>SUMIF($BO$9:$BO$629,$E693,J$9:J$629)</f>
        <v>0</v>
      </c>
      <c r="K693" s="91">
        <f>SUMIF($BO$9:$BO$629,$E693,K$9:K$629)</f>
        <v>0</v>
      </c>
      <c r="L693" s="107">
        <f>SUMIF($BO$9:$BO$629,$E693,L$9:L$629)</f>
        <v>0</v>
      </c>
      <c r="M693" s="107">
        <f>SUMIF($BO$9:$BO$629,$E693,M$9:M$629)</f>
        <v>0</v>
      </c>
      <c r="N693" s="107">
        <f>SUMIF($BO$9:$BO$629,$E693,N$9:N$629)</f>
        <v>0</v>
      </c>
      <c r="O693" s="91">
        <f>SUMIF($BO$9:$BO$629,$E693,O$9:O$629)</f>
        <v>257.10000000000002</v>
      </c>
      <c r="P693" s="107">
        <f>SUMIF($BO$9:$BO$629,$E693,P$9:P$629)</f>
        <v>26352750</v>
      </c>
      <c r="Q693" s="107">
        <f>SUMIF($BO$9:$BO$629,$E693,Q$9:Q$629)</f>
        <v>0</v>
      </c>
      <c r="R693" s="107">
        <f>SUMIF($BO$9:$BO$629,$E693,R$9:R$629)</f>
        <v>26352750</v>
      </c>
      <c r="S693" s="91">
        <f>SUMIF($BO$9:$BO$629,$E693,S$9:S$629)</f>
        <v>0</v>
      </c>
      <c r="T693" s="107">
        <f>SUMIF($BO$9:$BO$629,$E693,T$9:T$629)</f>
        <v>0</v>
      </c>
      <c r="U693" s="107">
        <f>SUMIF($BO$9:$BO$629,$E693,U$9:U$629)</f>
        <v>0</v>
      </c>
      <c r="V693" s="107">
        <f>SUMIF($BO$9:$BO$629,$E693,V$9:V$629)</f>
        <v>0</v>
      </c>
      <c r="W693" s="107"/>
      <c r="X693" s="107"/>
      <c r="Y693" s="107"/>
      <c r="Z693" s="107"/>
      <c r="AA693" s="107"/>
      <c r="AB693" s="107">
        <f>SUMIF($BO$9:$BO$629,$E693,AB$9:AB$629)</f>
        <v>0</v>
      </c>
      <c r="AC693" s="107">
        <f>SUMIF($BO$9:$BO$629,$E693,AC$9:AC$629)</f>
        <v>49</v>
      </c>
      <c r="AD693" s="91">
        <f>SUMIF($BO$9:$BO$629,$E693,AD$9:AD$629)</f>
        <v>1410</v>
      </c>
      <c r="AE693" s="107">
        <f>SUMIF($BO$9:$BO$629,$E693,AE$9:AE$629)</f>
        <v>0</v>
      </c>
      <c r="AF693" s="91">
        <f>SUMIF($BO$9:$BO$629,$E693,AF$9:AF$629)</f>
        <v>0</v>
      </c>
      <c r="AG693" s="107">
        <f>SUMIF($BO$9:$BO$629,$E693,AG$9:AG$629)</f>
        <v>49</v>
      </c>
      <c r="AH693" s="91">
        <f>SUMIF($BO$9:$BO$629,$E693,AH$9:AH$629)</f>
        <v>1410</v>
      </c>
      <c r="AI693" s="117">
        <f>SUMIF($BO$9:$BO$629,$E693,AI$9:AI$629)</f>
        <v>71700000</v>
      </c>
      <c r="AJ693" s="117">
        <f>SUMIF($BO$9:$BO$629,$E693,AJ$9:AJ$629)</f>
        <v>0</v>
      </c>
      <c r="AK693" s="117">
        <f>SUMIF($BO$9:$BO$629,$E693,AK$9:AK$629)</f>
        <v>0</v>
      </c>
      <c r="AL693" s="117">
        <f>SUMIF($BO$9:$BO$629,$E693,AL$9:AL$629)</f>
        <v>71700000</v>
      </c>
      <c r="AM693" s="117">
        <f>SUMIF($BO$9:$BO$629,$E693,AM$9:AM$629)</f>
        <v>0</v>
      </c>
      <c r="AN693" s="91">
        <f>SUMIF($BO$9:$BO$629,$E693,AN$9:AN$629)</f>
        <v>3075</v>
      </c>
      <c r="AO693" s="91">
        <f>SUMIF($BO$9:$BO$629,$E693,AO$9:AO$629)</f>
        <v>2640.2</v>
      </c>
      <c r="AP693" s="91">
        <f>SUMIF($BO$9:$BO$629,$E693,AP$9:AP$629)</f>
        <v>336.6</v>
      </c>
      <c r="AQ693" s="116">
        <f>SUMIF($BO$9:$BO$629,$E693,AQ$9:AQ$629)</f>
        <v>62148900</v>
      </c>
      <c r="AR693" s="117">
        <f>SUMIF($BO$9:$BO$629,$E693,AR$9:AR$629)</f>
        <v>0</v>
      </c>
      <c r="AS693" s="117">
        <f>SUMIF($BO$9:$BO$629,$E693,AS$9:AS$629)</f>
        <v>0</v>
      </c>
      <c r="AT693" s="117">
        <f>SUMIF($BO$9:$BO$629,$E693,AT$9:AT$629)</f>
        <v>0</v>
      </c>
      <c r="AU693" s="117">
        <f>SUMIF($BO$9:$BO$629,$E693,AU$9:AU$629)</f>
        <v>0</v>
      </c>
      <c r="AV693" s="117">
        <f>SUMIF($BO$9:$BO$629,$E693,AV$9:AV$629)</f>
        <v>62148900</v>
      </c>
      <c r="AW693" s="117">
        <f>SUMIF($BO$9:$BO$629,$E693,AW$9:AW$629)</f>
        <v>0</v>
      </c>
      <c r="AX693" s="117">
        <f>SUMIF($BO$9:$BO$629,$E693,AX$9:AX$629)</f>
        <v>0</v>
      </c>
      <c r="AY693" s="117">
        <f>SUMIF($BO$9:$BO$629,$E693,AY$9:AY$629)</f>
        <v>0</v>
      </c>
      <c r="AZ693" s="117">
        <f>SUMIF($BO$9:$BO$629,$E693,AZ$9:AZ$629)</f>
        <v>0</v>
      </c>
      <c r="BA693" s="117">
        <f>SUMIF($BO$9:$BO$629,$E693,BA$9:BA$629)</f>
        <v>0</v>
      </c>
      <c r="BB693" s="117">
        <f>SUMIF($BO$9:$BO$629,$E693,BB$9:BB$629)</f>
        <v>160201650</v>
      </c>
      <c r="BC693" s="117">
        <f>SUMIF($BO$9:$BO$629,$E693,BC$9:BC$629)</f>
        <v>0</v>
      </c>
      <c r="BD693" s="117">
        <f>SUMIF($BO$9:$BO$629,$E693,BD$9:BD$629)</f>
        <v>0</v>
      </c>
      <c r="BE693" s="117">
        <f>SUMIF($BO$9:$BO$629,$E693,BE$9:BE$629)</f>
        <v>160201650</v>
      </c>
      <c r="BF693" s="117">
        <f>SUMIF($BO$9:$BO$629,$E693,BF$9:BF$629)</f>
        <v>0</v>
      </c>
      <c r="BG693" s="146">
        <f>SUMIF($BO$9:$BO$629,$E693,BG$9:BG$629)</f>
        <v>0</v>
      </c>
      <c r="BH693" s="91">
        <f>SUMIF($BO$9:$BO$629,$E693,BH$9:BH$629)</f>
        <v>3075</v>
      </c>
      <c r="BI693" s="91">
        <f>SUMIF($BO$9:$BO$629,$E693,BI$9:BI$629)</f>
        <v>4643.9000000000005</v>
      </c>
      <c r="BJ693" s="86">
        <f>SUMIF($BO$9:$BO$629,$E693,BJ$9:BJ$629)</f>
        <v>1726.3000000000002</v>
      </c>
      <c r="BK693" s="119">
        <f t="shared" si="89"/>
        <v>56.139837398373992</v>
      </c>
      <c r="BL693" s="86">
        <f>SUMIF($BO$9:$BO$629,$E693,BL$9:BL$629)</f>
        <v>3233.9</v>
      </c>
      <c r="BM693" s="86">
        <f>SUMIF($BO$9:$BO$629,$E693,BM$9:BM$629)</f>
        <v>622.80000000000007</v>
      </c>
      <c r="BN693" s="119">
        <f t="shared" si="90"/>
        <v>20.253658536585366</v>
      </c>
      <c r="BO693" s="154">
        <f t="shared" si="91"/>
        <v>422.17272727272734</v>
      </c>
      <c r="BP693" s="89">
        <f>(BI693)/COUNTIF($BO$9:$BO$631,E693)</f>
        <v>422.17272727272734</v>
      </c>
      <c r="BQ693" s="93">
        <f>(H693+L693+P693+T693+W693+Z693+AI693+AQ693+AY693)/COUNTIF($BO$9:$BO$631,E693)</f>
        <v>14563786.363636363</v>
      </c>
    </row>
    <row r="694" spans="5:69" ht="23.25" customHeight="1">
      <c r="E694" s="56" t="s">
        <v>794</v>
      </c>
      <c r="F694" s="57" t="s">
        <v>691</v>
      </c>
      <c r="G694" s="91">
        <f>SUMIF($BO$9:$BO$629,$E694,G$9:G$629)</f>
        <v>114.3</v>
      </c>
      <c r="H694" s="107">
        <f>SUMIF($BO$9:$BO$629,$E694,H$9:H$629)</f>
        <v>11715750</v>
      </c>
      <c r="I694" s="107">
        <f>SUMIF($BO$9:$BO$629,$E694,I$9:I$629)</f>
        <v>0</v>
      </c>
      <c r="J694" s="107">
        <f>SUMIF($BO$9:$BO$629,$E694,J$9:J$629)</f>
        <v>11715750</v>
      </c>
      <c r="K694" s="91">
        <f>SUMIF($BO$9:$BO$629,$E694,K$9:K$629)</f>
        <v>0</v>
      </c>
      <c r="L694" s="107">
        <f>SUMIF($BO$9:$BO$629,$E694,L$9:L$629)</f>
        <v>0</v>
      </c>
      <c r="M694" s="107">
        <f>SUMIF($BO$9:$BO$629,$E694,M$9:M$629)</f>
        <v>0</v>
      </c>
      <c r="N694" s="107">
        <f>SUMIF($BO$9:$BO$629,$E694,N$9:N$629)</f>
        <v>0</v>
      </c>
      <c r="O694" s="91">
        <f>SUMIF($BO$9:$BO$629,$E694,O$9:O$629)</f>
        <v>576.70000000000005</v>
      </c>
      <c r="P694" s="107">
        <f>SUMIF($BO$9:$BO$629,$E694,P$9:P$629)</f>
        <v>59111750</v>
      </c>
      <c r="Q694" s="107">
        <f>SUMIF($BO$9:$BO$629,$E694,Q$9:Q$629)</f>
        <v>0</v>
      </c>
      <c r="R694" s="107">
        <f>SUMIF($BO$9:$BO$629,$E694,R$9:R$629)</f>
        <v>59111750</v>
      </c>
      <c r="S694" s="91">
        <f>SUMIF($BO$9:$BO$629,$E694,S$9:S$629)</f>
        <v>0</v>
      </c>
      <c r="T694" s="107">
        <f>SUMIF($BO$9:$BO$629,$E694,T$9:T$629)</f>
        <v>0</v>
      </c>
      <c r="U694" s="107">
        <f>SUMIF($BO$9:$BO$629,$E694,U$9:U$629)</f>
        <v>0</v>
      </c>
      <c r="V694" s="107">
        <f>SUMIF($BO$9:$BO$629,$E694,V$9:V$629)</f>
        <v>0</v>
      </c>
      <c r="W694" s="107"/>
      <c r="X694" s="107"/>
      <c r="Y694" s="107"/>
      <c r="Z694" s="107"/>
      <c r="AA694" s="107"/>
      <c r="AB694" s="107">
        <f>SUMIF($BO$9:$BO$629,$E694,AB$9:AB$629)</f>
        <v>0</v>
      </c>
      <c r="AC694" s="107">
        <f>SUMIF($BO$9:$BO$629,$E694,AC$9:AC$629)</f>
        <v>49</v>
      </c>
      <c r="AD694" s="91">
        <f>SUMIF($BO$9:$BO$629,$E694,AD$9:AD$629)</f>
        <v>1320</v>
      </c>
      <c r="AE694" s="107">
        <f>SUMIF($BO$9:$BO$629,$E694,AE$9:AE$629)</f>
        <v>0</v>
      </c>
      <c r="AF694" s="91">
        <f>SUMIF($BO$9:$BO$629,$E694,AF$9:AF$629)</f>
        <v>0</v>
      </c>
      <c r="AG694" s="107">
        <f>SUMIF($BO$9:$BO$629,$E694,AG$9:AG$629)</f>
        <v>49</v>
      </c>
      <c r="AH694" s="91">
        <f>SUMIF($BO$9:$BO$629,$E694,AH$9:AH$629)</f>
        <v>1320</v>
      </c>
      <c r="AI694" s="117">
        <f>SUMIF($BO$9:$BO$629,$E694,AI$9:AI$629)</f>
        <v>67400000</v>
      </c>
      <c r="AJ694" s="117">
        <f>SUMIF($BO$9:$BO$629,$E694,AJ$9:AJ$629)</f>
        <v>0</v>
      </c>
      <c r="AK694" s="117">
        <f>SUMIF($BO$9:$BO$629,$E694,AK$9:AK$629)</f>
        <v>0</v>
      </c>
      <c r="AL694" s="117">
        <f>SUMIF($BO$9:$BO$629,$E694,AL$9:AL$629)</f>
        <v>67400000</v>
      </c>
      <c r="AM694" s="117">
        <f>SUMIF($BO$9:$BO$629,$E694,AM$9:AM$629)</f>
        <v>0</v>
      </c>
      <c r="AN694" s="91">
        <f>SUMIF($BO$9:$BO$629,$E694,AN$9:AN$629)</f>
        <v>3562.5</v>
      </c>
      <c r="AO694" s="91">
        <f>SUMIF($BO$9:$BO$629,$E694,AO$9:AO$629)</f>
        <v>1751.1</v>
      </c>
      <c r="AP694" s="91">
        <f>SUMIF($BO$9:$BO$629,$E694,AP$9:AP$629)</f>
        <v>510.5</v>
      </c>
      <c r="AQ694" s="116">
        <f>SUMIF($BO$9:$BO$629,$E694,AQ$9:AQ$629)</f>
        <v>42424650</v>
      </c>
      <c r="AR694" s="117">
        <f>SUMIF($BO$9:$BO$629,$E694,AR$9:AR$629)</f>
        <v>0</v>
      </c>
      <c r="AS694" s="117">
        <f>SUMIF($BO$9:$BO$629,$E694,AS$9:AS$629)</f>
        <v>0</v>
      </c>
      <c r="AT694" s="117">
        <f>SUMIF($BO$9:$BO$629,$E694,AT$9:AT$629)</f>
        <v>0</v>
      </c>
      <c r="AU694" s="117">
        <f>SUMIF($BO$9:$BO$629,$E694,AU$9:AU$629)</f>
        <v>0</v>
      </c>
      <c r="AV694" s="117">
        <f>SUMIF($BO$9:$BO$629,$E694,AV$9:AV$629)</f>
        <v>42424650</v>
      </c>
      <c r="AW694" s="117">
        <f>SUMIF($BO$9:$BO$629,$E694,AW$9:AW$629)</f>
        <v>0</v>
      </c>
      <c r="AX694" s="117">
        <f>SUMIF($BO$9:$BO$629,$E694,AX$9:AX$629)</f>
        <v>0</v>
      </c>
      <c r="AY694" s="117">
        <f>SUMIF($BO$9:$BO$629,$E694,AY$9:AY$629)</f>
        <v>0</v>
      </c>
      <c r="AZ694" s="117">
        <f>SUMIF($BO$9:$BO$629,$E694,AZ$9:AZ$629)</f>
        <v>0</v>
      </c>
      <c r="BA694" s="117">
        <f>SUMIF($BO$9:$BO$629,$E694,BA$9:BA$629)</f>
        <v>0</v>
      </c>
      <c r="BB694" s="117">
        <f>SUMIF($BO$9:$BO$629,$E694,BB$9:BB$629)</f>
        <v>180652150</v>
      </c>
      <c r="BC694" s="117">
        <f>SUMIF($BO$9:$BO$629,$E694,BC$9:BC$629)</f>
        <v>0</v>
      </c>
      <c r="BD694" s="117">
        <f>SUMIF($BO$9:$BO$629,$E694,BD$9:BD$629)</f>
        <v>0</v>
      </c>
      <c r="BE694" s="117">
        <f>SUMIF($BO$9:$BO$629,$E694,BE$9:BE$629)</f>
        <v>180652150</v>
      </c>
      <c r="BF694" s="117">
        <f>SUMIF($BO$9:$BO$629,$E694,BF$9:BF$629)</f>
        <v>0</v>
      </c>
      <c r="BG694" s="146">
        <f>SUMIF($BO$9:$BO$629,$E694,BG$9:BG$629)</f>
        <v>0</v>
      </c>
      <c r="BH694" s="91">
        <f>SUMIF($BO$9:$BO$629,$E694,BH$9:BH$629)</f>
        <v>3562.5</v>
      </c>
      <c r="BI694" s="91">
        <f>SUMIF($BO$9:$BO$629,$E694,BI$9:BI$629)</f>
        <v>4272.6000000000004</v>
      </c>
      <c r="BJ694" s="86">
        <f>SUMIF($BO$9:$BO$629,$E694,BJ$9:BJ$629)</f>
        <v>1077.7</v>
      </c>
      <c r="BK694" s="119">
        <f t="shared" si="89"/>
        <v>30.25122807017544</v>
      </c>
      <c r="BL694" s="86">
        <f>SUMIF($BO$9:$BO$629,$E694,BL$9:BL$629)</f>
        <v>2952.6</v>
      </c>
      <c r="BM694" s="86">
        <f>SUMIF($BO$9:$BO$629,$E694,BM$9:BM$629)</f>
        <v>440.29999999999995</v>
      </c>
      <c r="BN694" s="119">
        <f t="shared" si="90"/>
        <v>12.359298245614033</v>
      </c>
      <c r="BO694" s="154">
        <f t="shared" si="91"/>
        <v>267.03750000000002</v>
      </c>
      <c r="BP694" s="89">
        <f>(BI694)/COUNTIF($BO$9:$BO$631,E694)</f>
        <v>267.03750000000002</v>
      </c>
      <c r="BQ694" s="93">
        <f>(H694+L694+P694+T694+W694+Z694+AI694+AQ694+AY694)/COUNTIF($BO$9:$BO$631,E694)</f>
        <v>11290759.375</v>
      </c>
    </row>
    <row r="695" spans="5:69" ht="23.25" customHeight="1">
      <c r="E695" s="56" t="s">
        <v>795</v>
      </c>
      <c r="F695" s="57" t="s">
        <v>692</v>
      </c>
      <c r="G695" s="91">
        <f>SUMIF($BO$9:$BO$629,$E695,G$9:G$629)</f>
        <v>0</v>
      </c>
      <c r="H695" s="107">
        <f>SUMIF($BO$9:$BO$629,$E695,H$9:H$629)</f>
        <v>0</v>
      </c>
      <c r="I695" s="107">
        <f>SUMIF($BO$9:$BO$629,$E695,I$9:I$629)</f>
        <v>0</v>
      </c>
      <c r="J695" s="107">
        <f>SUMIF($BO$9:$BO$629,$E695,J$9:J$629)</f>
        <v>0</v>
      </c>
      <c r="K695" s="91">
        <f>SUMIF($BO$9:$BO$629,$E695,K$9:K$629)</f>
        <v>0</v>
      </c>
      <c r="L695" s="107">
        <f>SUMIF($BO$9:$BO$629,$E695,L$9:L$629)</f>
        <v>0</v>
      </c>
      <c r="M695" s="107">
        <f>SUMIF($BO$9:$BO$629,$E695,M$9:M$629)</f>
        <v>0</v>
      </c>
      <c r="N695" s="107">
        <f>SUMIF($BO$9:$BO$629,$E695,N$9:N$629)</f>
        <v>0</v>
      </c>
      <c r="O695" s="91">
        <f>SUMIF($BO$9:$BO$629,$E695,O$9:O$629)</f>
        <v>801.39999999999975</v>
      </c>
      <c r="P695" s="107">
        <f>SUMIF($BO$9:$BO$629,$E695,P$9:P$629)</f>
        <v>82143499.999999985</v>
      </c>
      <c r="Q695" s="107">
        <f>SUMIF($BO$9:$BO$629,$E695,Q$9:Q$629)</f>
        <v>0</v>
      </c>
      <c r="R695" s="107">
        <f>SUMIF($BO$9:$BO$629,$E695,R$9:R$629)</f>
        <v>82143500</v>
      </c>
      <c r="S695" s="91">
        <f>SUMIF($BO$9:$BO$629,$E695,S$9:S$629)</f>
        <v>0</v>
      </c>
      <c r="T695" s="107">
        <f>SUMIF($BO$9:$BO$629,$E695,T$9:T$629)</f>
        <v>0</v>
      </c>
      <c r="U695" s="107">
        <f>SUMIF($BO$9:$BO$629,$E695,U$9:U$629)</f>
        <v>0</v>
      </c>
      <c r="V695" s="107">
        <f>SUMIF($BO$9:$BO$629,$E695,V$9:V$629)</f>
        <v>0</v>
      </c>
      <c r="W695" s="107"/>
      <c r="X695" s="107"/>
      <c r="Y695" s="107"/>
      <c r="Z695" s="107"/>
      <c r="AA695" s="107"/>
      <c r="AB695" s="107">
        <f>SUMIF($BO$9:$BO$629,$E695,AB$9:AB$629)</f>
        <v>0</v>
      </c>
      <c r="AC695" s="107">
        <f>SUMIF($BO$9:$BO$629,$E695,AC$9:AC$629)</f>
        <v>39</v>
      </c>
      <c r="AD695" s="91">
        <f>SUMIF($BO$9:$BO$629,$E695,AD$9:AD$629)</f>
        <v>980</v>
      </c>
      <c r="AE695" s="107">
        <f>SUMIF($BO$9:$BO$629,$E695,AE$9:AE$629)</f>
        <v>0</v>
      </c>
      <c r="AF695" s="91">
        <f>SUMIF($BO$9:$BO$629,$E695,AF$9:AF$629)</f>
        <v>0</v>
      </c>
      <c r="AG695" s="107">
        <f>SUMIF($BO$9:$BO$629,$E695,AG$9:AG$629)</f>
        <v>39</v>
      </c>
      <c r="AH695" s="91">
        <f>SUMIF($BO$9:$BO$629,$E695,AH$9:AH$629)</f>
        <v>980</v>
      </c>
      <c r="AI695" s="117">
        <f>SUMIF($BO$9:$BO$629,$E695,AI$9:AI$629)</f>
        <v>49750000</v>
      </c>
      <c r="AJ695" s="117">
        <f>SUMIF($BO$9:$BO$629,$E695,AJ$9:AJ$629)</f>
        <v>0</v>
      </c>
      <c r="AK695" s="117">
        <f>SUMIF($BO$9:$BO$629,$E695,AK$9:AK$629)</f>
        <v>0</v>
      </c>
      <c r="AL695" s="117">
        <f>SUMIF($BO$9:$BO$629,$E695,AL$9:AL$629)</f>
        <v>49750000</v>
      </c>
      <c r="AM695" s="117">
        <f>SUMIF($BO$9:$BO$629,$E695,AM$9:AM$629)</f>
        <v>0</v>
      </c>
      <c r="AN695" s="91">
        <f>SUMIF($BO$9:$BO$629,$E695,AN$9:AN$629)</f>
        <v>1950</v>
      </c>
      <c r="AO695" s="91">
        <f>SUMIF($BO$9:$BO$629,$E695,AO$9:AO$629)</f>
        <v>4159.7</v>
      </c>
      <c r="AP695" s="91">
        <f>SUMIF($BO$9:$BO$629,$E695,AP$9:AP$629)</f>
        <v>676.4</v>
      </c>
      <c r="AQ695" s="116">
        <f>SUMIF($BO$9:$BO$629,$E695,AQ$9:AQ$629)</f>
        <v>390923350</v>
      </c>
      <c r="AR695" s="117">
        <f>SUMIF($BO$9:$BO$629,$E695,AR$9:AR$629)</f>
        <v>0</v>
      </c>
      <c r="AS695" s="117">
        <f>SUMIF($BO$9:$BO$629,$E695,AS$9:AS$629)</f>
        <v>0</v>
      </c>
      <c r="AT695" s="117">
        <f>SUMIF($BO$9:$BO$629,$E695,AT$9:AT$629)</f>
        <v>0</v>
      </c>
      <c r="AU695" s="117">
        <f>SUMIF($BO$9:$BO$629,$E695,AU$9:AU$629)</f>
        <v>0</v>
      </c>
      <c r="AV695" s="117">
        <f>SUMIF($BO$9:$BO$629,$E695,AV$9:AV$629)</f>
        <v>390923350</v>
      </c>
      <c r="AW695" s="117">
        <f>SUMIF($BO$9:$BO$629,$E695,AW$9:AW$629)</f>
        <v>0</v>
      </c>
      <c r="AX695" s="117">
        <f>SUMIF($BO$9:$BO$629,$E695,AX$9:AX$629)</f>
        <v>0</v>
      </c>
      <c r="AY695" s="117">
        <f>SUMIF($BO$9:$BO$629,$E695,AY$9:AY$629)</f>
        <v>0</v>
      </c>
      <c r="AZ695" s="117">
        <f>SUMIF($BO$9:$BO$629,$E695,AZ$9:AZ$629)</f>
        <v>0</v>
      </c>
      <c r="BA695" s="117">
        <f>SUMIF($BO$9:$BO$629,$E695,BA$9:BA$629)</f>
        <v>0</v>
      </c>
      <c r="BB695" s="117">
        <f>SUMIF($BO$9:$BO$629,$E695,BB$9:BB$629)</f>
        <v>522816850</v>
      </c>
      <c r="BC695" s="117">
        <f>SUMIF($BO$9:$BO$629,$E695,BC$9:BC$629)</f>
        <v>0</v>
      </c>
      <c r="BD695" s="117">
        <f>SUMIF($BO$9:$BO$629,$E695,BD$9:BD$629)</f>
        <v>0</v>
      </c>
      <c r="BE695" s="117">
        <f>SUMIF($BO$9:$BO$629,$E695,BE$9:BE$629)</f>
        <v>522816850</v>
      </c>
      <c r="BF695" s="117">
        <f>SUMIF($BO$9:$BO$629,$E695,BF$9:BF$629)</f>
        <v>0</v>
      </c>
      <c r="BG695" s="146">
        <f>SUMIF($BO$9:$BO$629,$E695,BG$9:BG$629)</f>
        <v>0</v>
      </c>
      <c r="BH695" s="91">
        <f>SUMIF($BO$9:$BO$629,$E695,BH$9:BH$629)</f>
        <v>1950</v>
      </c>
      <c r="BI695" s="91">
        <f>SUMIF($BO$9:$BO$629,$E695,BI$9:BI$629)</f>
        <v>6617.5</v>
      </c>
      <c r="BJ695" s="86">
        <f>SUMIF($BO$9:$BO$629,$E695,BJ$9:BJ$629)</f>
        <v>4667.5</v>
      </c>
      <c r="BK695" s="119">
        <f t="shared" si="89"/>
        <v>239.35897435897436</v>
      </c>
      <c r="BL695" s="86">
        <f>SUMIF($BO$9:$BO$629,$E695,BL$9:BL$629)</f>
        <v>5637.5</v>
      </c>
      <c r="BM695" s="86">
        <f>SUMIF($BO$9:$BO$629,$E695,BM$9:BM$629)</f>
        <v>3687.5</v>
      </c>
      <c r="BN695" s="119">
        <f t="shared" si="90"/>
        <v>189.10256410256409</v>
      </c>
      <c r="BO695" s="154">
        <f t="shared" si="91"/>
        <v>735.27777777777783</v>
      </c>
      <c r="BP695" s="89">
        <f>(BI695)/COUNTIF($BO$9:$BO$631,E695)</f>
        <v>735.27777777777783</v>
      </c>
      <c r="BQ695" s="93">
        <f>(H695+L695+P695+T695+W695+Z695+AI695+AQ695+AY695)/COUNTIF($BO$9:$BO$631,E695)</f>
        <v>58090761.111111112</v>
      </c>
    </row>
    <row r="696" spans="5:69" ht="23.25" customHeight="1">
      <c r="E696" s="56" t="s">
        <v>796</v>
      </c>
      <c r="F696" s="57" t="s">
        <v>693</v>
      </c>
      <c r="G696" s="91">
        <f>SUMIF($BO$9:$BO$629,$E696,G$9:G$629)</f>
        <v>0</v>
      </c>
      <c r="H696" s="107">
        <f>SUMIF($BO$9:$BO$629,$E696,H$9:H$629)</f>
        <v>0</v>
      </c>
      <c r="I696" s="107">
        <f>SUMIF($BO$9:$BO$629,$E696,I$9:I$629)</f>
        <v>0</v>
      </c>
      <c r="J696" s="107">
        <f>SUMIF($BO$9:$BO$629,$E696,J$9:J$629)</f>
        <v>0</v>
      </c>
      <c r="K696" s="91">
        <f>SUMIF($BO$9:$BO$629,$E696,K$9:K$629)</f>
        <v>0</v>
      </c>
      <c r="L696" s="107">
        <f>SUMIF($BO$9:$BO$629,$E696,L$9:L$629)</f>
        <v>0</v>
      </c>
      <c r="M696" s="107">
        <f>SUMIF($BO$9:$BO$629,$E696,M$9:M$629)</f>
        <v>0</v>
      </c>
      <c r="N696" s="107">
        <f>SUMIF($BO$9:$BO$629,$E696,N$9:N$629)</f>
        <v>0</v>
      </c>
      <c r="O696" s="91">
        <f>SUMIF($BO$9:$BO$629,$E696,O$9:O$629)</f>
        <v>317.09999999999997</v>
      </c>
      <c r="P696" s="107">
        <f>SUMIF($BO$9:$BO$629,$E696,P$9:P$629)</f>
        <v>32502750</v>
      </c>
      <c r="Q696" s="107">
        <f>SUMIF($BO$9:$BO$629,$E696,Q$9:Q$629)</f>
        <v>0</v>
      </c>
      <c r="R696" s="107">
        <f>SUMIF($BO$9:$BO$629,$E696,R$9:R$629)</f>
        <v>32502750</v>
      </c>
      <c r="S696" s="91">
        <f>SUMIF($BO$9:$BO$629,$E696,S$9:S$629)</f>
        <v>0</v>
      </c>
      <c r="T696" s="107">
        <f>SUMIF($BO$9:$BO$629,$E696,T$9:T$629)</f>
        <v>0</v>
      </c>
      <c r="U696" s="107">
        <f>SUMIF($BO$9:$BO$629,$E696,U$9:U$629)</f>
        <v>0</v>
      </c>
      <c r="V696" s="107">
        <f>SUMIF($BO$9:$BO$629,$E696,V$9:V$629)</f>
        <v>0</v>
      </c>
      <c r="W696" s="107"/>
      <c r="X696" s="107"/>
      <c r="Y696" s="107"/>
      <c r="Z696" s="107"/>
      <c r="AA696" s="107"/>
      <c r="AB696" s="107">
        <f>SUMIF($BO$9:$BO$629,$E696,AB$9:AB$629)</f>
        <v>0</v>
      </c>
      <c r="AC696" s="107">
        <f>SUMIF($BO$9:$BO$629,$E696,AC$9:AC$629)</f>
        <v>26</v>
      </c>
      <c r="AD696" s="91">
        <f>SUMIF($BO$9:$BO$629,$E696,AD$9:AD$629)</f>
        <v>670</v>
      </c>
      <c r="AE696" s="107">
        <f>SUMIF($BO$9:$BO$629,$E696,AE$9:AE$629)</f>
        <v>0</v>
      </c>
      <c r="AF696" s="91">
        <f>SUMIF($BO$9:$BO$629,$E696,AF$9:AF$629)</f>
        <v>0</v>
      </c>
      <c r="AG696" s="107">
        <f>SUMIF($BO$9:$BO$629,$E696,AG$9:AG$629)</f>
        <v>26</v>
      </c>
      <c r="AH696" s="91">
        <f>SUMIF($BO$9:$BO$629,$E696,AH$9:AH$629)</f>
        <v>670</v>
      </c>
      <c r="AI696" s="117">
        <f>SUMIF($BO$9:$BO$629,$E696,AI$9:AI$629)</f>
        <v>34225000</v>
      </c>
      <c r="AJ696" s="117">
        <f>SUMIF($BO$9:$BO$629,$E696,AJ$9:AJ$629)</f>
        <v>0</v>
      </c>
      <c r="AK696" s="117">
        <f>SUMIF($BO$9:$BO$629,$E696,AK$9:AK$629)</f>
        <v>0</v>
      </c>
      <c r="AL696" s="117">
        <f>SUMIF($BO$9:$BO$629,$E696,AL$9:AL$629)</f>
        <v>34225000</v>
      </c>
      <c r="AM696" s="117">
        <f>SUMIF($BO$9:$BO$629,$E696,AM$9:AM$629)</f>
        <v>0</v>
      </c>
      <c r="AN696" s="91">
        <f>SUMIF($BO$9:$BO$629,$E696,AN$9:AN$629)</f>
        <v>1500</v>
      </c>
      <c r="AO696" s="91">
        <f>SUMIF($BO$9:$BO$629,$E696,AO$9:AO$629)</f>
        <v>2521.6000000000004</v>
      </c>
      <c r="AP696" s="91">
        <f>SUMIF($BO$9:$BO$629,$E696,AP$9:AP$629)</f>
        <v>735.49999999999989</v>
      </c>
      <c r="AQ696" s="116">
        <f>SUMIF($BO$9:$BO$629,$E696,AQ$9:AQ$629)</f>
        <v>234890800</v>
      </c>
      <c r="AR696" s="117">
        <f>SUMIF($BO$9:$BO$629,$E696,AR$9:AR$629)</f>
        <v>0</v>
      </c>
      <c r="AS696" s="117">
        <f>SUMIF($BO$9:$BO$629,$E696,AS$9:AS$629)</f>
        <v>0</v>
      </c>
      <c r="AT696" s="117">
        <f>SUMIF($BO$9:$BO$629,$E696,AT$9:AT$629)</f>
        <v>0</v>
      </c>
      <c r="AU696" s="117">
        <f>SUMIF($BO$9:$BO$629,$E696,AU$9:AU$629)</f>
        <v>0</v>
      </c>
      <c r="AV696" s="117">
        <f>SUMIF($BO$9:$BO$629,$E696,AV$9:AV$629)</f>
        <v>234890800</v>
      </c>
      <c r="AW696" s="117">
        <f>SUMIF($BO$9:$BO$629,$E696,AW$9:AW$629)</f>
        <v>0</v>
      </c>
      <c r="AX696" s="117">
        <f>SUMIF($BO$9:$BO$629,$E696,AX$9:AX$629)</f>
        <v>0</v>
      </c>
      <c r="AY696" s="117">
        <f>SUMIF($BO$9:$BO$629,$E696,AY$9:AY$629)</f>
        <v>0</v>
      </c>
      <c r="AZ696" s="117">
        <f>SUMIF($BO$9:$BO$629,$E696,AZ$9:AZ$629)</f>
        <v>0</v>
      </c>
      <c r="BA696" s="117">
        <f>SUMIF($BO$9:$BO$629,$E696,BA$9:BA$629)</f>
        <v>0</v>
      </c>
      <c r="BB696" s="117">
        <f>SUMIF($BO$9:$BO$629,$E696,BB$9:BB$629)</f>
        <v>301618550</v>
      </c>
      <c r="BC696" s="117">
        <f>SUMIF($BO$9:$BO$629,$E696,BC$9:BC$629)</f>
        <v>0</v>
      </c>
      <c r="BD696" s="117">
        <f>SUMIF($BO$9:$BO$629,$E696,BD$9:BD$629)</f>
        <v>0</v>
      </c>
      <c r="BE696" s="117">
        <f>SUMIF($BO$9:$BO$629,$E696,BE$9:BE$629)</f>
        <v>301618550</v>
      </c>
      <c r="BF696" s="117">
        <f>SUMIF($BO$9:$BO$629,$E696,BF$9:BF$629)</f>
        <v>0</v>
      </c>
      <c r="BG696" s="146">
        <f>SUMIF($BO$9:$BO$629,$E696,BG$9:BG$629)</f>
        <v>0</v>
      </c>
      <c r="BH696" s="91">
        <f>SUMIF($BO$9:$BO$629,$E696,BH$9:BH$629)</f>
        <v>1500</v>
      </c>
      <c r="BI696" s="91">
        <f>SUMIF($BO$9:$BO$629,$E696,BI$9:BI$629)</f>
        <v>4244.2</v>
      </c>
      <c r="BJ696" s="86">
        <f>SUMIF($BO$9:$BO$629,$E696,BJ$9:BJ$629)</f>
        <v>2744.2</v>
      </c>
      <c r="BK696" s="119">
        <f t="shared" si="89"/>
        <v>182.94666666666666</v>
      </c>
      <c r="BL696" s="86">
        <f>SUMIF($BO$9:$BO$629,$E696,BL$9:BL$629)</f>
        <v>3574.2000000000003</v>
      </c>
      <c r="BM696" s="86">
        <f>SUMIF($BO$9:$BO$629,$E696,BM$9:BM$629)</f>
        <v>2074.2000000000003</v>
      </c>
      <c r="BN696" s="119">
        <f t="shared" si="90"/>
        <v>138.28000000000003</v>
      </c>
      <c r="BO696" s="154">
        <f t="shared" si="91"/>
        <v>707.36666666666667</v>
      </c>
      <c r="BP696" s="89">
        <f>(BI696)/COUNTIF($BO$9:$BO$631,E696)</f>
        <v>707.36666666666667</v>
      </c>
      <c r="BQ696" s="93">
        <f>(H696+L696+P696+T696+W696+Z696+AI696+AQ696+AY696)/COUNTIF($BO$9:$BO$631,E696)</f>
        <v>50269758.333333336</v>
      </c>
    </row>
    <row r="697" spans="5:69" ht="23.25" customHeight="1">
      <c r="E697" s="56" t="s">
        <v>797</v>
      </c>
      <c r="F697" s="57" t="s">
        <v>694</v>
      </c>
      <c r="G697" s="91">
        <f>SUMIF($BO$9:$BO$629,$E697,G$9:G$629)</f>
        <v>100.1</v>
      </c>
      <c r="H697" s="107">
        <f>SUMIF($BO$9:$BO$629,$E697,H$9:H$629)</f>
        <v>10260250</v>
      </c>
      <c r="I697" s="107">
        <f>SUMIF($BO$9:$BO$629,$E697,I$9:I$629)</f>
        <v>0</v>
      </c>
      <c r="J697" s="107">
        <f>SUMIF($BO$9:$BO$629,$E697,J$9:J$629)</f>
        <v>10260250</v>
      </c>
      <c r="K697" s="91">
        <f>SUMIF($BO$9:$BO$629,$E697,K$9:K$629)</f>
        <v>0</v>
      </c>
      <c r="L697" s="107">
        <f>SUMIF($BO$9:$BO$629,$E697,L$9:L$629)</f>
        <v>0</v>
      </c>
      <c r="M697" s="107">
        <f>SUMIF($BO$9:$BO$629,$E697,M$9:M$629)</f>
        <v>0</v>
      </c>
      <c r="N697" s="107">
        <f>SUMIF($BO$9:$BO$629,$E697,N$9:N$629)</f>
        <v>0</v>
      </c>
      <c r="O697" s="91">
        <f>SUMIF($BO$9:$BO$629,$E697,O$9:O$629)</f>
        <v>598.20000000000005</v>
      </c>
      <c r="P697" s="107">
        <f>SUMIF($BO$9:$BO$629,$E697,P$9:P$629)</f>
        <v>61315500</v>
      </c>
      <c r="Q697" s="107">
        <f>SUMIF($BO$9:$BO$629,$E697,Q$9:Q$629)</f>
        <v>0</v>
      </c>
      <c r="R697" s="107">
        <f>SUMIF($BO$9:$BO$629,$E697,R$9:R$629)</f>
        <v>61315500</v>
      </c>
      <c r="S697" s="91">
        <f>SUMIF($BO$9:$BO$629,$E697,S$9:S$629)</f>
        <v>0</v>
      </c>
      <c r="T697" s="107">
        <f>SUMIF($BO$9:$BO$629,$E697,T$9:T$629)</f>
        <v>0</v>
      </c>
      <c r="U697" s="107">
        <f>SUMIF($BO$9:$BO$629,$E697,U$9:U$629)</f>
        <v>0</v>
      </c>
      <c r="V697" s="107">
        <f>SUMIF($BO$9:$BO$629,$E697,V$9:V$629)</f>
        <v>0</v>
      </c>
      <c r="W697" s="107"/>
      <c r="X697" s="107"/>
      <c r="Y697" s="107"/>
      <c r="Z697" s="107"/>
      <c r="AA697" s="107"/>
      <c r="AB697" s="107">
        <f>SUMIF($BO$9:$BO$629,$E697,AB$9:AB$629)</f>
        <v>0</v>
      </c>
      <c r="AC697" s="107">
        <f>SUMIF($BO$9:$BO$629,$E697,AC$9:AC$629)</f>
        <v>0</v>
      </c>
      <c r="AD697" s="91">
        <f>SUMIF($BO$9:$BO$629,$E697,AD$9:AD$629)</f>
        <v>0</v>
      </c>
      <c r="AE697" s="107">
        <f>SUMIF($BO$9:$BO$629,$E697,AE$9:AE$629)</f>
        <v>0</v>
      </c>
      <c r="AF697" s="91">
        <f>SUMIF($BO$9:$BO$629,$E697,AF$9:AF$629)</f>
        <v>0</v>
      </c>
      <c r="AG697" s="107">
        <f>SUMIF($BO$9:$BO$629,$E697,AG$9:AG$629)</f>
        <v>0</v>
      </c>
      <c r="AH697" s="91">
        <f>SUMIF($BO$9:$BO$629,$E697,AH$9:AH$629)</f>
        <v>0</v>
      </c>
      <c r="AI697" s="117">
        <f>SUMIF($BO$9:$BO$629,$E697,AI$9:AI$629)</f>
        <v>0</v>
      </c>
      <c r="AJ697" s="117">
        <f>SUMIF($BO$9:$BO$629,$E697,AJ$9:AJ$629)</f>
        <v>0</v>
      </c>
      <c r="AK697" s="117">
        <f>SUMIF($BO$9:$BO$629,$E697,AK$9:AK$629)</f>
        <v>0</v>
      </c>
      <c r="AL697" s="117">
        <f>SUMIF($BO$9:$BO$629,$E697,AL$9:AL$629)</f>
        <v>0</v>
      </c>
      <c r="AM697" s="117">
        <f>SUMIF($BO$9:$BO$629,$E697,AM$9:AM$629)</f>
        <v>0</v>
      </c>
      <c r="AN697" s="91">
        <f>SUMIF($BO$9:$BO$629,$E697,AN$9:AN$629)</f>
        <v>1605</v>
      </c>
      <c r="AO697" s="91">
        <f>SUMIF($BO$9:$BO$629,$E697,AO$9:AO$629)</f>
        <v>510.29999999999995</v>
      </c>
      <c r="AP697" s="91">
        <f>SUMIF($BO$9:$BO$629,$E697,AP$9:AP$629)</f>
        <v>389.9</v>
      </c>
      <c r="AQ697" s="116">
        <f>SUMIF($BO$9:$BO$629,$E697,AQ$9:AQ$629)</f>
        <v>0</v>
      </c>
      <c r="AR697" s="117">
        <f>SUMIF($BO$9:$BO$629,$E697,AR$9:AR$629)</f>
        <v>0</v>
      </c>
      <c r="AS697" s="117">
        <f>SUMIF($BO$9:$BO$629,$E697,AS$9:AS$629)</f>
        <v>0</v>
      </c>
      <c r="AT697" s="117">
        <f>SUMIF($BO$9:$BO$629,$E697,AT$9:AT$629)</f>
        <v>0</v>
      </c>
      <c r="AU697" s="117">
        <f>SUMIF($BO$9:$BO$629,$E697,AU$9:AU$629)</f>
        <v>0</v>
      </c>
      <c r="AV697" s="117">
        <f>SUMIF($BO$9:$BO$629,$E697,AV$9:AV$629)</f>
        <v>0</v>
      </c>
      <c r="AW697" s="117">
        <f>SUMIF($BO$9:$BO$629,$E697,AW$9:AW$629)</f>
        <v>0</v>
      </c>
      <c r="AX697" s="117">
        <f>SUMIF($BO$9:$BO$629,$E697,AX$9:AX$629)</f>
        <v>0</v>
      </c>
      <c r="AY697" s="117">
        <f>SUMIF($BO$9:$BO$629,$E697,AY$9:AY$629)</f>
        <v>0</v>
      </c>
      <c r="AZ697" s="117">
        <f>SUMIF($BO$9:$BO$629,$E697,AZ$9:AZ$629)</f>
        <v>0</v>
      </c>
      <c r="BA697" s="117">
        <f>SUMIF($BO$9:$BO$629,$E697,BA$9:BA$629)</f>
        <v>0</v>
      </c>
      <c r="BB697" s="117">
        <f>SUMIF($BO$9:$BO$629,$E697,BB$9:BB$629)</f>
        <v>71575750</v>
      </c>
      <c r="BC697" s="117">
        <f>SUMIF($BO$9:$BO$629,$E697,BC$9:BC$629)</f>
        <v>0</v>
      </c>
      <c r="BD697" s="117">
        <f>SUMIF($BO$9:$BO$629,$E697,BD$9:BD$629)</f>
        <v>0</v>
      </c>
      <c r="BE697" s="117">
        <f>SUMIF($BO$9:$BO$629,$E697,BE$9:BE$629)</f>
        <v>71575750</v>
      </c>
      <c r="BF697" s="117">
        <f>SUMIF($BO$9:$BO$629,$E697,BF$9:BF$629)</f>
        <v>0</v>
      </c>
      <c r="BG697" s="146">
        <f>SUMIF($BO$9:$BO$629,$E697,BG$9:BG$629)</f>
        <v>0</v>
      </c>
      <c r="BH697" s="91">
        <f>SUMIF($BO$9:$BO$629,$E697,BH$9:BH$629)</f>
        <v>1605</v>
      </c>
      <c r="BI697" s="91">
        <f>SUMIF($BO$9:$BO$629,$E697,BI$9:BI$629)</f>
        <v>1598.5</v>
      </c>
      <c r="BJ697" s="86">
        <f>SUMIF($BO$9:$BO$629,$E697,BJ$9:BJ$629)</f>
        <v>238.79999999999998</v>
      </c>
      <c r="BK697" s="119">
        <f t="shared" si="89"/>
        <v>14.878504672897193</v>
      </c>
      <c r="BL697" s="86">
        <f>SUMIF($BO$9:$BO$629,$E697,BL$9:BL$629)</f>
        <v>1598.5</v>
      </c>
      <c r="BM697" s="86">
        <f>SUMIF($BO$9:$BO$629,$E697,BM$9:BM$629)</f>
        <v>238.79999999999998</v>
      </c>
      <c r="BN697" s="119">
        <f t="shared" si="90"/>
        <v>14.878504672897193</v>
      </c>
      <c r="BO697" s="154">
        <f t="shared" si="91"/>
        <v>266.41666666666669</v>
      </c>
      <c r="BP697" s="89">
        <f>(BI697)/COUNTIF($BO$9:$BO$631,E697)</f>
        <v>266.41666666666669</v>
      </c>
      <c r="BQ697" s="93">
        <f>(H697+L697+P697+T697+W697+Z697+AI697+AQ697+AY697)/COUNTIF($BO$9:$BO$631,E697)</f>
        <v>11929291.666666666</v>
      </c>
    </row>
    <row r="698" spans="5:69" ht="23.25" customHeight="1">
      <c r="E698" s="56" t="s">
        <v>798</v>
      </c>
      <c r="F698" s="57" t="s">
        <v>695</v>
      </c>
      <c r="G698" s="91">
        <f>SUMIF($BO$9:$BO$629,$E698,G$9:G$629)</f>
        <v>96.5</v>
      </c>
      <c r="H698" s="107">
        <f>SUMIF($BO$9:$BO$629,$E698,H$9:H$629)</f>
        <v>9891250</v>
      </c>
      <c r="I698" s="107">
        <f>SUMIF($BO$9:$BO$629,$E698,I$9:I$629)</f>
        <v>0</v>
      </c>
      <c r="J698" s="107">
        <f>SUMIF($BO$9:$BO$629,$E698,J$9:J$629)</f>
        <v>9891250</v>
      </c>
      <c r="K698" s="91">
        <f>SUMIF($BO$9:$BO$629,$E698,K$9:K$629)</f>
        <v>0</v>
      </c>
      <c r="L698" s="107">
        <f>SUMIF($BO$9:$BO$629,$E698,L$9:L$629)</f>
        <v>0</v>
      </c>
      <c r="M698" s="107">
        <f>SUMIF($BO$9:$BO$629,$E698,M$9:M$629)</f>
        <v>0</v>
      </c>
      <c r="N698" s="107">
        <f>SUMIF($BO$9:$BO$629,$E698,N$9:N$629)</f>
        <v>0</v>
      </c>
      <c r="O698" s="91">
        <f>SUMIF($BO$9:$BO$629,$E698,O$9:O$629)</f>
        <v>639.79999999999984</v>
      </c>
      <c r="P698" s="107">
        <f>SUMIF($BO$9:$BO$629,$E698,P$9:P$629)</f>
        <v>65579499.999999985</v>
      </c>
      <c r="Q698" s="107">
        <f>SUMIF($BO$9:$BO$629,$E698,Q$9:Q$629)</f>
        <v>0</v>
      </c>
      <c r="R698" s="107">
        <f>SUMIF($BO$9:$BO$629,$E698,R$9:R$629)</f>
        <v>65579500</v>
      </c>
      <c r="S698" s="91">
        <f>SUMIF($BO$9:$BO$629,$E698,S$9:S$629)</f>
        <v>0</v>
      </c>
      <c r="T698" s="107">
        <f>SUMIF($BO$9:$BO$629,$E698,T$9:T$629)</f>
        <v>0</v>
      </c>
      <c r="U698" s="107">
        <f>SUMIF($BO$9:$BO$629,$E698,U$9:U$629)</f>
        <v>0</v>
      </c>
      <c r="V698" s="107">
        <f>SUMIF($BO$9:$BO$629,$E698,V$9:V$629)</f>
        <v>0</v>
      </c>
      <c r="W698" s="107"/>
      <c r="X698" s="107"/>
      <c r="Y698" s="107"/>
      <c r="Z698" s="107"/>
      <c r="AA698" s="107"/>
      <c r="AB698" s="107">
        <f>SUMIF($BO$9:$BO$629,$E698,AB$9:AB$629)</f>
        <v>0</v>
      </c>
      <c r="AC698" s="107">
        <f>SUMIF($BO$9:$BO$629,$E698,AC$9:AC$629)</f>
        <v>0</v>
      </c>
      <c r="AD698" s="91">
        <f>SUMIF($BO$9:$BO$629,$E698,AD$9:AD$629)</f>
        <v>0</v>
      </c>
      <c r="AE698" s="107">
        <f>SUMIF($BO$9:$BO$629,$E698,AE$9:AE$629)</f>
        <v>0</v>
      </c>
      <c r="AF698" s="91">
        <f>SUMIF($BO$9:$BO$629,$E698,AF$9:AF$629)</f>
        <v>0</v>
      </c>
      <c r="AG698" s="107">
        <f>SUMIF($BO$9:$BO$629,$E698,AG$9:AG$629)</f>
        <v>0</v>
      </c>
      <c r="AH698" s="91">
        <f>SUMIF($BO$9:$BO$629,$E698,AH$9:AH$629)</f>
        <v>0</v>
      </c>
      <c r="AI698" s="117">
        <f>SUMIF($BO$9:$BO$629,$E698,AI$9:AI$629)</f>
        <v>0</v>
      </c>
      <c r="AJ698" s="117">
        <f>SUMIF($BO$9:$BO$629,$E698,AJ$9:AJ$629)</f>
        <v>0</v>
      </c>
      <c r="AK698" s="117">
        <f>SUMIF($BO$9:$BO$629,$E698,AK$9:AK$629)</f>
        <v>0</v>
      </c>
      <c r="AL698" s="117">
        <f>SUMIF($BO$9:$BO$629,$E698,AL$9:AL$629)</f>
        <v>0</v>
      </c>
      <c r="AM698" s="117">
        <f>SUMIF($BO$9:$BO$629,$E698,AM$9:AM$629)</f>
        <v>0</v>
      </c>
      <c r="AN698" s="91">
        <f>SUMIF($BO$9:$BO$629,$E698,AN$9:AN$629)</f>
        <v>1382.5</v>
      </c>
      <c r="AO698" s="91">
        <f>SUMIF($BO$9:$BO$629,$E698,AO$9:AO$629)</f>
        <v>2822.2</v>
      </c>
      <c r="AP698" s="91">
        <f>SUMIF($BO$9:$BO$629,$E698,AP$9:AP$629)</f>
        <v>0</v>
      </c>
      <c r="AQ698" s="116">
        <f>SUMIF($BO$9:$BO$629,$E698,AQ$9:AQ$629)</f>
        <v>189269650</v>
      </c>
      <c r="AR698" s="117">
        <f>SUMIF($BO$9:$BO$629,$E698,AR$9:AR$629)</f>
        <v>0</v>
      </c>
      <c r="AS698" s="117">
        <f>SUMIF($BO$9:$BO$629,$E698,AS$9:AS$629)</f>
        <v>0</v>
      </c>
      <c r="AT698" s="117">
        <f>SUMIF($BO$9:$BO$629,$E698,AT$9:AT$629)</f>
        <v>0</v>
      </c>
      <c r="AU698" s="117">
        <f>SUMIF($BO$9:$BO$629,$E698,AU$9:AU$629)</f>
        <v>0</v>
      </c>
      <c r="AV698" s="117">
        <f>SUMIF($BO$9:$BO$629,$E698,AV$9:AV$629)</f>
        <v>189269650</v>
      </c>
      <c r="AW698" s="117">
        <f>SUMIF($BO$9:$BO$629,$E698,AW$9:AW$629)</f>
        <v>0</v>
      </c>
      <c r="AX698" s="117">
        <f>SUMIF($BO$9:$BO$629,$E698,AX$9:AX$629)</f>
        <v>0</v>
      </c>
      <c r="AY698" s="117">
        <f>SUMIF($BO$9:$BO$629,$E698,AY$9:AY$629)</f>
        <v>0</v>
      </c>
      <c r="AZ698" s="117">
        <f>SUMIF($BO$9:$BO$629,$E698,AZ$9:AZ$629)</f>
        <v>0</v>
      </c>
      <c r="BA698" s="117">
        <f>SUMIF($BO$9:$BO$629,$E698,BA$9:BA$629)</f>
        <v>0</v>
      </c>
      <c r="BB698" s="117">
        <f>SUMIF($BO$9:$BO$629,$E698,BB$9:BB$629)</f>
        <v>264740400</v>
      </c>
      <c r="BC698" s="117">
        <f>SUMIF($BO$9:$BO$629,$E698,BC$9:BC$629)</f>
        <v>0</v>
      </c>
      <c r="BD698" s="117">
        <f>SUMIF($BO$9:$BO$629,$E698,BD$9:BD$629)</f>
        <v>0</v>
      </c>
      <c r="BE698" s="117">
        <f>SUMIF($BO$9:$BO$629,$E698,BE$9:BE$629)</f>
        <v>264740400</v>
      </c>
      <c r="BF698" s="117">
        <f>SUMIF($BO$9:$BO$629,$E698,BF$9:BF$629)</f>
        <v>0</v>
      </c>
      <c r="BG698" s="146">
        <f>SUMIF($BO$9:$BO$629,$E698,BG$9:BG$629)</f>
        <v>0</v>
      </c>
      <c r="BH698" s="91">
        <f>SUMIF($BO$9:$BO$629,$E698,BH$9:BH$629)</f>
        <v>1382.5</v>
      </c>
      <c r="BI698" s="91">
        <f>SUMIF($BO$9:$BO$629,$E698,BI$9:BI$629)</f>
        <v>3558.4999999999995</v>
      </c>
      <c r="BJ698" s="86">
        <f>SUMIF($BO$9:$BO$629,$E698,BJ$9:BJ$629)</f>
        <v>2175.9999999999995</v>
      </c>
      <c r="BK698" s="119">
        <f t="shared" si="89"/>
        <v>157.39602169981913</v>
      </c>
      <c r="BL698" s="86">
        <f>SUMIF($BO$9:$BO$629,$E698,BL$9:BL$629)</f>
        <v>3558.4999999999995</v>
      </c>
      <c r="BM698" s="86">
        <f>SUMIF($BO$9:$BO$629,$E698,BM$9:BM$629)</f>
        <v>2175.9999999999995</v>
      </c>
      <c r="BN698" s="119">
        <f t="shared" si="90"/>
        <v>157.39602169981913</v>
      </c>
      <c r="BO698" s="154">
        <f t="shared" si="91"/>
        <v>711.69999999999993</v>
      </c>
      <c r="BP698" s="89">
        <f>(BI698)/COUNTIF($BO$9:$BO$631,E698)</f>
        <v>711.69999999999993</v>
      </c>
      <c r="BQ698" s="93">
        <f>(H698+L698+P698+T698+W698+Z698+AI698+AQ698+AY698)/COUNTIF($BO$9:$BO$631,E698)</f>
        <v>52948080</v>
      </c>
    </row>
    <row r="699" spans="5:69" ht="23.25" customHeight="1">
      <c r="E699" s="56" t="s">
        <v>799</v>
      </c>
      <c r="F699" s="57" t="s">
        <v>696</v>
      </c>
      <c r="G699" s="91">
        <f>SUMIF($BO$9:$BO$629,$E699,G$9:G$629)</f>
        <v>47.8</v>
      </c>
      <c r="H699" s="107">
        <f>SUMIF($BO$9:$BO$629,$E699,H$9:H$629)</f>
        <v>4899500</v>
      </c>
      <c r="I699" s="107">
        <f>SUMIF($BO$9:$BO$629,$E699,I$9:I$629)</f>
        <v>0</v>
      </c>
      <c r="J699" s="107">
        <f>SUMIF($BO$9:$BO$629,$E699,J$9:J$629)</f>
        <v>4899500</v>
      </c>
      <c r="K699" s="91">
        <f>SUMIF($BO$9:$BO$629,$E699,K$9:K$629)</f>
        <v>0</v>
      </c>
      <c r="L699" s="107">
        <f>SUMIF($BO$9:$BO$629,$E699,L$9:L$629)</f>
        <v>0</v>
      </c>
      <c r="M699" s="107">
        <f>SUMIF($BO$9:$BO$629,$E699,M$9:M$629)</f>
        <v>0</v>
      </c>
      <c r="N699" s="107">
        <f>SUMIF($BO$9:$BO$629,$E699,N$9:N$629)</f>
        <v>0</v>
      </c>
      <c r="O699" s="91">
        <f>SUMIF($BO$9:$BO$629,$E699,O$9:O$629)</f>
        <v>499.9</v>
      </c>
      <c r="P699" s="107">
        <f>SUMIF($BO$9:$BO$629,$E699,P$9:P$629)</f>
        <v>51239750</v>
      </c>
      <c r="Q699" s="107">
        <f>SUMIF($BO$9:$BO$629,$E699,Q$9:Q$629)</f>
        <v>0</v>
      </c>
      <c r="R699" s="107">
        <f>SUMIF($BO$9:$BO$629,$E699,R$9:R$629)</f>
        <v>51239750</v>
      </c>
      <c r="S699" s="91">
        <f>SUMIF($BO$9:$BO$629,$E699,S$9:S$629)</f>
        <v>0</v>
      </c>
      <c r="T699" s="107">
        <f>SUMIF($BO$9:$BO$629,$E699,T$9:T$629)</f>
        <v>0</v>
      </c>
      <c r="U699" s="107">
        <f>SUMIF($BO$9:$BO$629,$E699,U$9:U$629)</f>
        <v>0</v>
      </c>
      <c r="V699" s="107">
        <f>SUMIF($BO$9:$BO$629,$E699,V$9:V$629)</f>
        <v>0</v>
      </c>
      <c r="W699" s="107"/>
      <c r="X699" s="107"/>
      <c r="Y699" s="107"/>
      <c r="Z699" s="107"/>
      <c r="AA699" s="107"/>
      <c r="AB699" s="107">
        <f>SUMIF($BO$9:$BO$629,$E699,AB$9:AB$629)</f>
        <v>0</v>
      </c>
      <c r="AC699" s="107">
        <f>SUMIF($BO$9:$BO$629,$E699,AC$9:AC$629)</f>
        <v>0</v>
      </c>
      <c r="AD699" s="91">
        <f>SUMIF($BO$9:$BO$629,$E699,AD$9:AD$629)</f>
        <v>0</v>
      </c>
      <c r="AE699" s="107">
        <f>SUMIF($BO$9:$BO$629,$E699,AE$9:AE$629)</f>
        <v>0</v>
      </c>
      <c r="AF699" s="91">
        <f>SUMIF($BO$9:$BO$629,$E699,AF$9:AF$629)</f>
        <v>0</v>
      </c>
      <c r="AG699" s="107">
        <f>SUMIF($BO$9:$BO$629,$E699,AG$9:AG$629)</f>
        <v>0</v>
      </c>
      <c r="AH699" s="91">
        <f>SUMIF($BO$9:$BO$629,$E699,AH$9:AH$629)</f>
        <v>0</v>
      </c>
      <c r="AI699" s="117">
        <f>SUMIF($BO$9:$BO$629,$E699,AI$9:AI$629)</f>
        <v>0</v>
      </c>
      <c r="AJ699" s="117">
        <f>SUMIF($BO$9:$BO$629,$E699,AJ$9:AJ$629)</f>
        <v>0</v>
      </c>
      <c r="AK699" s="117">
        <f>SUMIF($BO$9:$BO$629,$E699,AK$9:AK$629)</f>
        <v>0</v>
      </c>
      <c r="AL699" s="117">
        <f>SUMIF($BO$9:$BO$629,$E699,AL$9:AL$629)</f>
        <v>0</v>
      </c>
      <c r="AM699" s="117">
        <f>SUMIF($BO$9:$BO$629,$E699,AM$9:AM$629)</f>
        <v>0</v>
      </c>
      <c r="AN699" s="91">
        <f>SUMIF($BO$9:$BO$629,$E699,AN$9:AN$629)</f>
        <v>2025</v>
      </c>
      <c r="AO699" s="91">
        <f>SUMIF($BO$9:$BO$629,$E699,AO$9:AO$629)</f>
        <v>2100.2999999999997</v>
      </c>
      <c r="AP699" s="91">
        <f>SUMIF($BO$9:$BO$629,$E699,AP$9:AP$629)</f>
        <v>0</v>
      </c>
      <c r="AQ699" s="116">
        <f>SUMIF($BO$9:$BO$629,$E699,AQ$9:AQ$629)</f>
        <v>45894800</v>
      </c>
      <c r="AR699" s="117">
        <f>SUMIF($BO$9:$BO$629,$E699,AR$9:AR$629)</f>
        <v>0</v>
      </c>
      <c r="AS699" s="117">
        <f>SUMIF($BO$9:$BO$629,$E699,AS$9:AS$629)</f>
        <v>0</v>
      </c>
      <c r="AT699" s="117">
        <f>SUMIF($BO$9:$BO$629,$E699,AT$9:AT$629)</f>
        <v>0</v>
      </c>
      <c r="AU699" s="117">
        <f>SUMIF($BO$9:$BO$629,$E699,AU$9:AU$629)</f>
        <v>0</v>
      </c>
      <c r="AV699" s="117">
        <f>SUMIF($BO$9:$BO$629,$E699,AV$9:AV$629)</f>
        <v>45894800</v>
      </c>
      <c r="AW699" s="117">
        <f>SUMIF($BO$9:$BO$629,$E699,AW$9:AW$629)</f>
        <v>0</v>
      </c>
      <c r="AX699" s="117">
        <f>SUMIF($BO$9:$BO$629,$E699,AX$9:AX$629)</f>
        <v>0</v>
      </c>
      <c r="AY699" s="117">
        <f>SUMIF($BO$9:$BO$629,$E699,AY$9:AY$629)</f>
        <v>0</v>
      </c>
      <c r="AZ699" s="117">
        <f>SUMIF($BO$9:$BO$629,$E699,AZ$9:AZ$629)</f>
        <v>0</v>
      </c>
      <c r="BA699" s="117">
        <f>SUMIF($BO$9:$BO$629,$E699,BA$9:BA$629)</f>
        <v>0</v>
      </c>
      <c r="BB699" s="117">
        <f>SUMIF($BO$9:$BO$629,$E699,BB$9:BB$629)</f>
        <v>102034050</v>
      </c>
      <c r="BC699" s="117">
        <f>SUMIF($BO$9:$BO$629,$E699,BC$9:BC$629)</f>
        <v>0</v>
      </c>
      <c r="BD699" s="117">
        <f>SUMIF($BO$9:$BO$629,$E699,BD$9:BD$629)</f>
        <v>0</v>
      </c>
      <c r="BE699" s="117">
        <f>SUMIF($BO$9:$BO$629,$E699,BE$9:BE$629)</f>
        <v>102034050</v>
      </c>
      <c r="BF699" s="117">
        <f>SUMIF($BO$9:$BO$629,$E699,BF$9:BF$629)</f>
        <v>0</v>
      </c>
      <c r="BG699" s="146">
        <f>SUMIF($BO$9:$BO$629,$E699,BG$9:BG$629)</f>
        <v>0</v>
      </c>
      <c r="BH699" s="91">
        <f>SUMIF($BO$9:$BO$629,$E699,BH$9:BH$629)</f>
        <v>2025</v>
      </c>
      <c r="BI699" s="91">
        <f>SUMIF($BO$9:$BO$629,$E699,BI$9:BI$629)</f>
        <v>2647.9999999999995</v>
      </c>
      <c r="BJ699" s="86">
        <f>SUMIF($BO$9:$BO$629,$E699,BJ$9:BJ$629)</f>
        <v>698.09999999999991</v>
      </c>
      <c r="BK699" s="119">
        <f t="shared" si="89"/>
        <v>34.474074074074068</v>
      </c>
      <c r="BL699" s="86">
        <f>SUMIF($BO$9:$BO$629,$E699,BL$9:BL$629)</f>
        <v>2647.9999999999995</v>
      </c>
      <c r="BM699" s="86">
        <f>SUMIF($BO$9:$BO$629,$E699,BM$9:BM$629)</f>
        <v>698.09999999999991</v>
      </c>
      <c r="BN699" s="119">
        <f t="shared" si="90"/>
        <v>34.474074074074068</v>
      </c>
      <c r="BO699" s="154">
        <f t="shared" si="91"/>
        <v>330.99999999999994</v>
      </c>
      <c r="BP699" s="89">
        <f>(BI699)/COUNTIF($BO$9:$BO$631,E699)</f>
        <v>330.99999999999994</v>
      </c>
      <c r="BQ699" s="93">
        <f>(H699+L699+P699+T699+W699+Z699+AI699+AQ699+AY699)/COUNTIF($BO$9:$BO$631,E699)</f>
        <v>12754256.25</v>
      </c>
    </row>
    <row r="700" spans="5:69" ht="23.25" customHeight="1">
      <c r="E700" s="56" t="s">
        <v>800</v>
      </c>
      <c r="F700" s="57" t="s">
        <v>697</v>
      </c>
      <c r="G700" s="91">
        <f>SUMIF($BO$9:$BO$629,$E700,G$9:G$629)</f>
        <v>49.5</v>
      </c>
      <c r="H700" s="107">
        <f>SUMIF($BO$9:$BO$629,$E700,H$9:H$629)</f>
        <v>5073750</v>
      </c>
      <c r="I700" s="107">
        <f>SUMIF($BO$9:$BO$629,$E700,I$9:I$629)</f>
        <v>0</v>
      </c>
      <c r="J700" s="107">
        <f>SUMIF($BO$9:$BO$629,$E700,J$9:J$629)</f>
        <v>5073750</v>
      </c>
      <c r="K700" s="91">
        <f>SUMIF($BO$9:$BO$629,$E700,K$9:K$629)</f>
        <v>0</v>
      </c>
      <c r="L700" s="107">
        <f>SUMIF($BO$9:$BO$629,$E700,L$9:L$629)</f>
        <v>0</v>
      </c>
      <c r="M700" s="107">
        <f>SUMIF($BO$9:$BO$629,$E700,M$9:M$629)</f>
        <v>0</v>
      </c>
      <c r="N700" s="107">
        <f>SUMIF($BO$9:$BO$629,$E700,N$9:N$629)</f>
        <v>0</v>
      </c>
      <c r="O700" s="91">
        <f>SUMIF($BO$9:$BO$629,$E700,O$9:O$629)</f>
        <v>892.89999999999975</v>
      </c>
      <c r="P700" s="107">
        <f>SUMIF($BO$9:$BO$629,$E700,P$9:P$629)</f>
        <v>91522250</v>
      </c>
      <c r="Q700" s="107">
        <f>SUMIF($BO$9:$BO$629,$E700,Q$9:Q$629)</f>
        <v>0</v>
      </c>
      <c r="R700" s="107">
        <f>SUMIF($BO$9:$BO$629,$E700,R$9:R$629)</f>
        <v>91522250</v>
      </c>
      <c r="S700" s="91">
        <f>SUMIF($BO$9:$BO$629,$E700,S$9:S$629)</f>
        <v>0</v>
      </c>
      <c r="T700" s="107">
        <f>SUMIF($BO$9:$BO$629,$E700,T$9:T$629)</f>
        <v>0</v>
      </c>
      <c r="U700" s="107">
        <f>SUMIF($BO$9:$BO$629,$E700,U$9:U$629)</f>
        <v>0</v>
      </c>
      <c r="V700" s="107">
        <f>SUMIF($BO$9:$BO$629,$E700,V$9:V$629)</f>
        <v>0</v>
      </c>
      <c r="W700" s="107"/>
      <c r="X700" s="107"/>
      <c r="Y700" s="107"/>
      <c r="Z700" s="107"/>
      <c r="AA700" s="107"/>
      <c r="AB700" s="107">
        <f>SUMIF($BO$9:$BO$629,$E700,AB$9:AB$629)</f>
        <v>0</v>
      </c>
      <c r="AC700" s="107">
        <f>SUMIF($BO$9:$BO$629,$E700,AC$9:AC$629)</f>
        <v>0</v>
      </c>
      <c r="AD700" s="91">
        <f>SUMIF($BO$9:$BO$629,$E700,AD$9:AD$629)</f>
        <v>0</v>
      </c>
      <c r="AE700" s="107">
        <f>SUMIF($BO$9:$BO$629,$E700,AE$9:AE$629)</f>
        <v>0</v>
      </c>
      <c r="AF700" s="91">
        <f>SUMIF($BO$9:$BO$629,$E700,AF$9:AF$629)</f>
        <v>0</v>
      </c>
      <c r="AG700" s="107">
        <f>SUMIF($BO$9:$BO$629,$E700,AG$9:AG$629)</f>
        <v>0</v>
      </c>
      <c r="AH700" s="91">
        <f>SUMIF($BO$9:$BO$629,$E700,AH$9:AH$629)</f>
        <v>0</v>
      </c>
      <c r="AI700" s="117">
        <f>SUMIF($BO$9:$BO$629,$E700,AI$9:AI$629)</f>
        <v>0</v>
      </c>
      <c r="AJ700" s="117">
        <f>SUMIF($BO$9:$BO$629,$E700,AJ$9:AJ$629)</f>
        <v>0</v>
      </c>
      <c r="AK700" s="117">
        <f>SUMIF($BO$9:$BO$629,$E700,AK$9:AK$629)</f>
        <v>0</v>
      </c>
      <c r="AL700" s="117">
        <f>SUMIF($BO$9:$BO$629,$E700,AL$9:AL$629)</f>
        <v>0</v>
      </c>
      <c r="AM700" s="117">
        <f>SUMIF($BO$9:$BO$629,$E700,AM$9:AM$629)</f>
        <v>0</v>
      </c>
      <c r="AN700" s="91">
        <f>SUMIF($BO$9:$BO$629,$E700,AN$9:AN$629)</f>
        <v>1665</v>
      </c>
      <c r="AO700" s="91">
        <f>SUMIF($BO$9:$BO$629,$E700,AO$9:AO$629)</f>
        <v>4773.7</v>
      </c>
      <c r="AP700" s="91">
        <f>SUMIF($BO$9:$BO$629,$E700,AP$9:AP$629)</f>
        <v>0</v>
      </c>
      <c r="AQ700" s="116">
        <f>SUMIF($BO$9:$BO$629,$E700,AQ$9:AQ$629)</f>
        <v>425239600</v>
      </c>
      <c r="AR700" s="117">
        <f>SUMIF($BO$9:$BO$629,$E700,AR$9:AR$629)</f>
        <v>0</v>
      </c>
      <c r="AS700" s="117">
        <f>SUMIF($BO$9:$BO$629,$E700,AS$9:AS$629)</f>
        <v>0</v>
      </c>
      <c r="AT700" s="117">
        <f>SUMIF($BO$9:$BO$629,$E700,AT$9:AT$629)</f>
        <v>0</v>
      </c>
      <c r="AU700" s="117">
        <f>SUMIF($BO$9:$BO$629,$E700,AU$9:AU$629)</f>
        <v>0</v>
      </c>
      <c r="AV700" s="117">
        <f>SUMIF($BO$9:$BO$629,$E700,AV$9:AV$629)</f>
        <v>425239600</v>
      </c>
      <c r="AW700" s="117">
        <f>SUMIF($BO$9:$BO$629,$E700,AW$9:AW$629)</f>
        <v>0</v>
      </c>
      <c r="AX700" s="117">
        <f>SUMIF($BO$9:$BO$629,$E700,AX$9:AX$629)</f>
        <v>0</v>
      </c>
      <c r="AY700" s="117">
        <f>SUMIF($BO$9:$BO$629,$E700,AY$9:AY$629)</f>
        <v>0</v>
      </c>
      <c r="AZ700" s="117">
        <f>SUMIF($BO$9:$BO$629,$E700,AZ$9:AZ$629)</f>
        <v>0</v>
      </c>
      <c r="BA700" s="117">
        <f>SUMIF($BO$9:$BO$629,$E700,BA$9:BA$629)</f>
        <v>0</v>
      </c>
      <c r="BB700" s="117">
        <f>SUMIF($BO$9:$BO$629,$E700,BB$9:BB$629)</f>
        <v>521835600</v>
      </c>
      <c r="BC700" s="117">
        <f>SUMIF($BO$9:$BO$629,$E700,BC$9:BC$629)</f>
        <v>0</v>
      </c>
      <c r="BD700" s="117">
        <f>SUMIF($BO$9:$BO$629,$E700,BD$9:BD$629)</f>
        <v>0</v>
      </c>
      <c r="BE700" s="117">
        <f>SUMIF($BO$9:$BO$629,$E700,BE$9:BE$629)</f>
        <v>521835600</v>
      </c>
      <c r="BF700" s="117">
        <f>SUMIF($BO$9:$BO$629,$E700,BF$9:BF$629)</f>
        <v>0</v>
      </c>
      <c r="BG700" s="146">
        <f>SUMIF($BO$9:$BO$629,$E700,BG$9:BG$629)</f>
        <v>0</v>
      </c>
      <c r="BH700" s="91">
        <f>SUMIF($BO$9:$BO$629,$E700,BH$9:BH$629)</f>
        <v>1665</v>
      </c>
      <c r="BI700" s="91">
        <f>SUMIF($BO$9:$BO$629,$E700,BI$9:BI$629)</f>
        <v>5716.1</v>
      </c>
      <c r="BJ700" s="86">
        <f>SUMIF($BO$9:$BO$629,$E700,BJ$9:BJ$629)</f>
        <v>4057.6</v>
      </c>
      <c r="BK700" s="119">
        <f t="shared" si="89"/>
        <v>243.69969969969972</v>
      </c>
      <c r="BL700" s="86">
        <f>SUMIF($BO$9:$BO$629,$E700,BL$9:BL$629)</f>
        <v>5716.1</v>
      </c>
      <c r="BM700" s="86">
        <f>SUMIF($BO$9:$BO$629,$E700,BM$9:BM$629)</f>
        <v>4057.6</v>
      </c>
      <c r="BN700" s="119">
        <f t="shared" si="90"/>
        <v>243.69969969969972</v>
      </c>
      <c r="BO700" s="154">
        <f t="shared" si="91"/>
        <v>635.12222222222226</v>
      </c>
      <c r="BP700" s="89">
        <f>(BI700)/COUNTIF($BO$9:$BO$631,E700)</f>
        <v>635.12222222222226</v>
      </c>
      <c r="BQ700" s="93">
        <f>(H700+L700+P700+T700+W700+Z700+AI700+AQ700+AY700)/COUNTIF($BO$9:$BO$631,E700)</f>
        <v>57981733.333333336</v>
      </c>
    </row>
    <row r="701" spans="5:69" ht="23.25" customHeight="1">
      <c r="E701" s="56" t="s">
        <v>801</v>
      </c>
      <c r="F701" s="57" t="s">
        <v>698</v>
      </c>
      <c r="G701" s="91">
        <f>SUMIF($BO$9:$BO$629,$E701,G$9:G$629)</f>
        <v>51.3</v>
      </c>
      <c r="H701" s="107">
        <f>SUMIF($BO$9:$BO$629,$E701,H$9:H$629)</f>
        <v>5258250</v>
      </c>
      <c r="I701" s="107">
        <f>SUMIF($BO$9:$BO$629,$E701,I$9:I$629)</f>
        <v>0</v>
      </c>
      <c r="J701" s="107">
        <f>SUMIF($BO$9:$BO$629,$E701,J$9:J$629)</f>
        <v>5258250</v>
      </c>
      <c r="K701" s="91">
        <f>SUMIF($BO$9:$BO$629,$E701,K$9:K$629)</f>
        <v>0</v>
      </c>
      <c r="L701" s="107">
        <f>SUMIF($BO$9:$BO$629,$E701,L$9:L$629)</f>
        <v>0</v>
      </c>
      <c r="M701" s="107">
        <f>SUMIF($BO$9:$BO$629,$E701,M$9:M$629)</f>
        <v>0</v>
      </c>
      <c r="N701" s="107">
        <f>SUMIF($BO$9:$BO$629,$E701,N$9:N$629)</f>
        <v>0</v>
      </c>
      <c r="O701" s="91">
        <f>SUMIF($BO$9:$BO$629,$E701,O$9:O$629)</f>
        <v>90.9</v>
      </c>
      <c r="P701" s="107">
        <f>SUMIF($BO$9:$BO$629,$E701,P$9:P$629)</f>
        <v>9317250</v>
      </c>
      <c r="Q701" s="107">
        <f>SUMIF($BO$9:$BO$629,$E701,Q$9:Q$629)</f>
        <v>0</v>
      </c>
      <c r="R701" s="107">
        <f>SUMIF($BO$9:$BO$629,$E701,R$9:R$629)</f>
        <v>9317250</v>
      </c>
      <c r="S701" s="91">
        <f>SUMIF($BO$9:$BO$629,$E701,S$9:S$629)</f>
        <v>0</v>
      </c>
      <c r="T701" s="107">
        <f>SUMIF($BO$9:$BO$629,$E701,T$9:T$629)</f>
        <v>0</v>
      </c>
      <c r="U701" s="107">
        <f>SUMIF($BO$9:$BO$629,$E701,U$9:U$629)</f>
        <v>0</v>
      </c>
      <c r="V701" s="107">
        <f>SUMIF($BO$9:$BO$629,$E701,V$9:V$629)</f>
        <v>0</v>
      </c>
      <c r="W701" s="107"/>
      <c r="X701" s="107"/>
      <c r="Y701" s="107"/>
      <c r="Z701" s="107"/>
      <c r="AA701" s="107"/>
      <c r="AB701" s="107">
        <f>SUMIF($BO$9:$BO$629,$E701,AB$9:AB$629)</f>
        <v>0</v>
      </c>
      <c r="AC701" s="107">
        <f>SUMIF($BO$9:$BO$629,$E701,AC$9:AC$629)</f>
        <v>4</v>
      </c>
      <c r="AD701" s="91">
        <f>SUMIF($BO$9:$BO$629,$E701,AD$9:AD$629)</f>
        <v>80</v>
      </c>
      <c r="AE701" s="107">
        <f>SUMIF($BO$9:$BO$629,$E701,AE$9:AE$629)</f>
        <v>0</v>
      </c>
      <c r="AF701" s="91">
        <f>SUMIF($BO$9:$BO$629,$E701,AF$9:AF$629)</f>
        <v>0</v>
      </c>
      <c r="AG701" s="107">
        <f>SUMIF($BO$9:$BO$629,$E701,AG$9:AG$629)</f>
        <v>4</v>
      </c>
      <c r="AH701" s="91">
        <f>SUMIF($BO$9:$BO$629,$E701,AH$9:AH$629)</f>
        <v>80</v>
      </c>
      <c r="AI701" s="117">
        <f>SUMIF($BO$9:$BO$629,$E701,AI$9:AI$629)</f>
        <v>4200000</v>
      </c>
      <c r="AJ701" s="117">
        <f>SUMIF($BO$9:$BO$629,$E701,AJ$9:AJ$629)</f>
        <v>0</v>
      </c>
      <c r="AK701" s="117">
        <f>SUMIF($BO$9:$BO$629,$E701,AK$9:AK$629)</f>
        <v>0</v>
      </c>
      <c r="AL701" s="117">
        <f>SUMIF($BO$9:$BO$629,$E701,AL$9:AL$629)</f>
        <v>4200000</v>
      </c>
      <c r="AM701" s="117">
        <f>SUMIF($BO$9:$BO$629,$E701,AM$9:AM$629)</f>
        <v>0</v>
      </c>
      <c r="AN701" s="91">
        <f>SUMIF($BO$9:$BO$629,$E701,AN$9:AN$629)</f>
        <v>1515</v>
      </c>
      <c r="AO701" s="91">
        <f>SUMIF($BO$9:$BO$629,$E701,AO$9:AO$629)</f>
        <v>613</v>
      </c>
      <c r="AP701" s="91">
        <f>SUMIF($BO$9:$BO$629,$E701,AP$9:AP$629)</f>
        <v>0</v>
      </c>
      <c r="AQ701" s="116">
        <f>SUMIF($BO$9:$BO$629,$E701,AQ$9:AQ$629)</f>
        <v>0</v>
      </c>
      <c r="AR701" s="117">
        <f>SUMIF($BO$9:$BO$629,$E701,AR$9:AR$629)</f>
        <v>0</v>
      </c>
      <c r="AS701" s="117">
        <f>SUMIF($BO$9:$BO$629,$E701,AS$9:AS$629)</f>
        <v>0</v>
      </c>
      <c r="AT701" s="117">
        <f>SUMIF($BO$9:$BO$629,$E701,AT$9:AT$629)</f>
        <v>0</v>
      </c>
      <c r="AU701" s="117">
        <f>SUMIF($BO$9:$BO$629,$E701,AU$9:AU$629)</f>
        <v>0</v>
      </c>
      <c r="AV701" s="117">
        <f>SUMIF($BO$9:$BO$629,$E701,AV$9:AV$629)</f>
        <v>0</v>
      </c>
      <c r="AW701" s="117">
        <f>SUMIF($BO$9:$BO$629,$E701,AW$9:AW$629)</f>
        <v>0</v>
      </c>
      <c r="AX701" s="117">
        <f>SUMIF($BO$9:$BO$629,$E701,AX$9:AX$629)</f>
        <v>0</v>
      </c>
      <c r="AY701" s="117">
        <f>SUMIF($BO$9:$BO$629,$E701,AY$9:AY$629)</f>
        <v>0</v>
      </c>
      <c r="AZ701" s="117">
        <f>SUMIF($BO$9:$BO$629,$E701,AZ$9:AZ$629)</f>
        <v>0</v>
      </c>
      <c r="BA701" s="117">
        <f>SUMIF($BO$9:$BO$629,$E701,BA$9:BA$629)</f>
        <v>0</v>
      </c>
      <c r="BB701" s="117">
        <f>SUMIF($BO$9:$BO$629,$E701,BB$9:BB$629)</f>
        <v>18775500</v>
      </c>
      <c r="BC701" s="117">
        <f>SUMIF($BO$9:$BO$629,$E701,BC$9:BC$629)</f>
        <v>0</v>
      </c>
      <c r="BD701" s="117">
        <f>SUMIF($BO$9:$BO$629,$E701,BD$9:BD$629)</f>
        <v>0</v>
      </c>
      <c r="BE701" s="117">
        <f>SUMIF($BO$9:$BO$629,$E701,BE$9:BE$629)</f>
        <v>18775500</v>
      </c>
      <c r="BF701" s="117">
        <f>SUMIF($BO$9:$BO$629,$E701,BF$9:BF$629)</f>
        <v>0</v>
      </c>
      <c r="BG701" s="146">
        <f>SUMIF($BO$9:$BO$629,$E701,BG$9:BG$629)</f>
        <v>0</v>
      </c>
      <c r="BH701" s="91">
        <f>SUMIF($BO$9:$BO$629,$E701,BH$9:BH$629)</f>
        <v>1515</v>
      </c>
      <c r="BI701" s="91">
        <f>SUMIF($BO$9:$BO$629,$E701,BI$9:BI$629)</f>
        <v>835.19999999999993</v>
      </c>
      <c r="BJ701" s="86">
        <f>SUMIF($BO$9:$BO$629,$E701,BJ$9:BJ$629)</f>
        <v>12.5</v>
      </c>
      <c r="BK701" s="119">
        <f t="shared" si="89"/>
        <v>0.82508250825082496</v>
      </c>
      <c r="BL701" s="86">
        <f>SUMIF($BO$9:$BO$629,$E701,BL$9:BL$629)</f>
        <v>755.19999999999993</v>
      </c>
      <c r="BM701" s="86">
        <f>SUMIF($BO$9:$BO$629,$E701,BM$9:BM$629)</f>
        <v>12.5</v>
      </c>
      <c r="BN701" s="119">
        <f t="shared" si="90"/>
        <v>0.82508250825082496</v>
      </c>
      <c r="BO701" s="154">
        <f t="shared" si="91"/>
        <v>139.19999999999999</v>
      </c>
      <c r="BP701" s="89">
        <f>(BI701)/COUNTIF($BO$9:$BO$631,E701)</f>
        <v>139.19999999999999</v>
      </c>
      <c r="BQ701" s="93">
        <f>(H701+L701+P701+T701+W701+Z701+AI701+AQ701+AY701)/COUNTIF($BO$9:$BO$631,E701)</f>
        <v>3129250</v>
      </c>
    </row>
    <row r="702" spans="5:69" ht="23.25" customHeight="1">
      <c r="E702" s="56" t="s">
        <v>802</v>
      </c>
      <c r="F702" s="57" t="s">
        <v>699</v>
      </c>
      <c r="G702" s="91">
        <f>SUMIF($BO$9:$BO$629,$E702,G$9:G$629)</f>
        <v>128.9</v>
      </c>
      <c r="H702" s="107">
        <f>SUMIF($BO$9:$BO$629,$E702,H$9:H$629)</f>
        <v>13212250</v>
      </c>
      <c r="I702" s="107">
        <f>SUMIF($BO$9:$BO$629,$E702,I$9:I$629)</f>
        <v>0</v>
      </c>
      <c r="J702" s="107">
        <f>SUMIF($BO$9:$BO$629,$E702,J$9:J$629)</f>
        <v>13212250</v>
      </c>
      <c r="K702" s="91">
        <f>SUMIF($BO$9:$BO$629,$E702,K$9:K$629)</f>
        <v>0</v>
      </c>
      <c r="L702" s="107">
        <f>SUMIF($BO$9:$BO$629,$E702,L$9:L$629)</f>
        <v>0</v>
      </c>
      <c r="M702" s="107">
        <f>SUMIF($BO$9:$BO$629,$E702,M$9:M$629)</f>
        <v>0</v>
      </c>
      <c r="N702" s="107">
        <f>SUMIF($BO$9:$BO$629,$E702,N$9:N$629)</f>
        <v>0</v>
      </c>
      <c r="O702" s="91">
        <f>SUMIF($BO$9:$BO$629,$E702,O$9:O$629)</f>
        <v>457</v>
      </c>
      <c r="P702" s="107">
        <f>SUMIF($BO$9:$BO$629,$E702,P$9:P$629)</f>
        <v>46842500</v>
      </c>
      <c r="Q702" s="107">
        <f>SUMIF($BO$9:$BO$629,$E702,Q$9:Q$629)</f>
        <v>0</v>
      </c>
      <c r="R702" s="107">
        <f>SUMIF($BO$9:$BO$629,$E702,R$9:R$629)</f>
        <v>46842500</v>
      </c>
      <c r="S702" s="91">
        <f>SUMIF($BO$9:$BO$629,$E702,S$9:S$629)</f>
        <v>0</v>
      </c>
      <c r="T702" s="107">
        <f>SUMIF($BO$9:$BO$629,$E702,T$9:T$629)</f>
        <v>0</v>
      </c>
      <c r="U702" s="107">
        <f>SUMIF($BO$9:$BO$629,$E702,U$9:U$629)</f>
        <v>0</v>
      </c>
      <c r="V702" s="107">
        <f>SUMIF($BO$9:$BO$629,$E702,V$9:V$629)</f>
        <v>0</v>
      </c>
      <c r="W702" s="107"/>
      <c r="X702" s="107"/>
      <c r="Y702" s="107"/>
      <c r="Z702" s="107"/>
      <c r="AA702" s="107"/>
      <c r="AB702" s="107">
        <f>SUMIF($BO$9:$BO$629,$E702,AB$9:AB$629)</f>
        <v>0</v>
      </c>
      <c r="AC702" s="107">
        <f>SUMIF($BO$9:$BO$629,$E702,AC$9:AC$629)</f>
        <v>2</v>
      </c>
      <c r="AD702" s="91">
        <f>SUMIF($BO$9:$BO$629,$E702,AD$9:AD$629)</f>
        <v>40</v>
      </c>
      <c r="AE702" s="107">
        <f>SUMIF($BO$9:$BO$629,$E702,AE$9:AE$629)</f>
        <v>0</v>
      </c>
      <c r="AF702" s="91">
        <f>SUMIF($BO$9:$BO$629,$E702,AF$9:AF$629)</f>
        <v>0</v>
      </c>
      <c r="AG702" s="107">
        <f>SUMIF($BO$9:$BO$629,$E702,AG$9:AG$629)</f>
        <v>2</v>
      </c>
      <c r="AH702" s="91">
        <f>SUMIF($BO$9:$BO$629,$E702,AH$9:AH$629)</f>
        <v>40</v>
      </c>
      <c r="AI702" s="117">
        <f>SUMIF($BO$9:$BO$629,$E702,AI$9:AI$629)</f>
        <v>2100000</v>
      </c>
      <c r="AJ702" s="117">
        <f>SUMIF($BO$9:$BO$629,$E702,AJ$9:AJ$629)</f>
        <v>0</v>
      </c>
      <c r="AK702" s="117">
        <f>SUMIF($BO$9:$BO$629,$E702,AK$9:AK$629)</f>
        <v>0</v>
      </c>
      <c r="AL702" s="117">
        <f>SUMIF($BO$9:$BO$629,$E702,AL$9:AL$629)</f>
        <v>2100000</v>
      </c>
      <c r="AM702" s="117">
        <f>SUMIF($BO$9:$BO$629,$E702,AM$9:AM$629)</f>
        <v>0</v>
      </c>
      <c r="AN702" s="91">
        <f>SUMIF($BO$9:$BO$629,$E702,AN$9:AN$629)</f>
        <v>1757.5</v>
      </c>
      <c r="AO702" s="91">
        <f>SUMIF($BO$9:$BO$629,$E702,AO$9:AO$629)</f>
        <v>4542.2999999999993</v>
      </c>
      <c r="AP702" s="91">
        <f>SUMIF($BO$9:$BO$629,$E702,AP$9:AP$629)</f>
        <v>0</v>
      </c>
      <c r="AQ702" s="116">
        <f>SUMIF($BO$9:$BO$629,$E702,AQ$9:AQ$629)</f>
        <v>368053200</v>
      </c>
      <c r="AR702" s="117">
        <f>SUMIF($BO$9:$BO$629,$E702,AR$9:AR$629)</f>
        <v>0</v>
      </c>
      <c r="AS702" s="117">
        <f>SUMIF($BO$9:$BO$629,$E702,AS$9:AS$629)</f>
        <v>0</v>
      </c>
      <c r="AT702" s="117">
        <f>SUMIF($BO$9:$BO$629,$E702,AT$9:AT$629)</f>
        <v>0</v>
      </c>
      <c r="AU702" s="117">
        <f>SUMIF($BO$9:$BO$629,$E702,AU$9:AU$629)</f>
        <v>0</v>
      </c>
      <c r="AV702" s="117">
        <f>SUMIF($BO$9:$BO$629,$E702,AV$9:AV$629)</f>
        <v>368053200</v>
      </c>
      <c r="AW702" s="117">
        <f>SUMIF($BO$9:$BO$629,$E702,AW$9:AW$629)</f>
        <v>0</v>
      </c>
      <c r="AX702" s="117">
        <f>SUMIF($BO$9:$BO$629,$E702,AX$9:AX$629)</f>
        <v>0</v>
      </c>
      <c r="AY702" s="117">
        <f>SUMIF($BO$9:$BO$629,$E702,AY$9:AY$629)</f>
        <v>0</v>
      </c>
      <c r="AZ702" s="117">
        <f>SUMIF($BO$9:$BO$629,$E702,AZ$9:AZ$629)</f>
        <v>0</v>
      </c>
      <c r="BA702" s="117">
        <f>SUMIF($BO$9:$BO$629,$E702,BA$9:BA$629)</f>
        <v>0</v>
      </c>
      <c r="BB702" s="117">
        <f>SUMIF($BO$9:$BO$629,$E702,BB$9:BB$629)</f>
        <v>430207950</v>
      </c>
      <c r="BC702" s="117">
        <f>SUMIF($BO$9:$BO$629,$E702,BC$9:BC$629)</f>
        <v>0</v>
      </c>
      <c r="BD702" s="117">
        <f>SUMIF($BO$9:$BO$629,$E702,BD$9:BD$629)</f>
        <v>0</v>
      </c>
      <c r="BE702" s="117">
        <f>SUMIF($BO$9:$BO$629,$E702,BE$9:BE$629)</f>
        <v>430207950</v>
      </c>
      <c r="BF702" s="117">
        <f>SUMIF($BO$9:$BO$629,$E702,BF$9:BF$629)</f>
        <v>0</v>
      </c>
      <c r="BG702" s="146">
        <f>SUMIF($BO$9:$BO$629,$E702,BG$9:BG$629)</f>
        <v>0</v>
      </c>
      <c r="BH702" s="91">
        <f>SUMIF($BO$9:$BO$629,$E702,BH$9:BH$629)</f>
        <v>1757.5</v>
      </c>
      <c r="BI702" s="91">
        <f>SUMIF($BO$9:$BO$629,$E702,BI$9:BI$629)</f>
        <v>5168.2</v>
      </c>
      <c r="BJ702" s="86">
        <f>SUMIF($BO$9:$BO$629,$E702,BJ$9:BJ$629)</f>
        <v>3449</v>
      </c>
      <c r="BK702" s="119">
        <f t="shared" si="89"/>
        <v>196.24466571834992</v>
      </c>
      <c r="BL702" s="86">
        <f>SUMIF($BO$9:$BO$629,$E702,BL$9:BL$629)</f>
        <v>5128.2</v>
      </c>
      <c r="BM702" s="86">
        <f>SUMIF($BO$9:$BO$629,$E702,BM$9:BM$629)</f>
        <v>3409</v>
      </c>
      <c r="BN702" s="119">
        <f t="shared" si="90"/>
        <v>193.96870554765292</v>
      </c>
      <c r="BO702" s="154">
        <f t="shared" si="91"/>
        <v>646.02499999999998</v>
      </c>
      <c r="BP702" s="89">
        <f>(BI702)/COUNTIF($BO$9:$BO$631,E702)</f>
        <v>646.02499999999998</v>
      </c>
      <c r="BQ702" s="93">
        <f>(H702+L702+P702+T702+W702+Z702+AI702+AQ702+AY702)/COUNTIF($BO$9:$BO$631,E702)</f>
        <v>53775993.75</v>
      </c>
    </row>
    <row r="703" spans="5:69" ht="23.25" customHeight="1">
      <c r="E703" s="56" t="s">
        <v>803</v>
      </c>
      <c r="F703" s="57" t="s">
        <v>700</v>
      </c>
      <c r="G703" s="91">
        <f>SUMIF($BO$9:$BO$629,$E703,G$9:G$629)</f>
        <v>146.30000000000001</v>
      </c>
      <c r="H703" s="107">
        <f>SUMIF($BO$9:$BO$629,$E703,H$9:H$629)</f>
        <v>14995750</v>
      </c>
      <c r="I703" s="107">
        <f>SUMIF($BO$9:$BO$629,$E703,I$9:I$629)</f>
        <v>0</v>
      </c>
      <c r="J703" s="107">
        <f>SUMIF($BO$9:$BO$629,$E703,J$9:J$629)</f>
        <v>14995750</v>
      </c>
      <c r="K703" s="91">
        <f>SUMIF($BO$9:$BO$629,$E703,K$9:K$629)</f>
        <v>0</v>
      </c>
      <c r="L703" s="107">
        <f>SUMIF($BO$9:$BO$629,$E703,L$9:L$629)</f>
        <v>0</v>
      </c>
      <c r="M703" s="107">
        <f>SUMIF($BO$9:$BO$629,$E703,M$9:M$629)</f>
        <v>0</v>
      </c>
      <c r="N703" s="107">
        <f>SUMIF($BO$9:$BO$629,$E703,N$9:N$629)</f>
        <v>0</v>
      </c>
      <c r="O703" s="91">
        <f>SUMIF($BO$9:$BO$629,$E703,O$9:O$629)</f>
        <v>2114.3999999999996</v>
      </c>
      <c r="P703" s="107">
        <f>SUMIF($BO$9:$BO$629,$E703,P$9:P$629)</f>
        <v>216725999.99999997</v>
      </c>
      <c r="Q703" s="107">
        <f>SUMIF($BO$9:$BO$629,$E703,Q$9:Q$629)</f>
        <v>0</v>
      </c>
      <c r="R703" s="107">
        <f>SUMIF($BO$9:$BO$629,$E703,R$9:R$629)</f>
        <v>216726000</v>
      </c>
      <c r="S703" s="91">
        <f>SUMIF($BO$9:$BO$629,$E703,S$9:S$629)</f>
        <v>0</v>
      </c>
      <c r="T703" s="107">
        <f>SUMIF($BO$9:$BO$629,$E703,T$9:T$629)</f>
        <v>0</v>
      </c>
      <c r="U703" s="107">
        <f>SUMIF($BO$9:$BO$629,$E703,U$9:U$629)</f>
        <v>0</v>
      </c>
      <c r="V703" s="107">
        <f>SUMIF($BO$9:$BO$629,$E703,V$9:V$629)</f>
        <v>0</v>
      </c>
      <c r="W703" s="107"/>
      <c r="X703" s="107"/>
      <c r="Y703" s="107"/>
      <c r="Z703" s="107"/>
      <c r="AA703" s="107"/>
      <c r="AB703" s="107">
        <f>SUMIF($BO$9:$BO$629,$E703,AB$9:AB$629)</f>
        <v>0</v>
      </c>
      <c r="AC703" s="107">
        <f>SUMIF($BO$9:$BO$629,$E703,AC$9:AC$629)</f>
        <v>6</v>
      </c>
      <c r="AD703" s="91">
        <f>SUMIF($BO$9:$BO$629,$E703,AD$9:AD$629)</f>
        <v>120</v>
      </c>
      <c r="AE703" s="107">
        <f>SUMIF($BO$9:$BO$629,$E703,AE$9:AE$629)</f>
        <v>0</v>
      </c>
      <c r="AF703" s="91">
        <f>SUMIF($BO$9:$BO$629,$E703,AF$9:AF$629)</f>
        <v>0</v>
      </c>
      <c r="AG703" s="107">
        <f>SUMIF($BO$9:$BO$629,$E703,AG$9:AG$629)</f>
        <v>6</v>
      </c>
      <c r="AH703" s="91">
        <f>SUMIF($BO$9:$BO$629,$E703,AH$9:AH$629)</f>
        <v>120</v>
      </c>
      <c r="AI703" s="117">
        <f>SUMIF($BO$9:$BO$629,$E703,AI$9:AI$629)</f>
        <v>6300000</v>
      </c>
      <c r="AJ703" s="117">
        <f>SUMIF($BO$9:$BO$629,$E703,AJ$9:AJ$629)</f>
        <v>0</v>
      </c>
      <c r="AK703" s="117">
        <f>SUMIF($BO$9:$BO$629,$E703,AK$9:AK$629)</f>
        <v>0</v>
      </c>
      <c r="AL703" s="117">
        <f>SUMIF($BO$9:$BO$629,$E703,AL$9:AL$629)</f>
        <v>6300000</v>
      </c>
      <c r="AM703" s="117">
        <f>SUMIF($BO$9:$BO$629,$E703,AM$9:AM$629)</f>
        <v>0</v>
      </c>
      <c r="AN703" s="91">
        <f>SUMIF($BO$9:$BO$629,$E703,AN$9:AN$629)</f>
        <v>1972.5</v>
      </c>
      <c r="AO703" s="91">
        <f>SUMIF($BO$9:$BO$629,$E703,AO$9:AO$629)</f>
        <v>5543.7000000000007</v>
      </c>
      <c r="AP703" s="91">
        <f>SUMIF($BO$9:$BO$629,$E703,AP$9:AP$629)</f>
        <v>0</v>
      </c>
      <c r="AQ703" s="116">
        <f>SUMIF($BO$9:$BO$629,$E703,AQ$9:AQ$629)</f>
        <v>447412000</v>
      </c>
      <c r="AR703" s="117">
        <f>SUMIF($BO$9:$BO$629,$E703,AR$9:AR$629)</f>
        <v>0</v>
      </c>
      <c r="AS703" s="117">
        <f>SUMIF($BO$9:$BO$629,$E703,AS$9:AS$629)</f>
        <v>0</v>
      </c>
      <c r="AT703" s="117">
        <f>SUMIF($BO$9:$BO$629,$E703,AT$9:AT$629)</f>
        <v>0</v>
      </c>
      <c r="AU703" s="117">
        <f>SUMIF($BO$9:$BO$629,$E703,AU$9:AU$629)</f>
        <v>0</v>
      </c>
      <c r="AV703" s="117">
        <f>SUMIF($BO$9:$BO$629,$E703,AV$9:AV$629)</f>
        <v>447412000</v>
      </c>
      <c r="AW703" s="117">
        <f>SUMIF($BO$9:$BO$629,$E703,AW$9:AW$629)</f>
        <v>0</v>
      </c>
      <c r="AX703" s="117">
        <f>SUMIF($BO$9:$BO$629,$E703,AX$9:AX$629)</f>
        <v>0</v>
      </c>
      <c r="AY703" s="117">
        <f>SUMIF($BO$9:$BO$629,$E703,AY$9:AY$629)</f>
        <v>0</v>
      </c>
      <c r="AZ703" s="117">
        <f>SUMIF($BO$9:$BO$629,$E703,AZ$9:AZ$629)</f>
        <v>0</v>
      </c>
      <c r="BA703" s="117">
        <f>SUMIF($BO$9:$BO$629,$E703,BA$9:BA$629)</f>
        <v>0</v>
      </c>
      <c r="BB703" s="117">
        <f>SUMIF($BO$9:$BO$629,$E703,BB$9:BB$629)</f>
        <v>685433750</v>
      </c>
      <c r="BC703" s="117">
        <f>SUMIF($BO$9:$BO$629,$E703,BC$9:BC$629)</f>
        <v>0</v>
      </c>
      <c r="BD703" s="117">
        <f>SUMIF($BO$9:$BO$629,$E703,BD$9:BD$629)</f>
        <v>0</v>
      </c>
      <c r="BE703" s="117">
        <f>SUMIF($BO$9:$BO$629,$E703,BE$9:BE$629)</f>
        <v>685433750</v>
      </c>
      <c r="BF703" s="117">
        <f>SUMIF($BO$9:$BO$629,$E703,BF$9:BF$629)</f>
        <v>0</v>
      </c>
      <c r="BG703" s="146">
        <f>SUMIF($BO$9:$BO$629,$E703,BG$9:BG$629)</f>
        <v>0</v>
      </c>
      <c r="BH703" s="91">
        <f>SUMIF($BO$9:$BO$629,$E703,BH$9:BH$629)</f>
        <v>1972.5</v>
      </c>
      <c r="BI703" s="91">
        <f>SUMIF($BO$9:$BO$629,$E703,BI$9:BI$629)</f>
        <v>7924.4</v>
      </c>
      <c r="BJ703" s="86">
        <f>SUMIF($BO$9:$BO$629,$E703,BJ$9:BJ$629)</f>
        <v>5951.9</v>
      </c>
      <c r="BK703" s="119">
        <f t="shared" si="89"/>
        <v>301.743979721166</v>
      </c>
      <c r="BL703" s="86">
        <f>SUMIF($BO$9:$BO$629,$E703,BL$9:BL$629)</f>
        <v>7804.4</v>
      </c>
      <c r="BM703" s="86">
        <f>SUMIF($BO$9:$BO$629,$E703,BM$9:BM$629)</f>
        <v>5831.9</v>
      </c>
      <c r="BN703" s="119">
        <f t="shared" si="90"/>
        <v>295.66032953105196</v>
      </c>
      <c r="BO703" s="154">
        <f t="shared" si="91"/>
        <v>720.4</v>
      </c>
      <c r="BP703" s="89">
        <f>(BI703)/COUNTIF($BO$9:$BO$631,E703)</f>
        <v>720.4</v>
      </c>
      <c r="BQ703" s="93">
        <f>(H703+L703+P703+T703+W703+Z703+AI703+AQ703+AY703)/COUNTIF($BO$9:$BO$631,E703)</f>
        <v>62312159.090909094</v>
      </c>
    </row>
    <row r="704" spans="5:69" ht="23.25" customHeight="1">
      <c r="E704" s="56" t="s">
        <v>804</v>
      </c>
      <c r="F704" s="57" t="s">
        <v>701</v>
      </c>
      <c r="G704" s="91">
        <f>SUMIF($BO$9:$BO$629,$E704,G$9:G$629)</f>
        <v>437.40000000000003</v>
      </c>
      <c r="H704" s="107">
        <f>SUMIF($BO$9:$BO$629,$E704,H$9:H$629)</f>
        <v>44833500</v>
      </c>
      <c r="I704" s="107">
        <f>SUMIF($BO$9:$BO$629,$E704,I$9:I$629)</f>
        <v>0</v>
      </c>
      <c r="J704" s="107">
        <f>SUMIF($BO$9:$BO$629,$E704,J$9:J$629)</f>
        <v>44833500</v>
      </c>
      <c r="K704" s="91">
        <f>SUMIF($BO$9:$BO$629,$E704,K$9:K$629)</f>
        <v>0</v>
      </c>
      <c r="L704" s="107">
        <f>SUMIF($BO$9:$BO$629,$E704,L$9:L$629)</f>
        <v>0</v>
      </c>
      <c r="M704" s="107">
        <f>SUMIF($BO$9:$BO$629,$E704,M$9:M$629)</f>
        <v>0</v>
      </c>
      <c r="N704" s="107">
        <f>SUMIF($BO$9:$BO$629,$E704,N$9:N$629)</f>
        <v>0</v>
      </c>
      <c r="O704" s="91">
        <f>SUMIF($BO$9:$BO$629,$E704,O$9:O$629)</f>
        <v>1212.4000000000001</v>
      </c>
      <c r="P704" s="107">
        <f>SUMIF($BO$9:$BO$629,$E704,P$9:P$629)</f>
        <v>124271000</v>
      </c>
      <c r="Q704" s="107">
        <f>SUMIF($BO$9:$BO$629,$E704,Q$9:Q$629)</f>
        <v>0</v>
      </c>
      <c r="R704" s="107">
        <f>SUMIF($BO$9:$BO$629,$E704,R$9:R$629)</f>
        <v>124271000</v>
      </c>
      <c r="S704" s="91">
        <f>SUMIF($BO$9:$BO$629,$E704,S$9:S$629)</f>
        <v>0</v>
      </c>
      <c r="T704" s="107">
        <f>SUMIF($BO$9:$BO$629,$E704,T$9:T$629)</f>
        <v>0</v>
      </c>
      <c r="U704" s="107">
        <f>SUMIF($BO$9:$BO$629,$E704,U$9:U$629)</f>
        <v>0</v>
      </c>
      <c r="V704" s="107">
        <f>SUMIF($BO$9:$BO$629,$E704,V$9:V$629)</f>
        <v>0</v>
      </c>
      <c r="W704" s="107"/>
      <c r="X704" s="107"/>
      <c r="Y704" s="107"/>
      <c r="Z704" s="107"/>
      <c r="AA704" s="107"/>
      <c r="AB704" s="107">
        <f>SUMIF($BO$9:$BO$629,$E704,AB$9:AB$629)</f>
        <v>0</v>
      </c>
      <c r="AC704" s="107">
        <f>SUMIF($BO$9:$BO$629,$E704,AC$9:AC$629)</f>
        <v>25</v>
      </c>
      <c r="AD704" s="91">
        <f>SUMIF($BO$9:$BO$629,$E704,AD$9:AD$629)</f>
        <v>392</v>
      </c>
      <c r="AE704" s="107">
        <f>SUMIF($BO$9:$BO$629,$E704,AE$9:AE$629)</f>
        <v>0</v>
      </c>
      <c r="AF704" s="91">
        <f>SUMIF($BO$9:$BO$629,$E704,AF$9:AF$629)</f>
        <v>0</v>
      </c>
      <c r="AG704" s="107">
        <f>SUMIF($BO$9:$BO$629,$E704,AG$9:AG$629)</f>
        <v>25</v>
      </c>
      <c r="AH704" s="91">
        <f>SUMIF($BO$9:$BO$629,$E704,AH$9:AH$629)</f>
        <v>392</v>
      </c>
      <c r="AI704" s="117">
        <f>SUMIF($BO$9:$BO$629,$E704,AI$9:AI$629)</f>
        <v>20550000</v>
      </c>
      <c r="AJ704" s="117">
        <f>SUMIF($BO$9:$BO$629,$E704,AJ$9:AJ$629)</f>
        <v>0</v>
      </c>
      <c r="AK704" s="117">
        <f>SUMIF($BO$9:$BO$629,$E704,AK$9:AK$629)</f>
        <v>0</v>
      </c>
      <c r="AL704" s="117">
        <f>SUMIF($BO$9:$BO$629,$E704,AL$9:AL$629)</f>
        <v>20550000</v>
      </c>
      <c r="AM704" s="117">
        <f>SUMIF($BO$9:$BO$629,$E704,AM$9:AM$629)</f>
        <v>0</v>
      </c>
      <c r="AN704" s="91">
        <f>SUMIF($BO$9:$BO$629,$E704,AN$9:AN$629)</f>
        <v>3835</v>
      </c>
      <c r="AO704" s="91">
        <f>SUMIF($BO$9:$BO$629,$E704,AO$9:AO$629)</f>
        <v>7213.8999999999978</v>
      </c>
      <c r="AP704" s="91">
        <f>SUMIF($BO$9:$BO$629,$E704,AP$9:AP$629)</f>
        <v>182.7</v>
      </c>
      <c r="AQ704" s="116">
        <f>SUMIF($BO$9:$BO$629,$E704,AQ$9:AQ$629)</f>
        <v>569214100</v>
      </c>
      <c r="AR704" s="117">
        <f>SUMIF($BO$9:$BO$629,$E704,AR$9:AR$629)</f>
        <v>0</v>
      </c>
      <c r="AS704" s="117">
        <f>SUMIF($BO$9:$BO$629,$E704,AS$9:AS$629)</f>
        <v>0</v>
      </c>
      <c r="AT704" s="117">
        <f>SUMIF($BO$9:$BO$629,$E704,AT$9:AT$629)</f>
        <v>0</v>
      </c>
      <c r="AU704" s="117">
        <f>SUMIF($BO$9:$BO$629,$E704,AU$9:AU$629)</f>
        <v>0</v>
      </c>
      <c r="AV704" s="117">
        <f>SUMIF($BO$9:$BO$629,$E704,AV$9:AV$629)</f>
        <v>569214100</v>
      </c>
      <c r="AW704" s="117">
        <f>SUMIF($BO$9:$BO$629,$E704,AW$9:AW$629)</f>
        <v>0</v>
      </c>
      <c r="AX704" s="117">
        <f>SUMIF($BO$9:$BO$629,$E704,AX$9:AX$629)</f>
        <v>0</v>
      </c>
      <c r="AY704" s="117">
        <f>SUMIF($BO$9:$BO$629,$E704,AY$9:AY$629)</f>
        <v>0</v>
      </c>
      <c r="AZ704" s="117">
        <f>SUMIF($BO$9:$BO$629,$E704,AZ$9:AZ$629)</f>
        <v>0</v>
      </c>
      <c r="BA704" s="117">
        <f>SUMIF($BO$9:$BO$629,$E704,BA$9:BA$629)</f>
        <v>0</v>
      </c>
      <c r="BB704" s="117">
        <f>SUMIF($BO$9:$BO$629,$E704,BB$9:BB$629)</f>
        <v>758868600</v>
      </c>
      <c r="BC704" s="117">
        <f>SUMIF($BO$9:$BO$629,$E704,BC$9:BC$629)</f>
        <v>0</v>
      </c>
      <c r="BD704" s="117">
        <f>SUMIF($BO$9:$BO$629,$E704,BD$9:BD$629)</f>
        <v>0</v>
      </c>
      <c r="BE704" s="117">
        <f>SUMIF($BO$9:$BO$629,$E704,BE$9:BE$629)</f>
        <v>758868600</v>
      </c>
      <c r="BF704" s="117">
        <f>SUMIF($BO$9:$BO$629,$E704,BF$9:BF$629)</f>
        <v>0</v>
      </c>
      <c r="BG704" s="146">
        <f>SUMIF($BO$9:$BO$629,$E704,BG$9:BG$629)</f>
        <v>0</v>
      </c>
      <c r="BH704" s="91">
        <f>SUMIF($BO$9:$BO$629,$E704,BH$9:BH$629)</f>
        <v>3835</v>
      </c>
      <c r="BI704" s="91">
        <f>SUMIF($BO$9:$BO$629,$E704,BI$9:BI$629)</f>
        <v>9438.4</v>
      </c>
      <c r="BJ704" s="86">
        <f>SUMIF($BO$9:$BO$629,$E704,BJ$9:BJ$629)</f>
        <v>6218.3</v>
      </c>
      <c r="BK704" s="119">
        <f t="shared" si="89"/>
        <v>162.14602346805736</v>
      </c>
      <c r="BL704" s="86">
        <f>SUMIF($BO$9:$BO$629,$E704,BL$9:BL$629)</f>
        <v>9046.4000000000015</v>
      </c>
      <c r="BM704" s="86">
        <f>SUMIF($BO$9:$BO$629,$E704,BM$9:BM$629)</f>
        <v>5846.8000000000011</v>
      </c>
      <c r="BN704" s="119">
        <f t="shared" si="90"/>
        <v>152.4589308996089</v>
      </c>
      <c r="BO704" s="154">
        <f t="shared" si="91"/>
        <v>524.3555555555555</v>
      </c>
      <c r="BP704" s="89">
        <f>(BI704)/COUNTIF($BO$9:$BO$631,E704)</f>
        <v>524.3555555555555</v>
      </c>
      <c r="BQ704" s="93">
        <f>(H704+L704+P704+T704+W704+Z704+AI704+AQ704+AY704)/COUNTIF($BO$9:$BO$631,E704)</f>
        <v>42159366.666666664</v>
      </c>
    </row>
    <row r="705" spans="5:69" ht="23.25" customHeight="1">
      <c r="E705" s="56" t="s">
        <v>805</v>
      </c>
      <c r="F705" s="57" t="s">
        <v>703</v>
      </c>
      <c r="G705" s="91">
        <f>SUMIF($BO$9:$BO$629,$E705,G$9:G$629)</f>
        <v>0</v>
      </c>
      <c r="H705" s="107">
        <f>SUMIF($BO$9:$BO$629,$E705,H$9:H$629)</f>
        <v>0</v>
      </c>
      <c r="I705" s="107">
        <f>SUMIF($BO$9:$BO$629,$E705,I$9:I$629)</f>
        <v>0</v>
      </c>
      <c r="J705" s="107">
        <f>SUMIF($BO$9:$BO$629,$E705,J$9:J$629)</f>
        <v>0</v>
      </c>
      <c r="K705" s="91">
        <f>SUMIF($BO$9:$BO$629,$E705,K$9:K$629)</f>
        <v>0</v>
      </c>
      <c r="L705" s="107">
        <f>SUMIF($BO$9:$BO$629,$E705,L$9:L$629)</f>
        <v>0</v>
      </c>
      <c r="M705" s="107">
        <f>SUMIF($BO$9:$BO$629,$E705,M$9:M$629)</f>
        <v>0</v>
      </c>
      <c r="N705" s="107">
        <f>SUMIF($BO$9:$BO$629,$E705,N$9:N$629)</f>
        <v>0</v>
      </c>
      <c r="O705" s="91">
        <f>SUMIF($BO$9:$BO$629,$E705,O$9:O$629)</f>
        <v>61.000000000000007</v>
      </c>
      <c r="P705" s="107">
        <f>SUMIF($BO$9:$BO$629,$E705,P$9:P$629)</f>
        <v>6252500.0000000009</v>
      </c>
      <c r="Q705" s="107">
        <f>SUMIF($BO$9:$BO$629,$E705,Q$9:Q$629)</f>
        <v>0</v>
      </c>
      <c r="R705" s="107">
        <f>SUMIF($BO$9:$BO$629,$E705,R$9:R$629)</f>
        <v>6252500</v>
      </c>
      <c r="S705" s="91">
        <f>SUMIF($BO$9:$BO$629,$E705,S$9:S$629)</f>
        <v>0</v>
      </c>
      <c r="T705" s="107">
        <f>SUMIF($BO$9:$BO$629,$E705,T$9:T$629)</f>
        <v>0</v>
      </c>
      <c r="U705" s="107">
        <f>SUMIF($BO$9:$BO$629,$E705,U$9:U$629)</f>
        <v>0</v>
      </c>
      <c r="V705" s="107">
        <f>SUMIF($BO$9:$BO$629,$E705,V$9:V$629)</f>
        <v>0</v>
      </c>
      <c r="W705" s="107"/>
      <c r="X705" s="107"/>
      <c r="Y705" s="107"/>
      <c r="Z705" s="107"/>
      <c r="AA705" s="107"/>
      <c r="AB705" s="107">
        <f>SUMIF($BO$9:$BO$629,$E705,AB$9:AB$629)</f>
        <v>0</v>
      </c>
      <c r="AC705" s="107">
        <f>SUMIF($BO$9:$BO$629,$E705,AC$9:AC$629)</f>
        <v>0</v>
      </c>
      <c r="AD705" s="91">
        <f>SUMIF($BO$9:$BO$629,$E705,AD$9:AD$629)</f>
        <v>0</v>
      </c>
      <c r="AE705" s="107">
        <f>SUMIF($BO$9:$BO$629,$E705,AE$9:AE$629)</f>
        <v>0</v>
      </c>
      <c r="AF705" s="91">
        <f>SUMIF($BO$9:$BO$629,$E705,AF$9:AF$629)</f>
        <v>0</v>
      </c>
      <c r="AG705" s="107">
        <f>SUMIF($BO$9:$BO$629,$E705,AG$9:AG$629)</f>
        <v>0</v>
      </c>
      <c r="AH705" s="91">
        <f>SUMIF($BO$9:$BO$629,$E705,AH$9:AH$629)</f>
        <v>0</v>
      </c>
      <c r="AI705" s="117">
        <f>SUMIF($BO$9:$BO$629,$E705,AI$9:AI$629)</f>
        <v>0</v>
      </c>
      <c r="AJ705" s="117">
        <f>SUMIF($BO$9:$BO$629,$E705,AJ$9:AJ$629)</f>
        <v>0</v>
      </c>
      <c r="AK705" s="117">
        <f>SUMIF($BO$9:$BO$629,$E705,AK$9:AK$629)</f>
        <v>0</v>
      </c>
      <c r="AL705" s="117">
        <f>SUMIF($BO$9:$BO$629,$E705,AL$9:AL$629)</f>
        <v>0</v>
      </c>
      <c r="AM705" s="117">
        <f>SUMIF($BO$9:$BO$629,$E705,AM$9:AM$629)</f>
        <v>0</v>
      </c>
      <c r="AN705" s="91">
        <f>SUMIF($BO$9:$BO$629,$E705,AN$9:AN$629)</f>
        <v>587.5</v>
      </c>
      <c r="AO705" s="91">
        <f>SUMIF($BO$9:$BO$629,$E705,AO$9:AO$629)</f>
        <v>1071</v>
      </c>
      <c r="AP705" s="91">
        <f>SUMIF($BO$9:$BO$629,$E705,AP$9:AP$629)</f>
        <v>0</v>
      </c>
      <c r="AQ705" s="116">
        <f>SUMIF($BO$9:$BO$629,$E705,AQ$9:AQ$629)</f>
        <v>63738450</v>
      </c>
      <c r="AR705" s="117">
        <f>SUMIF($BO$9:$BO$629,$E705,AR$9:AR$629)</f>
        <v>0</v>
      </c>
      <c r="AS705" s="117">
        <f>SUMIF($BO$9:$BO$629,$E705,AS$9:AS$629)</f>
        <v>0</v>
      </c>
      <c r="AT705" s="117">
        <f>SUMIF($BO$9:$BO$629,$E705,AT$9:AT$629)</f>
        <v>0</v>
      </c>
      <c r="AU705" s="117">
        <f>SUMIF($BO$9:$BO$629,$E705,AU$9:AU$629)</f>
        <v>0</v>
      </c>
      <c r="AV705" s="117">
        <f>SUMIF($BO$9:$BO$629,$E705,AV$9:AV$629)</f>
        <v>63738450</v>
      </c>
      <c r="AW705" s="117">
        <f>SUMIF($BO$9:$BO$629,$E705,AW$9:AW$629)</f>
        <v>0</v>
      </c>
      <c r="AX705" s="117">
        <f>SUMIF($BO$9:$BO$629,$E705,AX$9:AX$629)</f>
        <v>0</v>
      </c>
      <c r="AY705" s="117">
        <f>SUMIF($BO$9:$BO$629,$E705,AY$9:AY$629)</f>
        <v>0</v>
      </c>
      <c r="AZ705" s="117">
        <f>SUMIF($BO$9:$BO$629,$E705,AZ$9:AZ$629)</f>
        <v>0</v>
      </c>
      <c r="BA705" s="117">
        <f>SUMIF($BO$9:$BO$629,$E705,BA$9:BA$629)</f>
        <v>0</v>
      </c>
      <c r="BB705" s="117">
        <f>SUMIF($BO$9:$BO$629,$E705,BB$9:BB$629)</f>
        <v>69990950</v>
      </c>
      <c r="BC705" s="117">
        <f>SUMIF($BO$9:$BO$629,$E705,BC$9:BC$629)</f>
        <v>0</v>
      </c>
      <c r="BD705" s="117">
        <f>SUMIF($BO$9:$BO$629,$E705,BD$9:BD$629)</f>
        <v>0</v>
      </c>
      <c r="BE705" s="117">
        <f>SUMIF($BO$9:$BO$629,$E705,BE$9:BE$629)</f>
        <v>69990950</v>
      </c>
      <c r="BF705" s="117">
        <f>SUMIF($BO$9:$BO$629,$E705,BF$9:BF$629)</f>
        <v>0</v>
      </c>
      <c r="BG705" s="146">
        <f>SUMIF($BO$9:$BO$629,$E705,BG$9:BG$629)</f>
        <v>0</v>
      </c>
      <c r="BH705" s="91">
        <f>SUMIF($BO$9:$BO$629,$E705,BH$9:BH$629)</f>
        <v>587.5</v>
      </c>
      <c r="BI705" s="91">
        <f>SUMIF($BO$9:$BO$629,$E705,BI$9:BI$629)</f>
        <v>1132</v>
      </c>
      <c r="BJ705" s="86">
        <f>SUMIF($BO$9:$BO$629,$E705,BJ$9:BJ$629)</f>
        <v>544.5</v>
      </c>
      <c r="BK705" s="119">
        <f t="shared" si="89"/>
        <v>92.680851063829778</v>
      </c>
      <c r="BL705" s="86">
        <f>SUMIF($BO$9:$BO$629,$E705,BL$9:BL$629)</f>
        <v>1132</v>
      </c>
      <c r="BM705" s="86">
        <f>SUMIF($BO$9:$BO$629,$E705,BM$9:BM$629)</f>
        <v>544.5</v>
      </c>
      <c r="BN705" s="119">
        <f t="shared" si="90"/>
        <v>92.680851063829778</v>
      </c>
      <c r="BO705" s="154">
        <f t="shared" si="91"/>
        <v>566</v>
      </c>
      <c r="BP705" s="89">
        <f>(BI705)/COUNTIF($BO$9:$BO$631,E705)</f>
        <v>566</v>
      </c>
      <c r="BQ705" s="93">
        <f>(H705+L705+P705+T705+W705+Z705+AI705+AQ705+AY705)/COUNTIF($BO$9:$BO$631,E705)</f>
        <v>34995475</v>
      </c>
    </row>
    <row r="706" spans="5:69" ht="23.25" customHeight="1">
      <c r="E706" s="56" t="s">
        <v>806</v>
      </c>
      <c r="F706" s="57" t="s">
        <v>704</v>
      </c>
      <c r="G706" s="91">
        <f>SUMIF($BO$9:$BO$629,$E706,G$9:G$629)</f>
        <v>0</v>
      </c>
      <c r="H706" s="107">
        <f>SUMIF($BO$9:$BO$629,$E706,H$9:H$629)</f>
        <v>0</v>
      </c>
      <c r="I706" s="107">
        <f>SUMIF($BO$9:$BO$629,$E706,I$9:I$629)</f>
        <v>0</v>
      </c>
      <c r="J706" s="107">
        <f>SUMIF($BO$9:$BO$629,$E706,J$9:J$629)</f>
        <v>0</v>
      </c>
      <c r="K706" s="91">
        <f>SUMIF($BO$9:$BO$629,$E706,K$9:K$629)</f>
        <v>0</v>
      </c>
      <c r="L706" s="107">
        <f>SUMIF($BO$9:$BO$629,$E706,L$9:L$629)</f>
        <v>0</v>
      </c>
      <c r="M706" s="107">
        <f>SUMIF($BO$9:$BO$629,$E706,M$9:M$629)</f>
        <v>0</v>
      </c>
      <c r="N706" s="107">
        <f>SUMIF($BO$9:$BO$629,$E706,N$9:N$629)</f>
        <v>0</v>
      </c>
      <c r="O706" s="91">
        <f>SUMIF($BO$9:$BO$629,$E706,O$9:O$629)</f>
        <v>135.5</v>
      </c>
      <c r="P706" s="107">
        <f>SUMIF($BO$9:$BO$629,$E706,P$9:P$629)</f>
        <v>13888750</v>
      </c>
      <c r="Q706" s="107">
        <f>SUMIF($BO$9:$BO$629,$E706,Q$9:Q$629)</f>
        <v>0</v>
      </c>
      <c r="R706" s="107">
        <f>SUMIF($BO$9:$BO$629,$E706,R$9:R$629)</f>
        <v>13888750</v>
      </c>
      <c r="S706" s="91">
        <f>SUMIF($BO$9:$BO$629,$E706,S$9:S$629)</f>
        <v>0</v>
      </c>
      <c r="T706" s="107">
        <f>SUMIF($BO$9:$BO$629,$E706,T$9:T$629)</f>
        <v>0</v>
      </c>
      <c r="U706" s="107">
        <f>SUMIF($BO$9:$BO$629,$E706,U$9:U$629)</f>
        <v>0</v>
      </c>
      <c r="V706" s="107">
        <f>SUMIF($BO$9:$BO$629,$E706,V$9:V$629)</f>
        <v>0</v>
      </c>
      <c r="W706" s="107"/>
      <c r="X706" s="107"/>
      <c r="Y706" s="107"/>
      <c r="Z706" s="107"/>
      <c r="AA706" s="107"/>
      <c r="AB706" s="107">
        <f>SUMIF($BO$9:$BO$629,$E706,AB$9:AB$629)</f>
        <v>0</v>
      </c>
      <c r="AC706" s="107">
        <f>SUMIF($BO$9:$BO$629,$E706,AC$9:AC$629)</f>
        <v>8</v>
      </c>
      <c r="AD706" s="91">
        <f>SUMIF($BO$9:$BO$629,$E706,AD$9:AD$629)</f>
        <v>190</v>
      </c>
      <c r="AE706" s="107">
        <f>SUMIF($BO$9:$BO$629,$E706,AE$9:AE$629)</f>
        <v>0</v>
      </c>
      <c r="AF706" s="91">
        <f>SUMIF($BO$9:$BO$629,$E706,AF$9:AF$629)</f>
        <v>0</v>
      </c>
      <c r="AG706" s="107">
        <f>SUMIF($BO$9:$BO$629,$E706,AG$9:AG$629)</f>
        <v>8</v>
      </c>
      <c r="AH706" s="91">
        <f>SUMIF($BO$9:$BO$629,$E706,AH$9:AH$629)</f>
        <v>190</v>
      </c>
      <c r="AI706" s="117">
        <f>SUMIF($BO$9:$BO$629,$E706,AI$9:AI$629)</f>
        <v>9600000</v>
      </c>
      <c r="AJ706" s="117">
        <f>SUMIF($BO$9:$BO$629,$E706,AJ$9:AJ$629)</f>
        <v>0</v>
      </c>
      <c r="AK706" s="117">
        <f>SUMIF($BO$9:$BO$629,$E706,AK$9:AK$629)</f>
        <v>0</v>
      </c>
      <c r="AL706" s="117">
        <f>SUMIF($BO$9:$BO$629,$E706,AL$9:AL$629)</f>
        <v>9600000</v>
      </c>
      <c r="AM706" s="117">
        <f>SUMIF($BO$9:$BO$629,$E706,AM$9:AM$629)</f>
        <v>0</v>
      </c>
      <c r="AN706" s="91">
        <f>SUMIF($BO$9:$BO$629,$E706,AN$9:AN$629)</f>
        <v>1650</v>
      </c>
      <c r="AO706" s="91">
        <f>SUMIF($BO$9:$BO$629,$E706,AO$9:AO$629)</f>
        <v>1273.8</v>
      </c>
      <c r="AP706" s="91">
        <f>SUMIF($BO$9:$BO$629,$E706,AP$9:AP$629)</f>
        <v>1.4</v>
      </c>
      <c r="AQ706" s="116">
        <f>SUMIF($BO$9:$BO$629,$E706,AQ$9:AQ$629)</f>
        <v>26904150</v>
      </c>
      <c r="AR706" s="117">
        <f>SUMIF($BO$9:$BO$629,$E706,AR$9:AR$629)</f>
        <v>0</v>
      </c>
      <c r="AS706" s="117">
        <f>SUMIF($BO$9:$BO$629,$E706,AS$9:AS$629)</f>
        <v>0</v>
      </c>
      <c r="AT706" s="117">
        <f>SUMIF($BO$9:$BO$629,$E706,AT$9:AT$629)</f>
        <v>0</v>
      </c>
      <c r="AU706" s="117">
        <f>SUMIF($BO$9:$BO$629,$E706,AU$9:AU$629)</f>
        <v>0</v>
      </c>
      <c r="AV706" s="117">
        <f>SUMIF($BO$9:$BO$629,$E706,AV$9:AV$629)</f>
        <v>26904150</v>
      </c>
      <c r="AW706" s="117">
        <f>SUMIF($BO$9:$BO$629,$E706,AW$9:AW$629)</f>
        <v>0</v>
      </c>
      <c r="AX706" s="117">
        <f>SUMIF($BO$9:$BO$629,$E706,AX$9:AX$629)</f>
        <v>0</v>
      </c>
      <c r="AY706" s="117">
        <f>SUMIF($BO$9:$BO$629,$E706,AY$9:AY$629)</f>
        <v>0</v>
      </c>
      <c r="AZ706" s="117">
        <f>SUMIF($BO$9:$BO$629,$E706,AZ$9:AZ$629)</f>
        <v>0</v>
      </c>
      <c r="BA706" s="117">
        <f>SUMIF($BO$9:$BO$629,$E706,BA$9:BA$629)</f>
        <v>0</v>
      </c>
      <c r="BB706" s="117">
        <f>SUMIF($BO$9:$BO$629,$E706,BB$9:BB$629)</f>
        <v>50392900</v>
      </c>
      <c r="BC706" s="117">
        <f>SUMIF($BO$9:$BO$629,$E706,BC$9:BC$629)</f>
        <v>0</v>
      </c>
      <c r="BD706" s="117">
        <f>SUMIF($BO$9:$BO$629,$E706,BD$9:BD$629)</f>
        <v>0</v>
      </c>
      <c r="BE706" s="117">
        <f>SUMIF($BO$9:$BO$629,$E706,BE$9:BE$629)</f>
        <v>50392900</v>
      </c>
      <c r="BF706" s="117">
        <f>SUMIF($BO$9:$BO$629,$E706,BF$9:BF$629)</f>
        <v>0</v>
      </c>
      <c r="BG706" s="146">
        <f>SUMIF($BO$9:$BO$629,$E706,BG$9:BG$629)</f>
        <v>0</v>
      </c>
      <c r="BH706" s="91">
        <f>SUMIF($BO$9:$BO$629,$E706,BH$9:BH$629)</f>
        <v>1650</v>
      </c>
      <c r="BI706" s="91">
        <f>SUMIF($BO$9:$BO$629,$E706,BI$9:BI$629)</f>
        <v>1600.7</v>
      </c>
      <c r="BJ706" s="86">
        <f>SUMIF($BO$9:$BO$629,$E706,BJ$9:BJ$629)</f>
        <v>280.7</v>
      </c>
      <c r="BK706" s="119">
        <f t="shared" si="89"/>
        <v>17.012121212121212</v>
      </c>
      <c r="BL706" s="86">
        <f>SUMIF($BO$9:$BO$629,$E706,BL$9:BL$629)</f>
        <v>1410.7</v>
      </c>
      <c r="BM706" s="86">
        <f>SUMIF($BO$9:$BO$629,$E706,BM$9:BM$629)</f>
        <v>197.10000000000002</v>
      </c>
      <c r="BN706" s="119">
        <f t="shared" si="90"/>
        <v>11.945454545454547</v>
      </c>
      <c r="BO706" s="154">
        <f t="shared" si="91"/>
        <v>266.78333333333336</v>
      </c>
      <c r="BP706" s="89">
        <f>(BI706)/COUNTIF($BO$9:$BO$631,E706)</f>
        <v>266.78333333333336</v>
      </c>
      <c r="BQ706" s="93">
        <f>(H706+L706+P706+T706+W706+Z706+AI706+AQ706+AY706)/COUNTIF($BO$9:$BO$631,E706)</f>
        <v>8398816.666666666</v>
      </c>
    </row>
    <row r="707" spans="5:69" ht="23.25" customHeight="1">
      <c r="E707" s="56" t="s">
        <v>807</v>
      </c>
      <c r="F707" s="57" t="s">
        <v>706</v>
      </c>
      <c r="G707" s="91">
        <f>SUMIF($BO$9:$BO$629,$E707,G$9:G$629)</f>
        <v>70.3</v>
      </c>
      <c r="H707" s="107">
        <f>SUMIF($BO$9:$BO$629,$E707,H$9:H$629)</f>
        <v>7205750</v>
      </c>
      <c r="I707" s="107">
        <f>SUMIF($BO$9:$BO$629,$E707,I$9:I$629)</f>
        <v>0</v>
      </c>
      <c r="J707" s="107">
        <f>SUMIF($BO$9:$BO$629,$E707,J$9:J$629)</f>
        <v>7205750</v>
      </c>
      <c r="K707" s="91">
        <f>SUMIF($BO$9:$BO$629,$E707,K$9:K$629)</f>
        <v>0</v>
      </c>
      <c r="L707" s="107">
        <f>SUMIF($BO$9:$BO$629,$E707,L$9:L$629)</f>
        <v>0</v>
      </c>
      <c r="M707" s="107">
        <f>SUMIF($BO$9:$BO$629,$E707,M$9:M$629)</f>
        <v>0</v>
      </c>
      <c r="N707" s="107">
        <f>SUMIF($BO$9:$BO$629,$E707,N$9:N$629)</f>
        <v>0</v>
      </c>
      <c r="O707" s="91">
        <f>SUMIF($BO$9:$BO$629,$E707,O$9:O$629)</f>
        <v>213.39999999999998</v>
      </c>
      <c r="P707" s="107">
        <f>SUMIF($BO$9:$BO$629,$E707,P$9:P$629)</f>
        <v>21873500</v>
      </c>
      <c r="Q707" s="107">
        <f>SUMIF($BO$9:$BO$629,$E707,Q$9:Q$629)</f>
        <v>0</v>
      </c>
      <c r="R707" s="107">
        <f>SUMIF($BO$9:$BO$629,$E707,R$9:R$629)</f>
        <v>21873500</v>
      </c>
      <c r="S707" s="91">
        <f>SUMIF($BO$9:$BO$629,$E707,S$9:S$629)</f>
        <v>0</v>
      </c>
      <c r="T707" s="107">
        <f>SUMIF($BO$9:$BO$629,$E707,T$9:T$629)</f>
        <v>0</v>
      </c>
      <c r="U707" s="107">
        <f>SUMIF($BO$9:$BO$629,$E707,U$9:U$629)</f>
        <v>0</v>
      </c>
      <c r="V707" s="107">
        <f>SUMIF($BO$9:$BO$629,$E707,V$9:V$629)</f>
        <v>0</v>
      </c>
      <c r="W707" s="107"/>
      <c r="X707" s="107"/>
      <c r="Y707" s="107"/>
      <c r="Z707" s="107"/>
      <c r="AA707" s="107"/>
      <c r="AB707" s="107">
        <f>SUMIF($BO$9:$BO$629,$E707,AB$9:AB$629)</f>
        <v>0</v>
      </c>
      <c r="AC707" s="107">
        <f>SUMIF($BO$9:$BO$629,$E707,AC$9:AC$629)</f>
        <v>6</v>
      </c>
      <c r="AD707" s="91">
        <f>SUMIF($BO$9:$BO$629,$E707,AD$9:AD$629)</f>
        <v>120</v>
      </c>
      <c r="AE707" s="107">
        <f>SUMIF($BO$9:$BO$629,$E707,AE$9:AE$629)</f>
        <v>0</v>
      </c>
      <c r="AF707" s="91">
        <f>SUMIF($BO$9:$BO$629,$E707,AF$9:AF$629)</f>
        <v>0</v>
      </c>
      <c r="AG707" s="107">
        <f>SUMIF($BO$9:$BO$629,$E707,AG$9:AG$629)</f>
        <v>6</v>
      </c>
      <c r="AH707" s="91">
        <f>SUMIF($BO$9:$BO$629,$E707,AH$9:AH$629)</f>
        <v>120</v>
      </c>
      <c r="AI707" s="117">
        <f>SUMIF($BO$9:$BO$629,$E707,AI$9:AI$629)</f>
        <v>6300000</v>
      </c>
      <c r="AJ707" s="117">
        <f>SUMIF($BO$9:$BO$629,$E707,AJ$9:AJ$629)</f>
        <v>0</v>
      </c>
      <c r="AK707" s="117">
        <f>SUMIF($BO$9:$BO$629,$E707,AK$9:AK$629)</f>
        <v>0</v>
      </c>
      <c r="AL707" s="117">
        <f>SUMIF($BO$9:$BO$629,$E707,AL$9:AL$629)</f>
        <v>6300000</v>
      </c>
      <c r="AM707" s="117">
        <f>SUMIF($BO$9:$BO$629,$E707,AM$9:AM$629)</f>
        <v>0</v>
      </c>
      <c r="AN707" s="91">
        <f>SUMIF($BO$9:$BO$629,$E707,AN$9:AN$629)</f>
        <v>1290</v>
      </c>
      <c r="AO707" s="91">
        <f>SUMIF($BO$9:$BO$629,$E707,AO$9:AO$629)</f>
        <v>648.00000000000011</v>
      </c>
      <c r="AP707" s="91">
        <f>SUMIF($BO$9:$BO$629,$E707,AP$9:AP$629)</f>
        <v>48.6</v>
      </c>
      <c r="AQ707" s="116">
        <f>SUMIF($BO$9:$BO$629,$E707,AQ$9:AQ$629)</f>
        <v>0</v>
      </c>
      <c r="AR707" s="117">
        <f>SUMIF($BO$9:$BO$629,$E707,AR$9:AR$629)</f>
        <v>0</v>
      </c>
      <c r="AS707" s="117">
        <f>SUMIF($BO$9:$BO$629,$E707,AS$9:AS$629)</f>
        <v>0</v>
      </c>
      <c r="AT707" s="117">
        <f>SUMIF($BO$9:$BO$629,$E707,AT$9:AT$629)</f>
        <v>0</v>
      </c>
      <c r="AU707" s="117">
        <f>SUMIF($BO$9:$BO$629,$E707,AU$9:AU$629)</f>
        <v>0</v>
      </c>
      <c r="AV707" s="117">
        <f>SUMIF($BO$9:$BO$629,$E707,AV$9:AV$629)</f>
        <v>0</v>
      </c>
      <c r="AW707" s="117">
        <f>SUMIF($BO$9:$BO$629,$E707,AW$9:AW$629)</f>
        <v>0</v>
      </c>
      <c r="AX707" s="117">
        <f>SUMIF($BO$9:$BO$629,$E707,AX$9:AX$629)</f>
        <v>0</v>
      </c>
      <c r="AY707" s="117">
        <f>SUMIF($BO$9:$BO$629,$E707,AY$9:AY$629)</f>
        <v>0</v>
      </c>
      <c r="AZ707" s="117">
        <f>SUMIF($BO$9:$BO$629,$E707,AZ$9:AZ$629)</f>
        <v>0</v>
      </c>
      <c r="BA707" s="117">
        <f>SUMIF($BO$9:$BO$629,$E707,BA$9:BA$629)</f>
        <v>0</v>
      </c>
      <c r="BB707" s="117">
        <f>SUMIF($BO$9:$BO$629,$E707,BB$9:BB$629)</f>
        <v>35379250</v>
      </c>
      <c r="BC707" s="117">
        <f>SUMIF($BO$9:$BO$629,$E707,BC$9:BC$629)</f>
        <v>0</v>
      </c>
      <c r="BD707" s="117">
        <f>SUMIF($BO$9:$BO$629,$E707,BD$9:BD$629)</f>
        <v>0</v>
      </c>
      <c r="BE707" s="117">
        <f>SUMIF($BO$9:$BO$629,$E707,BE$9:BE$629)</f>
        <v>35379250</v>
      </c>
      <c r="BF707" s="117">
        <f>SUMIF($BO$9:$BO$629,$E707,BF$9:BF$629)</f>
        <v>0</v>
      </c>
      <c r="BG707" s="146">
        <f>SUMIF($BO$9:$BO$629,$E707,BG$9:BG$629)</f>
        <v>0</v>
      </c>
      <c r="BH707" s="91">
        <f>SUMIF($BO$9:$BO$629,$E707,BH$9:BH$629)</f>
        <v>1290</v>
      </c>
      <c r="BI707" s="91">
        <f>SUMIF($BO$9:$BO$629,$E707,BI$9:BI$629)</f>
        <v>1100.3</v>
      </c>
      <c r="BJ707" s="86">
        <f>SUMIF($BO$9:$BO$629,$E707,BJ$9:BJ$629)</f>
        <v>184.7</v>
      </c>
      <c r="BK707" s="119">
        <f t="shared" si="89"/>
        <v>14.31782945736434</v>
      </c>
      <c r="BL707" s="86">
        <f>SUMIF($BO$9:$BO$629,$E707,BL$9:BL$629)</f>
        <v>980.3</v>
      </c>
      <c r="BM707" s="86">
        <f>SUMIF($BO$9:$BO$629,$E707,BM$9:BM$629)</f>
        <v>184.7</v>
      </c>
      <c r="BN707" s="119">
        <f t="shared" si="90"/>
        <v>14.31782945736434</v>
      </c>
      <c r="BO707" s="154">
        <f t="shared" si="91"/>
        <v>157.18571428571428</v>
      </c>
      <c r="BP707" s="89">
        <f>(BI707)/COUNTIF($BO$9:$BO$631,E707)</f>
        <v>157.18571428571428</v>
      </c>
      <c r="BQ707" s="93">
        <f>(H707+L707+P707+T707+W707+Z707+AI707+AQ707+AY707)/COUNTIF($BO$9:$BO$631,E707)</f>
        <v>5054178.5714285718</v>
      </c>
    </row>
    <row r="708" spans="5:69" ht="23.25" customHeight="1">
      <c r="E708" s="56" t="s">
        <v>808</v>
      </c>
      <c r="F708" s="57" t="s">
        <v>707</v>
      </c>
      <c r="G708" s="91">
        <f>SUMIF($BO$9:$BO$629,$E708,G$9:G$629)</f>
        <v>76.7</v>
      </c>
      <c r="H708" s="107">
        <f>SUMIF($BO$9:$BO$629,$E708,H$9:H$629)</f>
        <v>7861750</v>
      </c>
      <c r="I708" s="107">
        <f>SUMIF($BO$9:$BO$629,$E708,I$9:I$629)</f>
        <v>0</v>
      </c>
      <c r="J708" s="107">
        <f>SUMIF($BO$9:$BO$629,$E708,J$9:J$629)</f>
        <v>7861750</v>
      </c>
      <c r="K708" s="91">
        <f>SUMIF($BO$9:$BO$629,$E708,K$9:K$629)</f>
        <v>0</v>
      </c>
      <c r="L708" s="107">
        <f>SUMIF($BO$9:$BO$629,$E708,L$9:L$629)</f>
        <v>0</v>
      </c>
      <c r="M708" s="107">
        <f>SUMIF($BO$9:$BO$629,$E708,M$9:M$629)</f>
        <v>0</v>
      </c>
      <c r="N708" s="107">
        <f>SUMIF($BO$9:$BO$629,$E708,N$9:N$629)</f>
        <v>0</v>
      </c>
      <c r="O708" s="91">
        <f>SUMIF($BO$9:$BO$629,$E708,O$9:O$629)</f>
        <v>273.8</v>
      </c>
      <c r="P708" s="107">
        <f>SUMIF($BO$9:$BO$629,$E708,P$9:P$629)</f>
        <v>28064500</v>
      </c>
      <c r="Q708" s="107">
        <f>SUMIF($BO$9:$BO$629,$E708,Q$9:Q$629)</f>
        <v>0</v>
      </c>
      <c r="R708" s="107">
        <f>SUMIF($BO$9:$BO$629,$E708,R$9:R$629)</f>
        <v>28064500</v>
      </c>
      <c r="S708" s="91">
        <f>SUMIF($BO$9:$BO$629,$E708,S$9:S$629)</f>
        <v>0</v>
      </c>
      <c r="T708" s="107">
        <f>SUMIF($BO$9:$BO$629,$E708,T$9:T$629)</f>
        <v>0</v>
      </c>
      <c r="U708" s="107">
        <f>SUMIF($BO$9:$BO$629,$E708,U$9:U$629)</f>
        <v>0</v>
      </c>
      <c r="V708" s="107">
        <f>SUMIF($BO$9:$BO$629,$E708,V$9:V$629)</f>
        <v>0</v>
      </c>
      <c r="W708" s="107"/>
      <c r="X708" s="107"/>
      <c r="Y708" s="107"/>
      <c r="Z708" s="107"/>
      <c r="AA708" s="107"/>
      <c r="AB708" s="107">
        <f>SUMIF($BO$9:$BO$629,$E708,AB$9:AB$629)</f>
        <v>0</v>
      </c>
      <c r="AC708" s="107">
        <f>SUMIF($BO$9:$BO$629,$E708,AC$9:AC$629)</f>
        <v>10</v>
      </c>
      <c r="AD708" s="91">
        <f>SUMIF($BO$9:$BO$629,$E708,AD$9:AD$629)</f>
        <v>228</v>
      </c>
      <c r="AE708" s="107">
        <f>SUMIF($BO$9:$BO$629,$E708,AE$9:AE$629)</f>
        <v>0</v>
      </c>
      <c r="AF708" s="91">
        <f>SUMIF($BO$9:$BO$629,$E708,AF$9:AF$629)</f>
        <v>0</v>
      </c>
      <c r="AG708" s="107">
        <f>SUMIF($BO$9:$BO$629,$E708,AG$9:AG$629)</f>
        <v>10</v>
      </c>
      <c r="AH708" s="91">
        <f>SUMIF($BO$9:$BO$629,$E708,AH$9:AH$629)</f>
        <v>228</v>
      </c>
      <c r="AI708" s="117">
        <f>SUMIF($BO$9:$BO$629,$E708,AI$9:AI$629)</f>
        <v>11600000</v>
      </c>
      <c r="AJ708" s="117">
        <f>SUMIF($BO$9:$BO$629,$E708,AJ$9:AJ$629)</f>
        <v>0</v>
      </c>
      <c r="AK708" s="117">
        <f>SUMIF($BO$9:$BO$629,$E708,AK$9:AK$629)</f>
        <v>0</v>
      </c>
      <c r="AL708" s="117">
        <f>SUMIF($BO$9:$BO$629,$E708,AL$9:AL$629)</f>
        <v>11600000</v>
      </c>
      <c r="AM708" s="117">
        <f>SUMIF($BO$9:$BO$629,$E708,AM$9:AM$629)</f>
        <v>0</v>
      </c>
      <c r="AN708" s="91">
        <f>SUMIF($BO$9:$BO$629,$E708,AN$9:AN$629)</f>
        <v>1450</v>
      </c>
      <c r="AO708" s="91">
        <f>SUMIF($BO$9:$BO$629,$E708,AO$9:AO$629)</f>
        <v>1067.6000000000001</v>
      </c>
      <c r="AP708" s="91">
        <f>SUMIF($BO$9:$BO$629,$E708,AP$9:AP$629)</f>
        <v>172.6</v>
      </c>
      <c r="AQ708" s="116">
        <f>SUMIF($BO$9:$BO$629,$E708,AQ$9:AQ$629)</f>
        <v>38287350</v>
      </c>
      <c r="AR708" s="117">
        <f>SUMIF($BO$9:$BO$629,$E708,AR$9:AR$629)</f>
        <v>0</v>
      </c>
      <c r="AS708" s="117">
        <f>SUMIF($BO$9:$BO$629,$E708,AS$9:AS$629)</f>
        <v>0</v>
      </c>
      <c r="AT708" s="117">
        <f>SUMIF($BO$9:$BO$629,$E708,AT$9:AT$629)</f>
        <v>0</v>
      </c>
      <c r="AU708" s="117">
        <f>SUMIF($BO$9:$BO$629,$E708,AU$9:AU$629)</f>
        <v>0</v>
      </c>
      <c r="AV708" s="117">
        <f>SUMIF($BO$9:$BO$629,$E708,AV$9:AV$629)</f>
        <v>38287350</v>
      </c>
      <c r="AW708" s="117">
        <f>SUMIF($BO$9:$BO$629,$E708,AW$9:AW$629)</f>
        <v>0</v>
      </c>
      <c r="AX708" s="117">
        <f>SUMIF($BO$9:$BO$629,$E708,AX$9:AX$629)</f>
        <v>0</v>
      </c>
      <c r="AY708" s="117">
        <f>SUMIF($BO$9:$BO$629,$E708,AY$9:AY$629)</f>
        <v>0</v>
      </c>
      <c r="AZ708" s="117">
        <f>SUMIF($BO$9:$BO$629,$E708,AZ$9:AZ$629)</f>
        <v>0</v>
      </c>
      <c r="BA708" s="117">
        <f>SUMIF($BO$9:$BO$629,$E708,BA$9:BA$629)</f>
        <v>0</v>
      </c>
      <c r="BB708" s="117">
        <f>SUMIF($BO$9:$BO$629,$E708,BB$9:BB$629)</f>
        <v>85813600</v>
      </c>
      <c r="BC708" s="117">
        <f>SUMIF($BO$9:$BO$629,$E708,BC$9:BC$629)</f>
        <v>0</v>
      </c>
      <c r="BD708" s="117">
        <f>SUMIF($BO$9:$BO$629,$E708,BD$9:BD$629)</f>
        <v>0</v>
      </c>
      <c r="BE708" s="117">
        <f>SUMIF($BO$9:$BO$629,$E708,BE$9:BE$629)</f>
        <v>85813600</v>
      </c>
      <c r="BF708" s="117">
        <f>SUMIF($BO$9:$BO$629,$E708,BF$9:BF$629)</f>
        <v>0</v>
      </c>
      <c r="BG708" s="146">
        <f>SUMIF($BO$9:$BO$629,$E708,BG$9:BG$629)</f>
        <v>0</v>
      </c>
      <c r="BH708" s="91">
        <f>SUMIF($BO$9:$BO$629,$E708,BH$9:BH$629)</f>
        <v>1450</v>
      </c>
      <c r="BI708" s="91">
        <f>SUMIF($BO$9:$BO$629,$E708,BI$9:BI$629)</f>
        <v>1818.7</v>
      </c>
      <c r="BJ708" s="86">
        <f>SUMIF($BO$9:$BO$629,$E708,BJ$9:BJ$629)</f>
        <v>521.70000000000005</v>
      </c>
      <c r="BK708" s="119">
        <f t="shared" si="89"/>
        <v>35.979310344827589</v>
      </c>
      <c r="BL708" s="86">
        <f>SUMIF($BO$9:$BO$629,$E708,BL$9:BL$629)</f>
        <v>1590.7</v>
      </c>
      <c r="BM708" s="86">
        <f>SUMIF($BO$9:$BO$629,$E708,BM$9:BM$629)</f>
        <v>337.6</v>
      </c>
      <c r="BN708" s="119">
        <f t="shared" si="90"/>
        <v>23.282758620689656</v>
      </c>
      <c r="BO708" s="154">
        <f t="shared" si="91"/>
        <v>259.81428571428575</v>
      </c>
      <c r="BP708" s="89">
        <f>(BI708)/COUNTIF($BO$9:$BO$631,E708)</f>
        <v>259.81428571428575</v>
      </c>
      <c r="BQ708" s="93">
        <f>(H708+L708+P708+T708+W708+Z708+AI708+AQ708+AY708)/COUNTIF($BO$9:$BO$631,E708)</f>
        <v>12259085.714285715</v>
      </c>
    </row>
    <row r="709" spans="5:69" ht="23.25" customHeight="1">
      <c r="E709" s="56" t="s">
        <v>809</v>
      </c>
      <c r="F709" s="57" t="s">
        <v>708</v>
      </c>
      <c r="G709" s="91">
        <f>SUMIF($BO$9:$BO$629,$E709,G$9:G$629)</f>
        <v>0</v>
      </c>
      <c r="H709" s="107">
        <f>SUMIF($BO$9:$BO$629,$E709,H$9:H$629)</f>
        <v>0</v>
      </c>
      <c r="I709" s="107">
        <f>SUMIF($BO$9:$BO$629,$E709,I$9:I$629)</f>
        <v>0</v>
      </c>
      <c r="J709" s="107">
        <f>SUMIF($BO$9:$BO$629,$E709,J$9:J$629)</f>
        <v>0</v>
      </c>
      <c r="K709" s="91">
        <f>SUMIF($BO$9:$BO$629,$E709,K$9:K$629)</f>
        <v>0</v>
      </c>
      <c r="L709" s="107">
        <f>SUMIF($BO$9:$BO$629,$E709,L$9:L$629)</f>
        <v>0</v>
      </c>
      <c r="M709" s="107">
        <f>SUMIF($BO$9:$BO$629,$E709,M$9:M$629)</f>
        <v>0</v>
      </c>
      <c r="N709" s="107">
        <f>SUMIF($BO$9:$BO$629,$E709,N$9:N$629)</f>
        <v>0</v>
      </c>
      <c r="O709" s="91">
        <f>SUMIF($BO$9:$BO$629,$E709,O$9:O$629)</f>
        <v>340.2</v>
      </c>
      <c r="P709" s="107">
        <f>SUMIF($BO$9:$BO$629,$E709,P$9:P$629)</f>
        <v>34870500</v>
      </c>
      <c r="Q709" s="107">
        <f>SUMIF($BO$9:$BO$629,$E709,Q$9:Q$629)</f>
        <v>0</v>
      </c>
      <c r="R709" s="107">
        <f>SUMIF($BO$9:$BO$629,$E709,R$9:R$629)</f>
        <v>34870500</v>
      </c>
      <c r="S709" s="91">
        <f>SUMIF($BO$9:$BO$629,$E709,S$9:S$629)</f>
        <v>0</v>
      </c>
      <c r="T709" s="107">
        <f>SUMIF($BO$9:$BO$629,$E709,T$9:T$629)</f>
        <v>0</v>
      </c>
      <c r="U709" s="107">
        <f>SUMIF($BO$9:$BO$629,$E709,U$9:U$629)</f>
        <v>0</v>
      </c>
      <c r="V709" s="107">
        <f>SUMIF($BO$9:$BO$629,$E709,V$9:V$629)</f>
        <v>0</v>
      </c>
      <c r="W709" s="107"/>
      <c r="X709" s="107"/>
      <c r="Y709" s="107"/>
      <c r="Z709" s="107"/>
      <c r="AA709" s="107"/>
      <c r="AB709" s="107">
        <f>SUMIF($BO$9:$BO$629,$E709,AB$9:AB$629)</f>
        <v>0</v>
      </c>
      <c r="AC709" s="107">
        <f>SUMIF($BO$9:$BO$629,$E709,AC$9:AC$629)</f>
        <v>7</v>
      </c>
      <c r="AD709" s="91">
        <f>SUMIF($BO$9:$BO$629,$E709,AD$9:AD$629)</f>
        <v>148</v>
      </c>
      <c r="AE709" s="107">
        <f>SUMIF($BO$9:$BO$629,$E709,AE$9:AE$629)</f>
        <v>0</v>
      </c>
      <c r="AF709" s="91">
        <f>SUMIF($BO$9:$BO$629,$E709,AF$9:AF$629)</f>
        <v>0</v>
      </c>
      <c r="AG709" s="107">
        <f>SUMIF($BO$9:$BO$629,$E709,AG$9:AG$629)</f>
        <v>7</v>
      </c>
      <c r="AH709" s="91">
        <f>SUMIF($BO$9:$BO$629,$E709,AH$9:AH$629)</f>
        <v>148</v>
      </c>
      <c r="AI709" s="117">
        <f>SUMIF($BO$9:$BO$629,$E709,AI$9:AI$629)</f>
        <v>7700000</v>
      </c>
      <c r="AJ709" s="117">
        <f>SUMIF($BO$9:$BO$629,$E709,AJ$9:AJ$629)</f>
        <v>0</v>
      </c>
      <c r="AK709" s="117">
        <f>SUMIF($BO$9:$BO$629,$E709,AK$9:AK$629)</f>
        <v>0</v>
      </c>
      <c r="AL709" s="117">
        <f>SUMIF($BO$9:$BO$629,$E709,AL$9:AL$629)</f>
        <v>7700000</v>
      </c>
      <c r="AM709" s="117">
        <f>SUMIF($BO$9:$BO$629,$E709,AM$9:AM$629)</f>
        <v>0</v>
      </c>
      <c r="AN709" s="91">
        <f>SUMIF($BO$9:$BO$629,$E709,AN$9:AN$629)</f>
        <v>1252.5</v>
      </c>
      <c r="AO709" s="91">
        <f>SUMIF($BO$9:$BO$629,$E709,AO$9:AO$629)</f>
        <v>839.4</v>
      </c>
      <c r="AP709" s="91">
        <f>SUMIF($BO$9:$BO$629,$E709,AP$9:AP$629)</f>
        <v>49.4</v>
      </c>
      <c r="AQ709" s="116">
        <f>SUMIF($BO$9:$BO$629,$E709,AQ$9:AQ$629)</f>
        <v>5733000</v>
      </c>
      <c r="AR709" s="117">
        <f>SUMIF($BO$9:$BO$629,$E709,AR$9:AR$629)</f>
        <v>0</v>
      </c>
      <c r="AS709" s="117">
        <f>SUMIF($BO$9:$BO$629,$E709,AS$9:AS$629)</f>
        <v>0</v>
      </c>
      <c r="AT709" s="117">
        <f>SUMIF($BO$9:$BO$629,$E709,AT$9:AT$629)</f>
        <v>0</v>
      </c>
      <c r="AU709" s="117">
        <f>SUMIF($BO$9:$BO$629,$E709,AU$9:AU$629)</f>
        <v>0</v>
      </c>
      <c r="AV709" s="117">
        <f>SUMIF($BO$9:$BO$629,$E709,AV$9:AV$629)</f>
        <v>5733000</v>
      </c>
      <c r="AW709" s="117">
        <f>SUMIF($BO$9:$BO$629,$E709,AW$9:AW$629)</f>
        <v>0</v>
      </c>
      <c r="AX709" s="117">
        <f>SUMIF($BO$9:$BO$629,$E709,AX$9:AX$629)</f>
        <v>0</v>
      </c>
      <c r="AY709" s="117">
        <f>SUMIF($BO$9:$BO$629,$E709,AY$9:AY$629)</f>
        <v>0</v>
      </c>
      <c r="AZ709" s="117">
        <f>SUMIF($BO$9:$BO$629,$E709,AZ$9:AZ$629)</f>
        <v>0</v>
      </c>
      <c r="BA709" s="117">
        <f>SUMIF($BO$9:$BO$629,$E709,BA$9:BA$629)</f>
        <v>0</v>
      </c>
      <c r="BB709" s="117">
        <f>SUMIF($BO$9:$BO$629,$E709,BB$9:BB$629)</f>
        <v>48303500</v>
      </c>
      <c r="BC709" s="117">
        <f>SUMIF($BO$9:$BO$629,$E709,BC$9:BC$629)</f>
        <v>0</v>
      </c>
      <c r="BD709" s="117">
        <f>SUMIF($BO$9:$BO$629,$E709,BD$9:BD$629)</f>
        <v>0</v>
      </c>
      <c r="BE709" s="117">
        <f>SUMIF($BO$9:$BO$629,$E709,BE$9:BE$629)</f>
        <v>48303500</v>
      </c>
      <c r="BF709" s="117">
        <f>SUMIF($BO$9:$BO$629,$E709,BF$9:BF$629)</f>
        <v>0</v>
      </c>
      <c r="BG709" s="146">
        <f>SUMIF($BO$9:$BO$629,$E709,BG$9:BG$629)</f>
        <v>0</v>
      </c>
      <c r="BH709" s="91">
        <f>SUMIF($BO$9:$BO$629,$E709,BH$9:BH$629)</f>
        <v>1252.5</v>
      </c>
      <c r="BI709" s="91">
        <f>SUMIF($BO$9:$BO$629,$E709,BI$9:BI$629)</f>
        <v>1377</v>
      </c>
      <c r="BJ709" s="86">
        <f>SUMIF($BO$9:$BO$629,$E709,BJ$9:BJ$629)</f>
        <v>291.5</v>
      </c>
      <c r="BK709" s="119">
        <f t="shared" si="89"/>
        <v>23.273453093812375</v>
      </c>
      <c r="BL709" s="86">
        <f>SUMIF($BO$9:$BO$629,$E709,BL$9:BL$629)</f>
        <v>1229</v>
      </c>
      <c r="BM709" s="86">
        <f>SUMIF($BO$9:$BO$629,$E709,BM$9:BM$629)</f>
        <v>234.39999999999998</v>
      </c>
      <c r="BN709" s="119">
        <f t="shared" si="90"/>
        <v>18.71457085828343</v>
      </c>
      <c r="BO709" s="154">
        <f t="shared" si="91"/>
        <v>229.5</v>
      </c>
      <c r="BP709" s="89">
        <f>(BI709)/COUNTIF($BO$9:$BO$631,E709)</f>
        <v>229.5</v>
      </c>
      <c r="BQ709" s="93">
        <f>(H709+L709+P709+T709+W709+Z709+AI709+AQ709+AY709)/COUNTIF($BO$9:$BO$631,E709)</f>
        <v>8050583.333333333</v>
      </c>
    </row>
    <row r="710" spans="5:69" ht="23.25" customHeight="1">
      <c r="E710" s="56" t="s">
        <v>810</v>
      </c>
      <c r="F710" s="57" t="s">
        <v>709</v>
      </c>
      <c r="G710" s="91">
        <f>SUMIF($BO$9:$BO$629,$E710,G$9:G$629)</f>
        <v>32.799999999999997</v>
      </c>
      <c r="H710" s="107">
        <f>SUMIF($BO$9:$BO$629,$E710,H$9:H$629)</f>
        <v>3362000</v>
      </c>
      <c r="I710" s="107">
        <f>SUMIF($BO$9:$BO$629,$E710,I$9:I$629)</f>
        <v>0</v>
      </c>
      <c r="J710" s="107">
        <f>SUMIF($BO$9:$BO$629,$E710,J$9:J$629)</f>
        <v>3362000</v>
      </c>
      <c r="K710" s="91">
        <f>SUMIF($BO$9:$BO$629,$E710,K$9:K$629)</f>
        <v>0</v>
      </c>
      <c r="L710" s="107">
        <f>SUMIF($BO$9:$BO$629,$E710,L$9:L$629)</f>
        <v>0</v>
      </c>
      <c r="M710" s="107">
        <f>SUMIF($BO$9:$BO$629,$E710,M$9:M$629)</f>
        <v>0</v>
      </c>
      <c r="N710" s="107">
        <f>SUMIF($BO$9:$BO$629,$E710,N$9:N$629)</f>
        <v>0</v>
      </c>
      <c r="O710" s="91">
        <f>SUMIF($BO$9:$BO$629,$E710,O$9:O$629)</f>
        <v>151.19999999999999</v>
      </c>
      <c r="P710" s="107">
        <f>SUMIF($BO$9:$BO$629,$E710,P$9:P$629)</f>
        <v>15498000</v>
      </c>
      <c r="Q710" s="107">
        <f>SUMIF($BO$9:$BO$629,$E710,Q$9:Q$629)</f>
        <v>0</v>
      </c>
      <c r="R710" s="107">
        <f>SUMIF($BO$9:$BO$629,$E710,R$9:R$629)</f>
        <v>15498000</v>
      </c>
      <c r="S710" s="91">
        <f>SUMIF($BO$9:$BO$629,$E710,S$9:S$629)</f>
        <v>0</v>
      </c>
      <c r="T710" s="107">
        <f>SUMIF($BO$9:$BO$629,$E710,T$9:T$629)</f>
        <v>0</v>
      </c>
      <c r="U710" s="107">
        <f>SUMIF($BO$9:$BO$629,$E710,U$9:U$629)</f>
        <v>0</v>
      </c>
      <c r="V710" s="107">
        <f>SUMIF($BO$9:$BO$629,$E710,V$9:V$629)</f>
        <v>0</v>
      </c>
      <c r="W710" s="107"/>
      <c r="X710" s="107"/>
      <c r="Y710" s="107"/>
      <c r="Z710" s="107"/>
      <c r="AA710" s="107"/>
      <c r="AB710" s="107">
        <f>SUMIF($BO$9:$BO$629,$E710,AB$9:AB$629)</f>
        <v>0</v>
      </c>
      <c r="AC710" s="107">
        <f>SUMIF($BO$9:$BO$629,$E710,AC$9:AC$629)</f>
        <v>10</v>
      </c>
      <c r="AD710" s="91">
        <f>SUMIF($BO$9:$BO$629,$E710,AD$9:AD$629)</f>
        <v>166</v>
      </c>
      <c r="AE710" s="107">
        <f>SUMIF($BO$9:$BO$629,$E710,AE$9:AE$629)</f>
        <v>0</v>
      </c>
      <c r="AF710" s="91">
        <f>SUMIF($BO$9:$BO$629,$E710,AF$9:AF$629)</f>
        <v>0</v>
      </c>
      <c r="AG710" s="107">
        <f>SUMIF($BO$9:$BO$629,$E710,AG$9:AG$629)</f>
        <v>10</v>
      </c>
      <c r="AH710" s="91">
        <f>SUMIF($BO$9:$BO$629,$E710,AH$9:AH$629)</f>
        <v>166</v>
      </c>
      <c r="AI710" s="117">
        <f>SUMIF($BO$9:$BO$629,$E710,AI$9:AI$629)</f>
        <v>8800000</v>
      </c>
      <c r="AJ710" s="117">
        <f>SUMIF($BO$9:$BO$629,$E710,AJ$9:AJ$629)</f>
        <v>0</v>
      </c>
      <c r="AK710" s="117">
        <f>SUMIF($BO$9:$BO$629,$E710,AK$9:AK$629)</f>
        <v>0</v>
      </c>
      <c r="AL710" s="117">
        <f>SUMIF($BO$9:$BO$629,$E710,AL$9:AL$629)</f>
        <v>8800000</v>
      </c>
      <c r="AM710" s="117">
        <f>SUMIF($BO$9:$BO$629,$E710,AM$9:AM$629)</f>
        <v>0</v>
      </c>
      <c r="AN710" s="91">
        <f>SUMIF($BO$9:$BO$629,$E710,AN$9:AN$629)</f>
        <v>1675</v>
      </c>
      <c r="AO710" s="91">
        <f>SUMIF($BO$9:$BO$629,$E710,AO$9:AO$629)</f>
        <v>650.00000000000011</v>
      </c>
      <c r="AP710" s="91">
        <f>SUMIF($BO$9:$BO$629,$E710,AP$9:AP$629)</f>
        <v>49.5</v>
      </c>
      <c r="AQ710" s="116">
        <f>SUMIF($BO$9:$BO$629,$E710,AQ$9:AQ$629)</f>
        <v>0</v>
      </c>
      <c r="AR710" s="117">
        <f>SUMIF($BO$9:$BO$629,$E710,AR$9:AR$629)</f>
        <v>0</v>
      </c>
      <c r="AS710" s="117">
        <f>SUMIF($BO$9:$BO$629,$E710,AS$9:AS$629)</f>
        <v>0</v>
      </c>
      <c r="AT710" s="117">
        <f>SUMIF($BO$9:$BO$629,$E710,AT$9:AT$629)</f>
        <v>0</v>
      </c>
      <c r="AU710" s="117">
        <f>SUMIF($BO$9:$BO$629,$E710,AU$9:AU$629)</f>
        <v>0</v>
      </c>
      <c r="AV710" s="117">
        <f>SUMIF($BO$9:$BO$629,$E710,AV$9:AV$629)</f>
        <v>0</v>
      </c>
      <c r="AW710" s="117">
        <f>SUMIF($BO$9:$BO$629,$E710,AW$9:AW$629)</f>
        <v>0</v>
      </c>
      <c r="AX710" s="117">
        <f>SUMIF($BO$9:$BO$629,$E710,AX$9:AX$629)</f>
        <v>0</v>
      </c>
      <c r="AY710" s="117">
        <f>SUMIF($BO$9:$BO$629,$E710,AY$9:AY$629)</f>
        <v>0</v>
      </c>
      <c r="AZ710" s="117">
        <f>SUMIF($BO$9:$BO$629,$E710,AZ$9:AZ$629)</f>
        <v>0</v>
      </c>
      <c r="BA710" s="117">
        <f>SUMIF($BO$9:$BO$629,$E710,BA$9:BA$629)</f>
        <v>0</v>
      </c>
      <c r="BB710" s="117">
        <f>SUMIF($BO$9:$BO$629,$E710,BB$9:BB$629)</f>
        <v>27660000</v>
      </c>
      <c r="BC710" s="117">
        <f>SUMIF($BO$9:$BO$629,$E710,BC$9:BC$629)</f>
        <v>0</v>
      </c>
      <c r="BD710" s="117">
        <f>SUMIF($BO$9:$BO$629,$E710,BD$9:BD$629)</f>
        <v>0</v>
      </c>
      <c r="BE710" s="117">
        <f>SUMIF($BO$9:$BO$629,$E710,BE$9:BE$629)</f>
        <v>27660000</v>
      </c>
      <c r="BF710" s="117">
        <f>SUMIF($BO$9:$BO$629,$E710,BF$9:BF$629)</f>
        <v>0</v>
      </c>
      <c r="BG710" s="146">
        <f>SUMIF($BO$9:$BO$629,$E710,BG$9:BG$629)</f>
        <v>0</v>
      </c>
      <c r="BH710" s="91">
        <f>SUMIF($BO$9:$BO$629,$E710,BH$9:BH$629)</f>
        <v>1675</v>
      </c>
      <c r="BI710" s="91">
        <f>SUMIF($BO$9:$BO$629,$E710,BI$9:BI$629)</f>
        <v>1049.5</v>
      </c>
      <c r="BJ710" s="86">
        <f>SUMIF($BO$9:$BO$629,$E710,BJ$9:BJ$629)</f>
        <v>2.2000000000000455</v>
      </c>
      <c r="BK710" s="119">
        <f t="shared" si="89"/>
        <v>0.13134328358209227</v>
      </c>
      <c r="BL710" s="86">
        <f>SUMIF($BO$9:$BO$629,$E710,BL$9:BL$629)</f>
        <v>883.5</v>
      </c>
      <c r="BM710" s="86">
        <f>SUMIF($BO$9:$BO$629,$E710,BM$9:BM$629)</f>
        <v>0</v>
      </c>
      <c r="BN710" s="119">
        <f t="shared" si="90"/>
        <v>0</v>
      </c>
      <c r="BO710" s="154">
        <f t="shared" si="91"/>
        <v>174.91666666666666</v>
      </c>
      <c r="BP710" s="89">
        <f>(BI710)/COUNTIF($BO$9:$BO$631,E710)</f>
        <v>174.91666666666666</v>
      </c>
      <c r="BQ710" s="93">
        <f>(H710+L710+P710+T710+W710+Z710+AI710+AQ710+AY710)/COUNTIF($BO$9:$BO$631,E710)</f>
        <v>4610000</v>
      </c>
    </row>
    <row r="711" spans="5:69" ht="23.25" customHeight="1">
      <c r="E711" s="56" t="s">
        <v>811</v>
      </c>
      <c r="F711" s="57" t="s">
        <v>710</v>
      </c>
      <c r="G711" s="91">
        <f>SUMIF($BO$9:$BO$629,$E711,G$9:G$629)</f>
        <v>0</v>
      </c>
      <c r="H711" s="107">
        <f>SUMIF($BO$9:$BO$629,$E711,H$9:H$629)</f>
        <v>0</v>
      </c>
      <c r="I711" s="107">
        <f>SUMIF($BO$9:$BO$629,$E711,I$9:I$629)</f>
        <v>0</v>
      </c>
      <c r="J711" s="107">
        <f>SUMIF($BO$9:$BO$629,$E711,J$9:J$629)</f>
        <v>0</v>
      </c>
      <c r="K711" s="91">
        <f>SUMIF($BO$9:$BO$629,$E711,K$9:K$629)</f>
        <v>0</v>
      </c>
      <c r="L711" s="107">
        <f>SUMIF($BO$9:$BO$629,$E711,L$9:L$629)</f>
        <v>0</v>
      </c>
      <c r="M711" s="107">
        <f>SUMIF($BO$9:$BO$629,$E711,M$9:M$629)</f>
        <v>0</v>
      </c>
      <c r="N711" s="107">
        <f>SUMIF($BO$9:$BO$629,$E711,N$9:N$629)</f>
        <v>0</v>
      </c>
      <c r="O711" s="91">
        <f>SUMIF($BO$9:$BO$629,$E711,O$9:O$629)</f>
        <v>121.70000000000002</v>
      </c>
      <c r="P711" s="107">
        <f>SUMIF($BO$9:$BO$629,$E711,P$9:P$629)</f>
        <v>12474250</v>
      </c>
      <c r="Q711" s="107">
        <f>SUMIF($BO$9:$BO$629,$E711,Q$9:Q$629)</f>
        <v>0</v>
      </c>
      <c r="R711" s="107">
        <f>SUMIF($BO$9:$BO$629,$E711,R$9:R$629)</f>
        <v>12474250</v>
      </c>
      <c r="S711" s="91">
        <f>SUMIF($BO$9:$BO$629,$E711,S$9:S$629)</f>
        <v>0</v>
      </c>
      <c r="T711" s="107">
        <f>SUMIF($BO$9:$BO$629,$E711,T$9:T$629)</f>
        <v>0</v>
      </c>
      <c r="U711" s="107">
        <f>SUMIF($BO$9:$BO$629,$E711,U$9:U$629)</f>
        <v>0</v>
      </c>
      <c r="V711" s="107">
        <f>SUMIF($BO$9:$BO$629,$E711,V$9:V$629)</f>
        <v>0</v>
      </c>
      <c r="W711" s="107"/>
      <c r="X711" s="107"/>
      <c r="Y711" s="107"/>
      <c r="Z711" s="107"/>
      <c r="AA711" s="107"/>
      <c r="AB711" s="107">
        <f>SUMIF($BO$9:$BO$629,$E711,AB$9:AB$629)</f>
        <v>0</v>
      </c>
      <c r="AC711" s="107">
        <f>SUMIF($BO$9:$BO$629,$E711,AC$9:AC$629)</f>
        <v>9</v>
      </c>
      <c r="AD711" s="91">
        <f>SUMIF($BO$9:$BO$629,$E711,AD$9:AD$629)</f>
        <v>158</v>
      </c>
      <c r="AE711" s="107">
        <f>SUMIF($BO$9:$BO$629,$E711,AE$9:AE$629)</f>
        <v>0</v>
      </c>
      <c r="AF711" s="91">
        <f>SUMIF($BO$9:$BO$629,$E711,AF$9:AF$629)</f>
        <v>0</v>
      </c>
      <c r="AG711" s="107">
        <f>SUMIF($BO$9:$BO$629,$E711,AG$9:AG$629)</f>
        <v>9</v>
      </c>
      <c r="AH711" s="91">
        <f>SUMIF($BO$9:$BO$629,$E711,AH$9:AH$629)</f>
        <v>158</v>
      </c>
      <c r="AI711" s="117">
        <f>SUMIF($BO$9:$BO$629,$E711,AI$9:AI$629)</f>
        <v>8450000</v>
      </c>
      <c r="AJ711" s="117">
        <f>SUMIF($BO$9:$BO$629,$E711,AJ$9:AJ$629)</f>
        <v>0</v>
      </c>
      <c r="AK711" s="117">
        <f>SUMIF($BO$9:$BO$629,$E711,AK$9:AK$629)</f>
        <v>0</v>
      </c>
      <c r="AL711" s="117">
        <f>SUMIF($BO$9:$BO$629,$E711,AL$9:AL$629)</f>
        <v>8450000</v>
      </c>
      <c r="AM711" s="117">
        <f>SUMIF($BO$9:$BO$629,$E711,AM$9:AM$629)</f>
        <v>0</v>
      </c>
      <c r="AN711" s="91">
        <f>SUMIF($BO$9:$BO$629,$E711,AN$9:AN$629)</f>
        <v>1575</v>
      </c>
      <c r="AO711" s="91">
        <f>SUMIF($BO$9:$BO$629,$E711,AO$9:AO$629)</f>
        <v>1374.2999999999997</v>
      </c>
      <c r="AP711" s="91">
        <f>SUMIF($BO$9:$BO$629,$E711,AP$9:AP$629)</f>
        <v>222.6</v>
      </c>
      <c r="AQ711" s="116">
        <f>SUMIF($BO$9:$BO$629,$E711,AQ$9:AQ$629)</f>
        <v>32291250</v>
      </c>
      <c r="AR711" s="117">
        <f>SUMIF($BO$9:$BO$629,$E711,AR$9:AR$629)</f>
        <v>0</v>
      </c>
      <c r="AS711" s="117">
        <f>SUMIF($BO$9:$BO$629,$E711,AS$9:AS$629)</f>
        <v>0</v>
      </c>
      <c r="AT711" s="117">
        <f>SUMIF($BO$9:$BO$629,$E711,AT$9:AT$629)</f>
        <v>0</v>
      </c>
      <c r="AU711" s="117">
        <f>SUMIF($BO$9:$BO$629,$E711,AU$9:AU$629)</f>
        <v>0</v>
      </c>
      <c r="AV711" s="117">
        <f>SUMIF($BO$9:$BO$629,$E711,AV$9:AV$629)</f>
        <v>32291250</v>
      </c>
      <c r="AW711" s="117">
        <f>SUMIF($BO$9:$BO$629,$E711,AW$9:AW$629)</f>
        <v>0</v>
      </c>
      <c r="AX711" s="117">
        <f>SUMIF($BO$9:$BO$629,$E711,AX$9:AX$629)</f>
        <v>0</v>
      </c>
      <c r="AY711" s="117">
        <f>SUMIF($BO$9:$BO$629,$E711,AY$9:AY$629)</f>
        <v>0</v>
      </c>
      <c r="AZ711" s="117">
        <f>SUMIF($BO$9:$BO$629,$E711,AZ$9:AZ$629)</f>
        <v>0</v>
      </c>
      <c r="BA711" s="117">
        <f>SUMIF($BO$9:$BO$629,$E711,BA$9:BA$629)</f>
        <v>0</v>
      </c>
      <c r="BB711" s="117">
        <f>SUMIF($BO$9:$BO$629,$E711,BB$9:BB$629)</f>
        <v>53215500</v>
      </c>
      <c r="BC711" s="117">
        <f>SUMIF($BO$9:$BO$629,$E711,BC$9:BC$629)</f>
        <v>0</v>
      </c>
      <c r="BD711" s="117">
        <f>SUMIF($BO$9:$BO$629,$E711,BD$9:BD$629)</f>
        <v>0</v>
      </c>
      <c r="BE711" s="117">
        <f>SUMIF($BO$9:$BO$629,$E711,BE$9:BE$629)</f>
        <v>53215500</v>
      </c>
      <c r="BF711" s="117">
        <f>SUMIF($BO$9:$BO$629,$E711,BF$9:BF$629)</f>
        <v>0</v>
      </c>
      <c r="BG711" s="146">
        <f>SUMIF($BO$9:$BO$629,$E711,BG$9:BG$629)</f>
        <v>0</v>
      </c>
      <c r="BH711" s="91">
        <f>SUMIF($BO$9:$BO$629,$E711,BH$9:BH$629)</f>
        <v>1575</v>
      </c>
      <c r="BI711" s="91">
        <f>SUMIF($BO$9:$BO$629,$E711,BI$9:BI$629)</f>
        <v>1876.6</v>
      </c>
      <c r="BJ711" s="86">
        <f>SUMIF($BO$9:$BO$629,$E711,BJ$9:BJ$629)</f>
        <v>386.8</v>
      </c>
      <c r="BK711" s="119">
        <f t="shared" si="89"/>
        <v>24.55873015873016</v>
      </c>
      <c r="BL711" s="86">
        <f>SUMIF($BO$9:$BO$629,$E711,BL$9:BL$629)</f>
        <v>1718.6</v>
      </c>
      <c r="BM711" s="86">
        <f>SUMIF($BO$9:$BO$629,$E711,BM$9:BM$629)</f>
        <v>254.8</v>
      </c>
      <c r="BN711" s="119">
        <f t="shared" si="90"/>
        <v>16.177777777777781</v>
      </c>
      <c r="BO711" s="154">
        <f t="shared" si="91"/>
        <v>312.76666666666665</v>
      </c>
      <c r="BP711" s="89">
        <f>(BI711)/COUNTIF($BO$9:$BO$631,E711)</f>
        <v>312.76666666666665</v>
      </c>
      <c r="BQ711" s="93">
        <f>(H711+L711+P711+T711+W711+Z711+AI711+AQ711+AY711)/COUNTIF($BO$9:$BO$631,E711)</f>
        <v>8869250</v>
      </c>
    </row>
    <row r="712" spans="5:69" ht="23.25" customHeight="1">
      <c r="E712" s="56" t="s">
        <v>812</v>
      </c>
      <c r="F712" s="57" t="s">
        <v>711</v>
      </c>
      <c r="G712" s="91">
        <f>SUMIF($BO$9:$BO$629,$E712,G$9:G$629)</f>
        <v>0</v>
      </c>
      <c r="H712" s="107">
        <f>SUMIF($BO$9:$BO$629,$E712,H$9:H$629)</f>
        <v>0</v>
      </c>
      <c r="I712" s="107">
        <f>SUMIF($BO$9:$BO$629,$E712,I$9:I$629)</f>
        <v>0</v>
      </c>
      <c r="J712" s="107">
        <f>SUMIF($BO$9:$BO$629,$E712,J$9:J$629)</f>
        <v>0</v>
      </c>
      <c r="K712" s="91">
        <f>SUMIF($BO$9:$BO$629,$E712,K$9:K$629)</f>
        <v>0</v>
      </c>
      <c r="L712" s="107">
        <f>SUMIF($BO$9:$BO$629,$E712,L$9:L$629)</f>
        <v>0</v>
      </c>
      <c r="M712" s="107">
        <f>SUMIF($BO$9:$BO$629,$E712,M$9:M$629)</f>
        <v>0</v>
      </c>
      <c r="N712" s="107">
        <f>SUMIF($BO$9:$BO$629,$E712,N$9:N$629)</f>
        <v>0</v>
      </c>
      <c r="O712" s="91">
        <f>SUMIF($BO$9:$BO$629,$E712,O$9:O$629)</f>
        <v>121.6</v>
      </c>
      <c r="P712" s="107">
        <f>SUMIF($BO$9:$BO$629,$E712,P$9:P$629)</f>
        <v>12464000</v>
      </c>
      <c r="Q712" s="107">
        <f>SUMIF($BO$9:$BO$629,$E712,Q$9:Q$629)</f>
        <v>0</v>
      </c>
      <c r="R712" s="107">
        <f>SUMIF($BO$9:$BO$629,$E712,R$9:R$629)</f>
        <v>12464000</v>
      </c>
      <c r="S712" s="91">
        <f>SUMIF($BO$9:$BO$629,$E712,S$9:S$629)</f>
        <v>0</v>
      </c>
      <c r="T712" s="107">
        <f>SUMIF($BO$9:$BO$629,$E712,T$9:T$629)</f>
        <v>0</v>
      </c>
      <c r="U712" s="107">
        <f>SUMIF($BO$9:$BO$629,$E712,U$9:U$629)</f>
        <v>0</v>
      </c>
      <c r="V712" s="107">
        <f>SUMIF($BO$9:$BO$629,$E712,V$9:V$629)</f>
        <v>0</v>
      </c>
      <c r="W712" s="107"/>
      <c r="X712" s="107"/>
      <c r="Y712" s="107"/>
      <c r="Z712" s="107"/>
      <c r="AA712" s="107"/>
      <c r="AB712" s="107">
        <f>SUMIF($BO$9:$BO$629,$E712,AB$9:AB$629)</f>
        <v>0</v>
      </c>
      <c r="AC712" s="107">
        <f>SUMIF($BO$9:$BO$629,$E712,AC$9:AC$629)</f>
        <v>21</v>
      </c>
      <c r="AD712" s="91">
        <f>SUMIF($BO$9:$BO$629,$E712,AD$9:AD$629)</f>
        <v>412</v>
      </c>
      <c r="AE712" s="107">
        <f>SUMIF($BO$9:$BO$629,$E712,AE$9:AE$629)</f>
        <v>0</v>
      </c>
      <c r="AF712" s="91">
        <f>SUMIF($BO$9:$BO$629,$E712,AF$9:AF$629)</f>
        <v>0</v>
      </c>
      <c r="AG712" s="107">
        <f>SUMIF($BO$9:$BO$629,$E712,AG$9:AG$629)</f>
        <v>21</v>
      </c>
      <c r="AH712" s="91">
        <f>SUMIF($BO$9:$BO$629,$E712,AH$9:AH$629)</f>
        <v>412</v>
      </c>
      <c r="AI712" s="117">
        <f>SUMIF($BO$9:$BO$629,$E712,AI$9:AI$629)</f>
        <v>21600000</v>
      </c>
      <c r="AJ712" s="117">
        <f>SUMIF($BO$9:$BO$629,$E712,AJ$9:AJ$629)</f>
        <v>3500100</v>
      </c>
      <c r="AK712" s="117">
        <f>SUMIF($BO$9:$BO$629,$E712,AK$9:AK$629)</f>
        <v>0</v>
      </c>
      <c r="AL712" s="117">
        <f>SUMIF($BO$9:$BO$629,$E712,AL$9:AL$629)</f>
        <v>18099900</v>
      </c>
      <c r="AM712" s="117">
        <f>SUMIF($BO$9:$BO$629,$E712,AM$9:AM$629)</f>
        <v>0</v>
      </c>
      <c r="AN712" s="91">
        <f>SUMIF($BO$9:$BO$629,$E712,AN$9:AN$629)</f>
        <v>1365</v>
      </c>
      <c r="AO712" s="91">
        <f>SUMIF($BO$9:$BO$629,$E712,AO$9:AO$629)</f>
        <v>1422.1</v>
      </c>
      <c r="AP712" s="91">
        <f>SUMIF($BO$9:$BO$629,$E712,AP$9:AP$629)</f>
        <v>0</v>
      </c>
      <c r="AQ712" s="116">
        <f>SUMIF($BO$9:$BO$629,$E712,AQ$9:AQ$629)</f>
        <v>29955150</v>
      </c>
      <c r="AR712" s="117">
        <f>SUMIF($BO$9:$BO$629,$E712,AR$9:AR$629)</f>
        <v>52849200</v>
      </c>
      <c r="AS712" s="117">
        <f>SUMIF($BO$9:$BO$629,$E712,AS$9:AS$629)</f>
        <v>0</v>
      </c>
      <c r="AT712" s="117">
        <f>SUMIF($BO$9:$BO$629,$E712,AT$9:AT$629)</f>
        <v>0</v>
      </c>
      <c r="AU712" s="117">
        <f>SUMIF($BO$9:$BO$629,$E712,AU$9:AU$629)</f>
        <v>0</v>
      </c>
      <c r="AV712" s="117">
        <f>SUMIF($BO$9:$BO$629,$E712,AV$9:AV$629)</f>
        <v>82804350</v>
      </c>
      <c r="AW712" s="117">
        <f>SUMIF($BO$9:$BO$629,$E712,AW$9:AW$629)</f>
        <v>0</v>
      </c>
      <c r="AX712" s="117">
        <f>SUMIF($BO$9:$BO$629,$E712,AX$9:AX$629)</f>
        <v>0</v>
      </c>
      <c r="AY712" s="117">
        <f>SUMIF($BO$9:$BO$629,$E712,AY$9:AY$629)</f>
        <v>0</v>
      </c>
      <c r="AZ712" s="117">
        <f>SUMIF($BO$9:$BO$629,$E712,AZ$9:AZ$629)</f>
        <v>0</v>
      </c>
      <c r="BA712" s="117">
        <f>SUMIF($BO$9:$BO$629,$E712,BA$9:BA$629)</f>
        <v>0</v>
      </c>
      <c r="BB712" s="117">
        <f>SUMIF($BO$9:$BO$629,$E712,BB$9:BB$629)</f>
        <v>113368250</v>
      </c>
      <c r="BC712" s="117">
        <f>SUMIF($BO$9:$BO$629,$E712,BC$9:BC$629)</f>
        <v>0</v>
      </c>
      <c r="BD712" s="117">
        <f>SUMIF($BO$9:$BO$629,$E712,BD$9:BD$629)</f>
        <v>0</v>
      </c>
      <c r="BE712" s="117">
        <f>SUMIF($BO$9:$BO$629,$E712,BE$9:BE$629)</f>
        <v>113368250</v>
      </c>
      <c r="BF712" s="117">
        <f>SUMIF($BO$9:$BO$629,$E712,BF$9:BF$629)</f>
        <v>0</v>
      </c>
      <c r="BG712" s="146">
        <f>SUMIF($BO$9:$BO$629,$E712,BG$9:BG$629)</f>
        <v>0</v>
      </c>
      <c r="BH712" s="91">
        <f>SUMIF($BO$9:$BO$629,$E712,BH$9:BH$629)</f>
        <v>1365</v>
      </c>
      <c r="BI712" s="91">
        <f>SUMIF($BO$9:$BO$629,$E712,BI$9:BI$629)</f>
        <v>1955.6999999999998</v>
      </c>
      <c r="BJ712" s="86">
        <f>SUMIF($BO$9:$BO$629,$E712,BJ$9:BJ$629)</f>
        <v>652.99999999999989</v>
      </c>
      <c r="BK712" s="119">
        <f t="shared" si="89"/>
        <v>47.838827838827832</v>
      </c>
      <c r="BL712" s="86">
        <f>SUMIF($BO$9:$BO$629,$E712,BL$9:BL$629)</f>
        <v>1543.6999999999998</v>
      </c>
      <c r="BM712" s="86">
        <f>SUMIF($BO$9:$BO$629,$E712,BM$9:BM$629)</f>
        <v>332.99999999999994</v>
      </c>
      <c r="BN712" s="119">
        <f t="shared" si="90"/>
        <v>24.395604395604391</v>
      </c>
      <c r="BO712" s="154">
        <f t="shared" si="91"/>
        <v>391.14</v>
      </c>
      <c r="BP712" s="89">
        <f>(BI712)/COUNTIF($BO$9:$BO$631,E712)</f>
        <v>391.14</v>
      </c>
      <c r="BQ712" s="93">
        <f>(H712+L712+P712+T712+W712+Z712+AI712+AQ712+AY712)/COUNTIF($BO$9:$BO$631,E712)</f>
        <v>12803830</v>
      </c>
    </row>
    <row r="713" spans="5:69" ht="23.25" customHeight="1">
      <c r="E713" s="56" t="s">
        <v>813</v>
      </c>
      <c r="F713" s="57" t="s">
        <v>712</v>
      </c>
      <c r="G713" s="91">
        <f>SUMIF($BO$9:$BO$629,$E713,G$9:G$629)</f>
        <v>0</v>
      </c>
      <c r="H713" s="107">
        <f>SUMIF($BO$9:$BO$629,$E713,H$9:H$629)</f>
        <v>0</v>
      </c>
      <c r="I713" s="107">
        <f>SUMIF($BO$9:$BO$629,$E713,I$9:I$629)</f>
        <v>0</v>
      </c>
      <c r="J713" s="107">
        <f>SUMIF($BO$9:$BO$629,$E713,J$9:J$629)</f>
        <v>0</v>
      </c>
      <c r="K713" s="91">
        <f>SUMIF($BO$9:$BO$629,$E713,K$9:K$629)</f>
        <v>0</v>
      </c>
      <c r="L713" s="107">
        <f>SUMIF($BO$9:$BO$629,$E713,L$9:L$629)</f>
        <v>0</v>
      </c>
      <c r="M713" s="107">
        <f>SUMIF($BO$9:$BO$629,$E713,M$9:M$629)</f>
        <v>0</v>
      </c>
      <c r="N713" s="107">
        <f>SUMIF($BO$9:$BO$629,$E713,N$9:N$629)</f>
        <v>0</v>
      </c>
      <c r="O713" s="91">
        <f>SUMIF($BO$9:$BO$629,$E713,O$9:O$629)</f>
        <v>638.29999999999984</v>
      </c>
      <c r="P713" s="107">
        <f>SUMIF($BO$9:$BO$629,$E713,P$9:P$629)</f>
        <v>65425749.999999985</v>
      </c>
      <c r="Q713" s="107">
        <f>SUMIF($BO$9:$BO$629,$E713,Q$9:Q$629)</f>
        <v>0</v>
      </c>
      <c r="R713" s="107">
        <f>SUMIF($BO$9:$BO$629,$E713,R$9:R$629)</f>
        <v>65425750</v>
      </c>
      <c r="S713" s="91">
        <f>SUMIF($BO$9:$BO$629,$E713,S$9:S$629)</f>
        <v>0</v>
      </c>
      <c r="T713" s="107">
        <f>SUMIF($BO$9:$BO$629,$E713,T$9:T$629)</f>
        <v>0</v>
      </c>
      <c r="U713" s="107">
        <f>SUMIF($BO$9:$BO$629,$E713,U$9:U$629)</f>
        <v>0</v>
      </c>
      <c r="V713" s="107">
        <f>SUMIF($BO$9:$BO$629,$E713,V$9:V$629)</f>
        <v>0</v>
      </c>
      <c r="W713" s="107"/>
      <c r="X713" s="107"/>
      <c r="Y713" s="107"/>
      <c r="Z713" s="107"/>
      <c r="AA713" s="107"/>
      <c r="AB713" s="107">
        <f>SUMIF($BO$9:$BO$629,$E713,AB$9:AB$629)</f>
        <v>0</v>
      </c>
      <c r="AC713" s="107">
        <f>SUMIF($BO$9:$BO$629,$E713,AC$9:AC$629)</f>
        <v>41</v>
      </c>
      <c r="AD713" s="91">
        <f>SUMIF($BO$9:$BO$629,$E713,AD$9:AD$629)</f>
        <v>872</v>
      </c>
      <c r="AE713" s="107">
        <f>SUMIF($BO$9:$BO$629,$E713,AE$9:AE$629)</f>
        <v>0</v>
      </c>
      <c r="AF713" s="91">
        <f>SUMIF($BO$9:$BO$629,$E713,AF$9:AF$629)</f>
        <v>0</v>
      </c>
      <c r="AG713" s="107">
        <f>SUMIF($BO$9:$BO$629,$E713,AG$9:AG$629)</f>
        <v>41</v>
      </c>
      <c r="AH713" s="91">
        <f>SUMIF($BO$9:$BO$629,$E713,AH$9:AH$629)</f>
        <v>872</v>
      </c>
      <c r="AI713" s="117">
        <f>SUMIF($BO$9:$BO$629,$E713,AI$9:AI$629)</f>
        <v>45525000</v>
      </c>
      <c r="AJ713" s="117">
        <f>SUMIF($BO$9:$BO$629,$E713,AJ$9:AJ$629)</f>
        <v>0</v>
      </c>
      <c r="AK713" s="117">
        <f>SUMIF($BO$9:$BO$629,$E713,AK$9:AK$629)</f>
        <v>0</v>
      </c>
      <c r="AL713" s="117">
        <f>SUMIF($BO$9:$BO$629,$E713,AL$9:AL$629)</f>
        <v>45525000</v>
      </c>
      <c r="AM713" s="117">
        <f>SUMIF($BO$9:$BO$629,$E713,AM$9:AM$629)</f>
        <v>0</v>
      </c>
      <c r="AN713" s="91">
        <f>SUMIF($BO$9:$BO$629,$E713,AN$9:AN$629)</f>
        <v>1395</v>
      </c>
      <c r="AO713" s="91">
        <f>SUMIF($BO$9:$BO$629,$E713,AO$9:AO$629)</f>
        <v>926.1</v>
      </c>
      <c r="AP713" s="91">
        <f>SUMIF($BO$9:$BO$629,$E713,AP$9:AP$629)</f>
        <v>101.69999999999999</v>
      </c>
      <c r="AQ713" s="116">
        <f>SUMIF($BO$9:$BO$629,$E713,AQ$9:AQ$629)</f>
        <v>13485000</v>
      </c>
      <c r="AR713" s="117">
        <f>SUMIF($BO$9:$BO$629,$E713,AR$9:AR$629)</f>
        <v>0</v>
      </c>
      <c r="AS713" s="117">
        <f>SUMIF($BO$9:$BO$629,$E713,AS$9:AS$629)</f>
        <v>0</v>
      </c>
      <c r="AT713" s="117">
        <f>SUMIF($BO$9:$BO$629,$E713,AT$9:AT$629)</f>
        <v>0</v>
      </c>
      <c r="AU713" s="117">
        <f>SUMIF($BO$9:$BO$629,$E713,AU$9:AU$629)</f>
        <v>0</v>
      </c>
      <c r="AV713" s="117">
        <f>SUMIF($BO$9:$BO$629,$E713,AV$9:AV$629)</f>
        <v>13485000</v>
      </c>
      <c r="AW713" s="117">
        <f>SUMIF($BO$9:$BO$629,$E713,AW$9:AW$629)</f>
        <v>0</v>
      </c>
      <c r="AX713" s="117">
        <f>SUMIF($BO$9:$BO$629,$E713,AX$9:AX$629)</f>
        <v>0</v>
      </c>
      <c r="AY713" s="117">
        <f>SUMIF($BO$9:$BO$629,$E713,AY$9:AY$629)</f>
        <v>0</v>
      </c>
      <c r="AZ713" s="117">
        <f>SUMIF($BO$9:$BO$629,$E713,AZ$9:AZ$629)</f>
        <v>0</v>
      </c>
      <c r="BA713" s="117">
        <f>SUMIF($BO$9:$BO$629,$E713,BA$9:BA$629)</f>
        <v>0</v>
      </c>
      <c r="BB713" s="117">
        <f>SUMIF($BO$9:$BO$629,$E713,BB$9:BB$629)</f>
        <v>124435750</v>
      </c>
      <c r="BC713" s="117">
        <f>SUMIF($BO$9:$BO$629,$E713,BC$9:BC$629)</f>
        <v>0</v>
      </c>
      <c r="BD713" s="117">
        <f>SUMIF($BO$9:$BO$629,$E713,BD$9:BD$629)</f>
        <v>0</v>
      </c>
      <c r="BE713" s="117">
        <f>SUMIF($BO$9:$BO$629,$E713,BE$9:BE$629)</f>
        <v>124435750</v>
      </c>
      <c r="BF713" s="117">
        <f>SUMIF($BO$9:$BO$629,$E713,BF$9:BF$629)</f>
        <v>0</v>
      </c>
      <c r="BG713" s="146">
        <f>SUMIF($BO$9:$BO$629,$E713,BG$9:BG$629)</f>
        <v>0</v>
      </c>
      <c r="BH713" s="91">
        <f>SUMIF($BO$9:$BO$629,$E713,BH$9:BH$629)</f>
        <v>1395</v>
      </c>
      <c r="BI713" s="91">
        <f>SUMIF($BO$9:$BO$629,$E713,BI$9:BI$629)</f>
        <v>2538.1</v>
      </c>
      <c r="BJ713" s="86">
        <f>SUMIF($BO$9:$BO$629,$E713,BJ$9:BJ$629)</f>
        <v>1143.0999999999999</v>
      </c>
      <c r="BK713" s="119">
        <f t="shared" si="89"/>
        <v>81.942652329749095</v>
      </c>
      <c r="BL713" s="86">
        <f>SUMIF($BO$9:$BO$629,$E713,BL$9:BL$629)</f>
        <v>1666.1</v>
      </c>
      <c r="BM713" s="86">
        <f>SUMIF($BO$9:$BO$629,$E713,BM$9:BM$629)</f>
        <v>595.49999999999977</v>
      </c>
      <c r="BN713" s="119">
        <f t="shared" si="90"/>
        <v>42.688172043010738</v>
      </c>
      <c r="BO713" s="154">
        <f t="shared" si="91"/>
        <v>423.01666666666665</v>
      </c>
      <c r="BP713" s="89">
        <f>(BI713)/COUNTIF($BO$9:$BO$631,E713)</f>
        <v>423.01666666666665</v>
      </c>
      <c r="BQ713" s="93">
        <f>(H713+L713+P713+T713+W713+Z713+AI713+AQ713+AY713)/COUNTIF($BO$9:$BO$631,E713)</f>
        <v>20739291.666666664</v>
      </c>
    </row>
    <row r="714" spans="5:69" ht="23.25" customHeight="1">
      <c r="E714" s="56" t="s">
        <v>814</v>
      </c>
      <c r="F714" s="57" t="s">
        <v>713</v>
      </c>
      <c r="G714" s="91">
        <f>SUMIF($BO$9:$BO$629,$E714,G$9:G$629)</f>
        <v>0</v>
      </c>
      <c r="H714" s="107">
        <f>SUMIF($BO$9:$BO$629,$E714,H$9:H$629)</f>
        <v>0</v>
      </c>
      <c r="I714" s="107">
        <f>SUMIF($BO$9:$BO$629,$E714,I$9:I$629)</f>
        <v>0</v>
      </c>
      <c r="J714" s="107">
        <f>SUMIF($BO$9:$BO$629,$E714,J$9:J$629)</f>
        <v>0</v>
      </c>
      <c r="K714" s="91">
        <f>SUMIF($BO$9:$BO$629,$E714,K$9:K$629)</f>
        <v>0</v>
      </c>
      <c r="L714" s="107">
        <f>SUMIF($BO$9:$BO$629,$E714,L$9:L$629)</f>
        <v>0</v>
      </c>
      <c r="M714" s="107">
        <f>SUMIF($BO$9:$BO$629,$E714,M$9:M$629)</f>
        <v>0</v>
      </c>
      <c r="N714" s="107">
        <f>SUMIF($BO$9:$BO$629,$E714,N$9:N$629)</f>
        <v>0</v>
      </c>
      <c r="O714" s="91">
        <f>SUMIF($BO$9:$BO$629,$E714,O$9:O$629)</f>
        <v>203.5</v>
      </c>
      <c r="P714" s="107">
        <f>SUMIF($BO$9:$BO$629,$E714,P$9:P$629)</f>
        <v>20858750</v>
      </c>
      <c r="Q714" s="107">
        <f>SUMIF($BO$9:$BO$629,$E714,Q$9:Q$629)</f>
        <v>0</v>
      </c>
      <c r="R714" s="107">
        <f>SUMIF($BO$9:$BO$629,$E714,R$9:R$629)</f>
        <v>20858750</v>
      </c>
      <c r="S714" s="91">
        <f>SUMIF($BO$9:$BO$629,$E714,S$9:S$629)</f>
        <v>0</v>
      </c>
      <c r="T714" s="107">
        <f>SUMIF($BO$9:$BO$629,$E714,T$9:T$629)</f>
        <v>0</v>
      </c>
      <c r="U714" s="107">
        <f>SUMIF($BO$9:$BO$629,$E714,U$9:U$629)</f>
        <v>0</v>
      </c>
      <c r="V714" s="107">
        <f>SUMIF($BO$9:$BO$629,$E714,V$9:V$629)</f>
        <v>0</v>
      </c>
      <c r="W714" s="107"/>
      <c r="X714" s="107"/>
      <c r="Y714" s="107"/>
      <c r="Z714" s="107"/>
      <c r="AA714" s="107"/>
      <c r="AB714" s="107">
        <f>SUMIF($BO$9:$BO$629,$E714,AB$9:AB$629)</f>
        <v>0</v>
      </c>
      <c r="AC714" s="107">
        <f>SUMIF($BO$9:$BO$629,$E714,AC$9:AC$629)</f>
        <v>31</v>
      </c>
      <c r="AD714" s="91">
        <f>SUMIF($BO$9:$BO$629,$E714,AD$9:AD$629)</f>
        <v>645</v>
      </c>
      <c r="AE714" s="107">
        <f>SUMIF($BO$9:$BO$629,$E714,AE$9:AE$629)</f>
        <v>0</v>
      </c>
      <c r="AF714" s="91">
        <f>SUMIF($BO$9:$BO$629,$E714,AF$9:AF$629)</f>
        <v>0</v>
      </c>
      <c r="AG714" s="107">
        <f>SUMIF($BO$9:$BO$629,$E714,AG$9:AG$629)</f>
        <v>31</v>
      </c>
      <c r="AH714" s="91">
        <f>SUMIF($BO$9:$BO$629,$E714,AH$9:AH$629)</f>
        <v>645</v>
      </c>
      <c r="AI714" s="117">
        <f>SUMIF($BO$9:$BO$629,$E714,AI$9:AI$629)</f>
        <v>33400000</v>
      </c>
      <c r="AJ714" s="117">
        <f>SUMIF($BO$9:$BO$629,$E714,AJ$9:AJ$629)</f>
        <v>856800</v>
      </c>
      <c r="AK714" s="117">
        <f>SUMIF($BO$9:$BO$629,$E714,AK$9:AK$629)</f>
        <v>0</v>
      </c>
      <c r="AL714" s="117">
        <f>SUMIF($BO$9:$BO$629,$E714,AL$9:AL$629)</f>
        <v>32543200</v>
      </c>
      <c r="AM714" s="117">
        <f>SUMIF($BO$9:$BO$629,$E714,AM$9:AM$629)</f>
        <v>0</v>
      </c>
      <c r="AN714" s="91">
        <f>SUMIF($BO$9:$BO$629,$E714,AN$9:AN$629)</f>
        <v>1465</v>
      </c>
      <c r="AO714" s="91">
        <f>SUMIF($BO$9:$BO$629,$E714,AO$9:AO$629)</f>
        <v>1341</v>
      </c>
      <c r="AP714" s="91">
        <f>SUMIF($BO$9:$BO$629,$E714,AP$9:AP$629)</f>
        <v>0</v>
      </c>
      <c r="AQ714" s="116">
        <f>SUMIF($BO$9:$BO$629,$E714,AQ$9:AQ$629)</f>
        <v>53074300</v>
      </c>
      <c r="AR714" s="117">
        <f>SUMIF($BO$9:$BO$629,$E714,AR$9:AR$629)</f>
        <v>47872500</v>
      </c>
      <c r="AS714" s="117">
        <f>SUMIF($BO$9:$BO$629,$E714,AS$9:AS$629)</f>
        <v>0</v>
      </c>
      <c r="AT714" s="117">
        <f>SUMIF($BO$9:$BO$629,$E714,AT$9:AT$629)</f>
        <v>0</v>
      </c>
      <c r="AU714" s="117">
        <f>SUMIF($BO$9:$BO$629,$E714,AU$9:AU$629)</f>
        <v>0</v>
      </c>
      <c r="AV714" s="117">
        <f>SUMIF($BO$9:$BO$629,$E714,AV$9:AV$629)</f>
        <v>100946800</v>
      </c>
      <c r="AW714" s="117">
        <f>SUMIF($BO$9:$BO$629,$E714,AW$9:AW$629)</f>
        <v>0</v>
      </c>
      <c r="AX714" s="117">
        <f>SUMIF($BO$9:$BO$629,$E714,AX$9:AX$629)</f>
        <v>0</v>
      </c>
      <c r="AY714" s="117">
        <f>SUMIF($BO$9:$BO$629,$E714,AY$9:AY$629)</f>
        <v>0</v>
      </c>
      <c r="AZ714" s="117">
        <f>SUMIF($BO$9:$BO$629,$E714,AZ$9:AZ$629)</f>
        <v>0</v>
      </c>
      <c r="BA714" s="117">
        <f>SUMIF($BO$9:$BO$629,$E714,BA$9:BA$629)</f>
        <v>0</v>
      </c>
      <c r="BB714" s="117">
        <f>SUMIF($BO$9:$BO$629,$E714,BB$9:BB$629)</f>
        <v>154348750</v>
      </c>
      <c r="BC714" s="117">
        <f>SUMIF($BO$9:$BO$629,$E714,BC$9:BC$629)</f>
        <v>0</v>
      </c>
      <c r="BD714" s="117">
        <f>SUMIF($BO$9:$BO$629,$E714,BD$9:BD$629)</f>
        <v>0</v>
      </c>
      <c r="BE714" s="117">
        <f>SUMIF($BO$9:$BO$629,$E714,BE$9:BE$629)</f>
        <v>154348750</v>
      </c>
      <c r="BF714" s="117">
        <f>SUMIF($BO$9:$BO$629,$E714,BF$9:BF$629)</f>
        <v>0</v>
      </c>
      <c r="BG714" s="146">
        <f>SUMIF($BO$9:$BO$629,$E714,BG$9:BG$629)</f>
        <v>0</v>
      </c>
      <c r="BH714" s="91">
        <f>SUMIF($BO$9:$BO$629,$E714,BH$9:BH$629)</f>
        <v>1465</v>
      </c>
      <c r="BI714" s="91">
        <f>SUMIF($BO$9:$BO$629,$E714,BI$9:BI$629)</f>
        <v>2189.5</v>
      </c>
      <c r="BJ714" s="86">
        <f>SUMIF($BO$9:$BO$629,$E714,BJ$9:BJ$629)</f>
        <v>963.2</v>
      </c>
      <c r="BK714" s="119">
        <f t="shared" si="89"/>
        <v>65.747440273037554</v>
      </c>
      <c r="BL714" s="86">
        <f>SUMIF($BO$9:$BO$629,$E714,BL$9:BL$629)</f>
        <v>1544.5</v>
      </c>
      <c r="BM714" s="86">
        <f>SUMIF($BO$9:$BO$629,$E714,BM$9:BM$629)</f>
        <v>558.20000000000005</v>
      </c>
      <c r="BN714" s="119">
        <f t="shared" si="90"/>
        <v>38.102389078498291</v>
      </c>
      <c r="BO714" s="154">
        <f t="shared" si="91"/>
        <v>243.27777777777777</v>
      </c>
      <c r="BP714" s="89">
        <f>(BI714)/COUNTIF($BO$9:$BO$631,E714)</f>
        <v>243.27777777777777</v>
      </c>
      <c r="BQ714" s="93">
        <f>(H714+L714+P714+T714+W714+Z714+AI714+AQ714+AY714)/COUNTIF($BO$9:$BO$631,E714)</f>
        <v>11925894.444444444</v>
      </c>
    </row>
    <row r="715" spans="5:69" ht="23.25" customHeight="1">
      <c r="E715" s="56" t="s">
        <v>815</v>
      </c>
      <c r="F715" s="57" t="s">
        <v>715</v>
      </c>
      <c r="G715" s="91">
        <f>SUMIF($BO$9:$BO$629,$E715,G$9:G$629)</f>
        <v>191.39999999999998</v>
      </c>
      <c r="H715" s="107">
        <f>SUMIF($BO$9:$BO$629,$E715,H$9:H$629)</f>
        <v>19618500</v>
      </c>
      <c r="I715" s="107">
        <f>SUMIF($BO$9:$BO$629,$E715,I$9:I$629)</f>
        <v>0</v>
      </c>
      <c r="J715" s="107">
        <f>SUMIF($BO$9:$BO$629,$E715,J$9:J$629)</f>
        <v>19618500</v>
      </c>
      <c r="K715" s="91">
        <f>SUMIF($BO$9:$BO$629,$E715,K$9:K$629)</f>
        <v>0</v>
      </c>
      <c r="L715" s="107">
        <f>SUMIF($BO$9:$BO$629,$E715,L$9:L$629)</f>
        <v>0</v>
      </c>
      <c r="M715" s="107">
        <f>SUMIF($BO$9:$BO$629,$E715,M$9:M$629)</f>
        <v>0</v>
      </c>
      <c r="N715" s="107">
        <f>SUMIF($BO$9:$BO$629,$E715,N$9:N$629)</f>
        <v>0</v>
      </c>
      <c r="O715" s="91">
        <f>SUMIF($BO$9:$BO$629,$E715,O$9:O$629)</f>
        <v>819.4</v>
      </c>
      <c r="P715" s="107">
        <f>SUMIF($BO$9:$BO$629,$E715,P$9:P$629)</f>
        <v>83988500</v>
      </c>
      <c r="Q715" s="107">
        <f>SUMIF($BO$9:$BO$629,$E715,Q$9:Q$629)</f>
        <v>0</v>
      </c>
      <c r="R715" s="107">
        <f>SUMIF($BO$9:$BO$629,$E715,R$9:R$629)</f>
        <v>83988500</v>
      </c>
      <c r="S715" s="91">
        <f>SUMIF($BO$9:$BO$629,$E715,S$9:S$629)</f>
        <v>0</v>
      </c>
      <c r="T715" s="107">
        <f>SUMIF($BO$9:$BO$629,$E715,T$9:T$629)</f>
        <v>0</v>
      </c>
      <c r="U715" s="107">
        <f>SUMIF($BO$9:$BO$629,$E715,U$9:U$629)</f>
        <v>0</v>
      </c>
      <c r="V715" s="107">
        <f>SUMIF($BO$9:$BO$629,$E715,V$9:V$629)</f>
        <v>0</v>
      </c>
      <c r="W715" s="107"/>
      <c r="X715" s="107"/>
      <c r="Y715" s="107"/>
      <c r="Z715" s="107"/>
      <c r="AA715" s="107"/>
      <c r="AB715" s="107">
        <f>SUMIF($BO$9:$BO$629,$E715,AB$9:AB$629)</f>
        <v>0</v>
      </c>
      <c r="AC715" s="107">
        <f>SUMIF($BO$9:$BO$629,$E715,AC$9:AC$629)</f>
        <v>37</v>
      </c>
      <c r="AD715" s="91">
        <f>SUMIF($BO$9:$BO$629,$E715,AD$9:AD$629)</f>
        <v>718</v>
      </c>
      <c r="AE715" s="107">
        <f>SUMIF($BO$9:$BO$629,$E715,AE$9:AE$629)</f>
        <v>0</v>
      </c>
      <c r="AF715" s="91">
        <f>SUMIF($BO$9:$BO$629,$E715,AF$9:AF$629)</f>
        <v>0</v>
      </c>
      <c r="AG715" s="107">
        <f>SUMIF($BO$9:$BO$629,$E715,AG$9:AG$629)</f>
        <v>37</v>
      </c>
      <c r="AH715" s="91">
        <f>SUMIF($BO$9:$BO$629,$E715,AH$9:AH$629)</f>
        <v>718</v>
      </c>
      <c r="AI715" s="117">
        <f>SUMIF($BO$9:$BO$629,$E715,AI$9:AI$629)</f>
        <v>37400000</v>
      </c>
      <c r="AJ715" s="117">
        <f>SUMIF($BO$9:$BO$629,$E715,AJ$9:AJ$629)</f>
        <v>0</v>
      </c>
      <c r="AK715" s="117">
        <f>SUMIF($BO$9:$BO$629,$E715,AK$9:AK$629)</f>
        <v>0</v>
      </c>
      <c r="AL715" s="117">
        <f>SUMIF($BO$9:$BO$629,$E715,AL$9:AL$629)</f>
        <v>37400000</v>
      </c>
      <c r="AM715" s="117">
        <f>SUMIF($BO$9:$BO$629,$E715,AM$9:AM$629)</f>
        <v>0</v>
      </c>
      <c r="AN715" s="91">
        <f>SUMIF($BO$9:$BO$629,$E715,AN$9:AN$629)</f>
        <v>2295</v>
      </c>
      <c r="AO715" s="91">
        <f>SUMIF($BO$9:$BO$629,$E715,AO$9:AO$629)</f>
        <v>2224.6999999999998</v>
      </c>
      <c r="AP715" s="91">
        <f>SUMIF($BO$9:$BO$629,$E715,AP$9:AP$629)</f>
        <v>9.6000000000000014</v>
      </c>
      <c r="AQ715" s="116">
        <f>SUMIF($BO$9:$BO$629,$E715,AQ$9:AQ$629)</f>
        <v>27241000</v>
      </c>
      <c r="AR715" s="117">
        <f>SUMIF($BO$9:$BO$629,$E715,AR$9:AR$629)</f>
        <v>0</v>
      </c>
      <c r="AS715" s="117">
        <f>SUMIF($BO$9:$BO$629,$E715,AS$9:AS$629)</f>
        <v>0</v>
      </c>
      <c r="AT715" s="117">
        <f>SUMIF($BO$9:$BO$629,$E715,AT$9:AT$629)</f>
        <v>0</v>
      </c>
      <c r="AU715" s="117">
        <f>SUMIF($BO$9:$BO$629,$E715,AU$9:AU$629)</f>
        <v>0</v>
      </c>
      <c r="AV715" s="117">
        <f>SUMIF($BO$9:$BO$629,$E715,AV$9:AV$629)</f>
        <v>27241000</v>
      </c>
      <c r="AW715" s="117">
        <f>SUMIF($BO$9:$BO$629,$E715,AW$9:AW$629)</f>
        <v>0</v>
      </c>
      <c r="AX715" s="117">
        <f>SUMIF($BO$9:$BO$629,$E715,AX$9:AX$629)</f>
        <v>0</v>
      </c>
      <c r="AY715" s="117">
        <f>SUMIF($BO$9:$BO$629,$E715,AY$9:AY$629)</f>
        <v>0</v>
      </c>
      <c r="AZ715" s="117">
        <f>SUMIF($BO$9:$BO$629,$E715,AZ$9:AZ$629)</f>
        <v>0</v>
      </c>
      <c r="BA715" s="117">
        <f>SUMIF($BO$9:$BO$629,$E715,BA$9:BA$629)</f>
        <v>0</v>
      </c>
      <c r="BB715" s="117">
        <f>SUMIF($BO$9:$BO$629,$E715,BB$9:BB$629)</f>
        <v>168248000</v>
      </c>
      <c r="BC715" s="117">
        <f>SUMIF($BO$9:$BO$629,$E715,BC$9:BC$629)</f>
        <v>0</v>
      </c>
      <c r="BD715" s="117">
        <f>SUMIF($BO$9:$BO$629,$E715,BD$9:BD$629)</f>
        <v>0</v>
      </c>
      <c r="BE715" s="117">
        <f>SUMIF($BO$9:$BO$629,$E715,BE$9:BE$629)</f>
        <v>168248000</v>
      </c>
      <c r="BF715" s="117">
        <f>SUMIF($BO$9:$BO$629,$E715,BF$9:BF$629)</f>
        <v>0</v>
      </c>
      <c r="BG715" s="146">
        <f>SUMIF($BO$9:$BO$629,$E715,BG$9:BG$629)</f>
        <v>0</v>
      </c>
      <c r="BH715" s="91">
        <f>SUMIF($BO$9:$BO$629,$E715,BH$9:BH$629)</f>
        <v>2295</v>
      </c>
      <c r="BI715" s="91">
        <f>SUMIF($BO$9:$BO$629,$E715,BI$9:BI$629)</f>
        <v>3963.0999999999995</v>
      </c>
      <c r="BJ715" s="86">
        <f>SUMIF($BO$9:$BO$629,$E715,BJ$9:BJ$629)</f>
        <v>1668.1</v>
      </c>
      <c r="BK715" s="119">
        <f t="shared" si="89"/>
        <v>72.684095860566444</v>
      </c>
      <c r="BL715" s="86">
        <f>SUMIF($BO$9:$BO$629,$E715,BL$9:BL$629)</f>
        <v>3245.0999999999995</v>
      </c>
      <c r="BM715" s="86">
        <f>SUMIF($BO$9:$BO$629,$E715,BM$9:BM$629)</f>
        <v>1077.2</v>
      </c>
      <c r="BN715" s="119">
        <f t="shared" si="90"/>
        <v>46.936819172113289</v>
      </c>
      <c r="BO715" s="154">
        <f t="shared" si="91"/>
        <v>440.34444444444438</v>
      </c>
      <c r="BP715" s="89">
        <f>(BI715)/COUNTIF($BO$9:$BO$631,E715)</f>
        <v>440.34444444444438</v>
      </c>
      <c r="BQ715" s="93">
        <f>(H715+L715+P715+T715+W715+Z715+AI715+AQ715+AY715)/COUNTIF($BO$9:$BO$631,E715)</f>
        <v>18694222.222222224</v>
      </c>
    </row>
    <row r="716" spans="5:69" ht="23.25" customHeight="1">
      <c r="E716" s="56" t="s">
        <v>816</v>
      </c>
      <c r="F716" s="57" t="s">
        <v>716</v>
      </c>
      <c r="G716" s="91">
        <f>SUMIF($BO$9:$BO$629,$E716,G$9:G$629)</f>
        <v>0</v>
      </c>
      <c r="H716" s="107">
        <f>SUMIF($BO$9:$BO$629,$E716,H$9:H$629)</f>
        <v>0</v>
      </c>
      <c r="I716" s="107">
        <f>SUMIF($BO$9:$BO$629,$E716,I$9:I$629)</f>
        <v>0</v>
      </c>
      <c r="J716" s="107">
        <f>SUMIF($BO$9:$BO$629,$E716,J$9:J$629)</f>
        <v>0</v>
      </c>
      <c r="K716" s="91">
        <f>SUMIF($BO$9:$BO$629,$E716,K$9:K$629)</f>
        <v>0</v>
      </c>
      <c r="L716" s="107">
        <f>SUMIF($BO$9:$BO$629,$E716,L$9:L$629)</f>
        <v>0</v>
      </c>
      <c r="M716" s="107">
        <f>SUMIF($BO$9:$BO$629,$E716,M$9:M$629)</f>
        <v>0</v>
      </c>
      <c r="N716" s="107">
        <f>SUMIF($BO$9:$BO$629,$E716,N$9:N$629)</f>
        <v>0</v>
      </c>
      <c r="O716" s="91">
        <f>SUMIF($BO$9:$BO$629,$E716,O$9:O$629)</f>
        <v>408.60000000000008</v>
      </c>
      <c r="P716" s="107">
        <f>SUMIF($BO$9:$BO$629,$E716,P$9:P$629)</f>
        <v>41881500</v>
      </c>
      <c r="Q716" s="107">
        <f>SUMIF($BO$9:$BO$629,$E716,Q$9:Q$629)</f>
        <v>0</v>
      </c>
      <c r="R716" s="107">
        <f>SUMIF($BO$9:$BO$629,$E716,R$9:R$629)</f>
        <v>41881500</v>
      </c>
      <c r="S716" s="91">
        <f>SUMIF($BO$9:$BO$629,$E716,S$9:S$629)</f>
        <v>0</v>
      </c>
      <c r="T716" s="107">
        <f>SUMIF($BO$9:$BO$629,$E716,T$9:T$629)</f>
        <v>0</v>
      </c>
      <c r="U716" s="107">
        <f>SUMIF($BO$9:$BO$629,$E716,U$9:U$629)</f>
        <v>0</v>
      </c>
      <c r="V716" s="107">
        <f>SUMIF($BO$9:$BO$629,$E716,V$9:V$629)</f>
        <v>0</v>
      </c>
      <c r="W716" s="107"/>
      <c r="X716" s="107"/>
      <c r="Y716" s="107"/>
      <c r="Z716" s="107"/>
      <c r="AA716" s="107"/>
      <c r="AB716" s="107">
        <f>SUMIF($BO$9:$BO$629,$E716,AB$9:AB$629)</f>
        <v>0</v>
      </c>
      <c r="AC716" s="107">
        <f>SUMIF($BO$9:$BO$629,$E716,AC$9:AC$629)</f>
        <v>65</v>
      </c>
      <c r="AD716" s="91">
        <f>SUMIF($BO$9:$BO$629,$E716,AD$9:AD$629)</f>
        <v>1361</v>
      </c>
      <c r="AE716" s="107">
        <f>SUMIF($BO$9:$BO$629,$E716,AE$9:AE$629)</f>
        <v>0</v>
      </c>
      <c r="AF716" s="91">
        <f>SUMIF($BO$9:$BO$629,$E716,AF$9:AF$629)</f>
        <v>0</v>
      </c>
      <c r="AG716" s="107">
        <f>SUMIF($BO$9:$BO$629,$E716,AG$9:AG$629)</f>
        <v>65</v>
      </c>
      <c r="AH716" s="91">
        <f>SUMIF($BO$9:$BO$629,$E716,AH$9:AH$629)</f>
        <v>1361</v>
      </c>
      <c r="AI716" s="117">
        <f>SUMIF($BO$9:$BO$629,$E716,AI$9:AI$629)</f>
        <v>70400000</v>
      </c>
      <c r="AJ716" s="117">
        <f>SUMIF($BO$9:$BO$629,$E716,AJ$9:AJ$629)</f>
        <v>0</v>
      </c>
      <c r="AK716" s="117">
        <f>SUMIF($BO$9:$BO$629,$E716,AK$9:AK$629)</f>
        <v>0</v>
      </c>
      <c r="AL716" s="117">
        <f>SUMIF($BO$9:$BO$629,$E716,AL$9:AL$629)</f>
        <v>70400000</v>
      </c>
      <c r="AM716" s="117">
        <f>SUMIF($BO$9:$BO$629,$E716,AM$9:AM$629)</f>
        <v>0</v>
      </c>
      <c r="AN716" s="91">
        <f>SUMIF($BO$9:$BO$629,$E716,AN$9:AN$629)</f>
        <v>2265</v>
      </c>
      <c r="AO716" s="91">
        <f>SUMIF($BO$9:$BO$629,$E716,AO$9:AO$629)</f>
        <v>2026.35</v>
      </c>
      <c r="AP716" s="91">
        <f>SUMIF($BO$9:$BO$629,$E716,AP$9:AP$629)</f>
        <v>404.8</v>
      </c>
      <c r="AQ716" s="116">
        <f>SUMIF($BO$9:$BO$629,$E716,AQ$9:AQ$629)</f>
        <v>104333575</v>
      </c>
      <c r="AR716" s="117">
        <f>SUMIF($BO$9:$BO$629,$E716,AR$9:AR$629)</f>
        <v>0</v>
      </c>
      <c r="AS716" s="117">
        <f>SUMIF($BO$9:$BO$629,$E716,AS$9:AS$629)</f>
        <v>0</v>
      </c>
      <c r="AT716" s="117">
        <f>SUMIF($BO$9:$BO$629,$E716,AT$9:AT$629)</f>
        <v>0</v>
      </c>
      <c r="AU716" s="117">
        <f>SUMIF($BO$9:$BO$629,$E716,AU$9:AU$629)</f>
        <v>0</v>
      </c>
      <c r="AV716" s="117">
        <f>SUMIF($BO$9:$BO$629,$E716,AV$9:AV$629)</f>
        <v>104333575</v>
      </c>
      <c r="AW716" s="117">
        <f>SUMIF($BO$9:$BO$629,$E716,AW$9:AW$629)</f>
        <v>0</v>
      </c>
      <c r="AX716" s="117">
        <f>SUMIF($BO$9:$BO$629,$E716,AX$9:AX$629)</f>
        <v>0</v>
      </c>
      <c r="AY716" s="117">
        <f>SUMIF($BO$9:$BO$629,$E716,AY$9:AY$629)</f>
        <v>0</v>
      </c>
      <c r="AZ716" s="117">
        <f>SUMIF($BO$9:$BO$629,$E716,AZ$9:AZ$629)</f>
        <v>0</v>
      </c>
      <c r="BA716" s="117">
        <f>SUMIF($BO$9:$BO$629,$E716,BA$9:BA$629)</f>
        <v>0</v>
      </c>
      <c r="BB716" s="117">
        <f>SUMIF($BO$9:$BO$629,$E716,BB$9:BB$629)</f>
        <v>216615075</v>
      </c>
      <c r="BC716" s="117">
        <f>SUMIF($BO$9:$BO$629,$E716,BC$9:BC$629)</f>
        <v>0</v>
      </c>
      <c r="BD716" s="117">
        <f>SUMIF($BO$9:$BO$629,$E716,BD$9:BD$629)</f>
        <v>0</v>
      </c>
      <c r="BE716" s="117">
        <f>SUMIF($BO$9:$BO$629,$E716,BE$9:BE$629)</f>
        <v>216615075</v>
      </c>
      <c r="BF716" s="117">
        <f>SUMIF($BO$9:$BO$629,$E716,BF$9:BF$629)</f>
        <v>0</v>
      </c>
      <c r="BG716" s="146">
        <f>SUMIF($BO$9:$BO$629,$E716,BG$9:BG$629)</f>
        <v>0</v>
      </c>
      <c r="BH716" s="91">
        <f>SUMIF($BO$9:$BO$629,$E716,BH$9:BH$629)</f>
        <v>2265</v>
      </c>
      <c r="BI716" s="91">
        <f>SUMIF($BO$9:$BO$629,$E716,BI$9:BI$629)</f>
        <v>4200.75</v>
      </c>
      <c r="BJ716" s="86">
        <f>SUMIF($BO$9:$BO$629,$E716,BJ$9:BJ$629)</f>
        <v>2037.0500000000004</v>
      </c>
      <c r="BK716" s="119">
        <f t="shared" si="89"/>
        <v>89.935982339955871</v>
      </c>
      <c r="BL716" s="86">
        <f>SUMIF($BO$9:$BO$629,$E716,BL$9:BL$629)</f>
        <v>2839.75</v>
      </c>
      <c r="BM716" s="86">
        <f>SUMIF($BO$9:$BO$629,$E716,BM$9:BM$629)</f>
        <v>974.45</v>
      </c>
      <c r="BN716" s="119">
        <f t="shared" si="90"/>
        <v>43.022075055187642</v>
      </c>
      <c r="BO716" s="154">
        <f t="shared" si="91"/>
        <v>381.88636363636363</v>
      </c>
      <c r="BP716" s="89">
        <f>(BI716)/COUNTIF($BO$9:$BO$631,E716)</f>
        <v>381.88636363636363</v>
      </c>
      <c r="BQ716" s="93">
        <f>(H716+L716+P716+T716+W716+Z716+AI716+AQ716+AY716)/COUNTIF($BO$9:$BO$631,E716)</f>
        <v>19692279.545454547</v>
      </c>
    </row>
    <row r="717" spans="5:69" ht="23.25" customHeight="1">
      <c r="E717" s="56" t="s">
        <v>817</v>
      </c>
      <c r="F717" s="57" t="s">
        <v>717</v>
      </c>
      <c r="G717" s="91">
        <f>SUMIF($BO$9:$BO$629,$E717,G$9:G$629)</f>
        <v>0</v>
      </c>
      <c r="H717" s="107">
        <f>SUMIF($BO$9:$BO$629,$E717,H$9:H$629)</f>
        <v>0</v>
      </c>
      <c r="I717" s="107">
        <f>SUMIF($BO$9:$BO$629,$E717,I$9:I$629)</f>
        <v>0</v>
      </c>
      <c r="J717" s="107">
        <f>SUMIF($BO$9:$BO$629,$E717,J$9:J$629)</f>
        <v>0</v>
      </c>
      <c r="K717" s="91">
        <f>SUMIF($BO$9:$BO$629,$E717,K$9:K$629)</f>
        <v>0</v>
      </c>
      <c r="L717" s="107">
        <f>SUMIF($BO$9:$BO$629,$E717,L$9:L$629)</f>
        <v>0</v>
      </c>
      <c r="M717" s="107">
        <f>SUMIF($BO$9:$BO$629,$E717,M$9:M$629)</f>
        <v>0</v>
      </c>
      <c r="N717" s="107">
        <f>SUMIF($BO$9:$BO$629,$E717,N$9:N$629)</f>
        <v>0</v>
      </c>
      <c r="O717" s="91">
        <f>SUMIF($BO$9:$BO$629,$E717,O$9:O$629)</f>
        <v>393.09999999999997</v>
      </c>
      <c r="P717" s="107">
        <f>SUMIF($BO$9:$BO$629,$E717,P$9:P$629)</f>
        <v>40292750</v>
      </c>
      <c r="Q717" s="107">
        <f>SUMIF($BO$9:$BO$629,$E717,Q$9:Q$629)</f>
        <v>0</v>
      </c>
      <c r="R717" s="107">
        <f>SUMIF($BO$9:$BO$629,$E717,R$9:R$629)</f>
        <v>40292750</v>
      </c>
      <c r="S717" s="91">
        <f>SUMIF($BO$9:$BO$629,$E717,S$9:S$629)</f>
        <v>0</v>
      </c>
      <c r="T717" s="107">
        <f>SUMIF($BO$9:$BO$629,$E717,T$9:T$629)</f>
        <v>0</v>
      </c>
      <c r="U717" s="107">
        <f>SUMIF($BO$9:$BO$629,$E717,U$9:U$629)</f>
        <v>0</v>
      </c>
      <c r="V717" s="107">
        <f>SUMIF($BO$9:$BO$629,$E717,V$9:V$629)</f>
        <v>0</v>
      </c>
      <c r="W717" s="107"/>
      <c r="X717" s="107"/>
      <c r="Y717" s="107"/>
      <c r="Z717" s="107"/>
      <c r="AA717" s="107"/>
      <c r="AB717" s="107">
        <f>SUMIF($BO$9:$BO$629,$E717,AB$9:AB$629)</f>
        <v>0</v>
      </c>
      <c r="AC717" s="107">
        <f>SUMIF($BO$9:$BO$629,$E717,AC$9:AC$629)</f>
        <v>35</v>
      </c>
      <c r="AD717" s="91">
        <f>SUMIF($BO$9:$BO$629,$E717,AD$9:AD$629)</f>
        <v>760</v>
      </c>
      <c r="AE717" s="107">
        <f>SUMIF($BO$9:$BO$629,$E717,AE$9:AE$629)</f>
        <v>0</v>
      </c>
      <c r="AF717" s="91">
        <f>SUMIF($BO$9:$BO$629,$E717,AF$9:AF$629)</f>
        <v>0</v>
      </c>
      <c r="AG717" s="107">
        <f>SUMIF($BO$9:$BO$629,$E717,AG$9:AG$629)</f>
        <v>35</v>
      </c>
      <c r="AH717" s="91">
        <f>SUMIF($BO$9:$BO$629,$E717,AH$9:AH$629)</f>
        <v>760</v>
      </c>
      <c r="AI717" s="117">
        <f>SUMIF($BO$9:$BO$629,$E717,AI$9:AI$629)</f>
        <v>39400000</v>
      </c>
      <c r="AJ717" s="117">
        <f>SUMIF($BO$9:$BO$629,$E717,AJ$9:AJ$629)</f>
        <v>0</v>
      </c>
      <c r="AK717" s="117">
        <f>SUMIF($BO$9:$BO$629,$E717,AK$9:AK$629)</f>
        <v>0</v>
      </c>
      <c r="AL717" s="117">
        <f>SUMIF($BO$9:$BO$629,$E717,AL$9:AL$629)</f>
        <v>39400000</v>
      </c>
      <c r="AM717" s="117">
        <f>SUMIF($BO$9:$BO$629,$E717,AM$9:AM$629)</f>
        <v>0</v>
      </c>
      <c r="AN717" s="91">
        <f>SUMIF($BO$9:$BO$629,$E717,AN$9:AN$629)</f>
        <v>1965</v>
      </c>
      <c r="AO717" s="91">
        <f>SUMIF($BO$9:$BO$629,$E717,AO$9:AO$629)</f>
        <v>2437.1</v>
      </c>
      <c r="AP717" s="91">
        <f>SUMIF($BO$9:$BO$629,$E717,AP$9:AP$629)</f>
        <v>96.300000000000011</v>
      </c>
      <c r="AQ717" s="116">
        <f>SUMIF($BO$9:$BO$629,$E717,AQ$9:AQ$629)</f>
        <v>81741200</v>
      </c>
      <c r="AR717" s="117">
        <f>SUMIF($BO$9:$BO$629,$E717,AR$9:AR$629)</f>
        <v>0</v>
      </c>
      <c r="AS717" s="117">
        <f>SUMIF($BO$9:$BO$629,$E717,AS$9:AS$629)</f>
        <v>0</v>
      </c>
      <c r="AT717" s="117">
        <f>SUMIF($BO$9:$BO$629,$E717,AT$9:AT$629)</f>
        <v>0</v>
      </c>
      <c r="AU717" s="117">
        <f>SUMIF($BO$9:$BO$629,$E717,AU$9:AU$629)</f>
        <v>0</v>
      </c>
      <c r="AV717" s="117">
        <f>SUMIF($BO$9:$BO$629,$E717,AV$9:AV$629)</f>
        <v>81741200</v>
      </c>
      <c r="AW717" s="117">
        <f>SUMIF($BO$9:$BO$629,$E717,AW$9:AW$629)</f>
        <v>0</v>
      </c>
      <c r="AX717" s="117">
        <f>SUMIF($BO$9:$BO$629,$E717,AX$9:AX$629)</f>
        <v>0</v>
      </c>
      <c r="AY717" s="117">
        <f>SUMIF($BO$9:$BO$629,$E717,AY$9:AY$629)</f>
        <v>0</v>
      </c>
      <c r="AZ717" s="117">
        <f>SUMIF($BO$9:$BO$629,$E717,AZ$9:AZ$629)</f>
        <v>0</v>
      </c>
      <c r="BA717" s="117">
        <f>SUMIF($BO$9:$BO$629,$E717,BA$9:BA$629)</f>
        <v>0</v>
      </c>
      <c r="BB717" s="117">
        <f>SUMIF($BO$9:$BO$629,$E717,BB$9:BB$629)</f>
        <v>161433950</v>
      </c>
      <c r="BC717" s="117">
        <f>SUMIF($BO$9:$BO$629,$E717,BC$9:BC$629)</f>
        <v>0</v>
      </c>
      <c r="BD717" s="117">
        <f>SUMIF($BO$9:$BO$629,$E717,BD$9:BD$629)</f>
        <v>0</v>
      </c>
      <c r="BE717" s="117">
        <f>SUMIF($BO$9:$BO$629,$E717,BE$9:BE$629)</f>
        <v>161433950</v>
      </c>
      <c r="BF717" s="117">
        <f>SUMIF($BO$9:$BO$629,$E717,BF$9:BF$629)</f>
        <v>0</v>
      </c>
      <c r="BG717" s="146">
        <f>SUMIF($BO$9:$BO$629,$E717,BG$9:BG$629)</f>
        <v>0</v>
      </c>
      <c r="BH717" s="91">
        <f>SUMIF($BO$9:$BO$629,$E717,BH$9:BH$629)</f>
        <v>1965</v>
      </c>
      <c r="BI717" s="91">
        <f>SUMIF($BO$9:$BO$629,$E717,BI$9:BI$629)</f>
        <v>3686.5</v>
      </c>
      <c r="BJ717" s="86">
        <f>SUMIF($BO$9:$BO$629,$E717,BJ$9:BJ$629)</f>
        <v>1721.5</v>
      </c>
      <c r="BK717" s="119">
        <f t="shared" si="89"/>
        <v>87.608142493638681</v>
      </c>
      <c r="BL717" s="86">
        <f>SUMIF($BO$9:$BO$629,$E717,BL$9:BL$629)</f>
        <v>2926.4999999999995</v>
      </c>
      <c r="BM717" s="86">
        <f>SUMIF($BO$9:$BO$629,$E717,BM$9:BM$629)</f>
        <v>975.2</v>
      </c>
      <c r="BN717" s="119">
        <f t="shared" si="90"/>
        <v>49.628498727735369</v>
      </c>
      <c r="BO717" s="154">
        <f t="shared" si="91"/>
        <v>526.64285714285711</v>
      </c>
      <c r="BP717" s="89">
        <f>(BI717)/COUNTIF($BO$9:$BO$631,E717)</f>
        <v>526.64285714285711</v>
      </c>
      <c r="BQ717" s="93">
        <f>(H717+L717+P717+T717+W717+Z717+AI717+AQ717+AY717)/COUNTIF($BO$9:$BO$631,E717)</f>
        <v>23061992.857142858</v>
      </c>
    </row>
    <row r="718" spans="5:69" ht="23.25" customHeight="1">
      <c r="E718" s="56" t="s">
        <v>818</v>
      </c>
      <c r="F718" s="57" t="s">
        <v>718</v>
      </c>
      <c r="G718" s="91">
        <f>SUMIF($BO$9:$BO$629,$E718,G$9:G$629)</f>
        <v>0</v>
      </c>
      <c r="H718" s="107">
        <f>SUMIF($BO$9:$BO$629,$E718,H$9:H$629)</f>
        <v>0</v>
      </c>
      <c r="I718" s="107">
        <f>SUMIF($BO$9:$BO$629,$E718,I$9:I$629)</f>
        <v>0</v>
      </c>
      <c r="J718" s="107">
        <f>SUMIF($BO$9:$BO$629,$E718,J$9:J$629)</f>
        <v>0</v>
      </c>
      <c r="K718" s="91">
        <f>SUMIF($BO$9:$BO$629,$E718,K$9:K$629)</f>
        <v>0</v>
      </c>
      <c r="L718" s="107">
        <f>SUMIF($BO$9:$BO$629,$E718,L$9:L$629)</f>
        <v>0</v>
      </c>
      <c r="M718" s="107">
        <f>SUMIF($BO$9:$BO$629,$E718,M$9:M$629)</f>
        <v>0</v>
      </c>
      <c r="N718" s="107">
        <f>SUMIF($BO$9:$BO$629,$E718,N$9:N$629)</f>
        <v>0</v>
      </c>
      <c r="O718" s="91">
        <f>SUMIF($BO$9:$BO$629,$E718,O$9:O$629)</f>
        <v>165.6</v>
      </c>
      <c r="P718" s="107">
        <f>SUMIF($BO$9:$BO$629,$E718,P$9:P$629)</f>
        <v>16974000</v>
      </c>
      <c r="Q718" s="107">
        <f>SUMIF($BO$9:$BO$629,$E718,Q$9:Q$629)</f>
        <v>0</v>
      </c>
      <c r="R718" s="107">
        <f>SUMIF($BO$9:$BO$629,$E718,R$9:R$629)</f>
        <v>16974000</v>
      </c>
      <c r="S718" s="91">
        <f>SUMIF($BO$9:$BO$629,$E718,S$9:S$629)</f>
        <v>0</v>
      </c>
      <c r="T718" s="107">
        <f>SUMIF($BO$9:$BO$629,$E718,T$9:T$629)</f>
        <v>0</v>
      </c>
      <c r="U718" s="107">
        <f>SUMIF($BO$9:$BO$629,$E718,U$9:U$629)</f>
        <v>0</v>
      </c>
      <c r="V718" s="107">
        <f>SUMIF($BO$9:$BO$629,$E718,V$9:V$629)</f>
        <v>0</v>
      </c>
      <c r="W718" s="107"/>
      <c r="X718" s="107"/>
      <c r="Y718" s="107"/>
      <c r="Z718" s="107"/>
      <c r="AA718" s="107"/>
      <c r="AB718" s="107">
        <f>SUMIF($BO$9:$BO$629,$E718,AB$9:AB$629)</f>
        <v>0</v>
      </c>
      <c r="AC718" s="107">
        <f>SUMIF($BO$9:$BO$629,$E718,AC$9:AC$629)</f>
        <v>28</v>
      </c>
      <c r="AD718" s="91">
        <f>SUMIF($BO$9:$BO$629,$E718,AD$9:AD$629)</f>
        <v>530</v>
      </c>
      <c r="AE718" s="107">
        <f>SUMIF($BO$9:$BO$629,$E718,AE$9:AE$629)</f>
        <v>0</v>
      </c>
      <c r="AF718" s="91">
        <f>SUMIF($BO$9:$BO$629,$E718,AF$9:AF$629)</f>
        <v>0</v>
      </c>
      <c r="AG718" s="107">
        <f>SUMIF($BO$9:$BO$629,$E718,AG$9:AG$629)</f>
        <v>28</v>
      </c>
      <c r="AH718" s="91">
        <f>SUMIF($BO$9:$BO$629,$E718,AH$9:AH$629)</f>
        <v>530</v>
      </c>
      <c r="AI718" s="117">
        <f>SUMIF($BO$9:$BO$629,$E718,AI$9:AI$629)</f>
        <v>26950000</v>
      </c>
      <c r="AJ718" s="117">
        <f>SUMIF($BO$9:$BO$629,$E718,AJ$9:AJ$629)</f>
        <v>0</v>
      </c>
      <c r="AK718" s="117">
        <f>SUMIF($BO$9:$BO$629,$E718,AK$9:AK$629)</f>
        <v>0</v>
      </c>
      <c r="AL718" s="117">
        <f>SUMIF($BO$9:$BO$629,$E718,AL$9:AL$629)</f>
        <v>26950000</v>
      </c>
      <c r="AM718" s="117">
        <f>SUMIF($BO$9:$BO$629,$E718,AM$9:AM$629)</f>
        <v>0</v>
      </c>
      <c r="AN718" s="91">
        <f>SUMIF($BO$9:$BO$629,$E718,AN$9:AN$629)</f>
        <v>772.5</v>
      </c>
      <c r="AO718" s="91">
        <f>SUMIF($BO$9:$BO$629,$E718,AO$9:AO$629)</f>
        <v>364.3</v>
      </c>
      <c r="AP718" s="91">
        <f>SUMIF($BO$9:$BO$629,$E718,AP$9:AP$629)</f>
        <v>360</v>
      </c>
      <c r="AQ718" s="116">
        <f>SUMIF($BO$9:$BO$629,$E718,AQ$9:AQ$629)</f>
        <v>17651500</v>
      </c>
      <c r="AR718" s="117">
        <f>SUMIF($BO$9:$BO$629,$E718,AR$9:AR$629)</f>
        <v>0</v>
      </c>
      <c r="AS718" s="117">
        <f>SUMIF($BO$9:$BO$629,$E718,AS$9:AS$629)</f>
        <v>0</v>
      </c>
      <c r="AT718" s="117">
        <f>SUMIF($BO$9:$BO$629,$E718,AT$9:AT$629)</f>
        <v>0</v>
      </c>
      <c r="AU718" s="117">
        <f>SUMIF($BO$9:$BO$629,$E718,AU$9:AU$629)</f>
        <v>0</v>
      </c>
      <c r="AV718" s="117">
        <f>SUMIF($BO$9:$BO$629,$E718,AV$9:AV$629)</f>
        <v>17651500</v>
      </c>
      <c r="AW718" s="117">
        <f>SUMIF($BO$9:$BO$629,$E718,AW$9:AW$629)</f>
        <v>0</v>
      </c>
      <c r="AX718" s="117">
        <f>SUMIF($BO$9:$BO$629,$E718,AX$9:AX$629)</f>
        <v>0</v>
      </c>
      <c r="AY718" s="117">
        <f>SUMIF($BO$9:$BO$629,$E718,AY$9:AY$629)</f>
        <v>0</v>
      </c>
      <c r="AZ718" s="117">
        <f>SUMIF($BO$9:$BO$629,$E718,AZ$9:AZ$629)</f>
        <v>0</v>
      </c>
      <c r="BA718" s="117">
        <f>SUMIF($BO$9:$BO$629,$E718,BA$9:BA$629)</f>
        <v>0</v>
      </c>
      <c r="BB718" s="117">
        <f>SUMIF($BO$9:$BO$629,$E718,BB$9:BB$629)</f>
        <v>61575500</v>
      </c>
      <c r="BC718" s="117">
        <f>SUMIF($BO$9:$BO$629,$E718,BC$9:BC$629)</f>
        <v>0</v>
      </c>
      <c r="BD718" s="117">
        <f>SUMIF($BO$9:$BO$629,$E718,BD$9:BD$629)</f>
        <v>0</v>
      </c>
      <c r="BE718" s="117">
        <f>SUMIF($BO$9:$BO$629,$E718,BE$9:BE$629)</f>
        <v>61575500</v>
      </c>
      <c r="BF718" s="117">
        <f>SUMIF($BO$9:$BO$629,$E718,BF$9:BF$629)</f>
        <v>0</v>
      </c>
      <c r="BG718" s="146">
        <f>SUMIF($BO$9:$BO$629,$E718,BG$9:BG$629)</f>
        <v>0</v>
      </c>
      <c r="BH718" s="91">
        <f>SUMIF($BO$9:$BO$629,$E718,BH$9:BH$629)</f>
        <v>772.5</v>
      </c>
      <c r="BI718" s="91">
        <f>SUMIF($BO$9:$BO$629,$E718,BI$9:BI$629)</f>
        <v>1419.9</v>
      </c>
      <c r="BJ718" s="86">
        <f>SUMIF($BO$9:$BO$629,$E718,BJ$9:BJ$629)</f>
        <v>647.4</v>
      </c>
      <c r="BK718" s="119">
        <f t="shared" si="89"/>
        <v>83.805825242718441</v>
      </c>
      <c r="BL718" s="86">
        <f>SUMIF($BO$9:$BO$629,$E718,BL$9:BL$629)</f>
        <v>889.90000000000009</v>
      </c>
      <c r="BM718" s="86">
        <f>SUMIF($BO$9:$BO$629,$E718,BM$9:BM$629)</f>
        <v>209.70000000000002</v>
      </c>
      <c r="BN718" s="119">
        <f t="shared" si="90"/>
        <v>27.145631067961169</v>
      </c>
      <c r="BO718" s="154">
        <f t="shared" si="91"/>
        <v>236.65</v>
      </c>
      <c r="BP718" s="89">
        <f>(BI718)/COUNTIF($BO$9:$BO$631,E718)</f>
        <v>236.65</v>
      </c>
      <c r="BQ718" s="93">
        <f>(H718+L718+P718+T718+W718+Z718+AI718+AQ718+AY718)/COUNTIF($BO$9:$BO$631,E718)</f>
        <v>10262583.333333334</v>
      </c>
    </row>
    <row r="719" spans="5:69" ht="23.25" customHeight="1">
      <c r="E719" s="56" t="s">
        <v>819</v>
      </c>
      <c r="F719" s="57" t="s">
        <v>719</v>
      </c>
      <c r="G719" s="91">
        <f>SUMIF($BO$9:$BO$629,$E719,G$9:G$629)</f>
        <v>0</v>
      </c>
      <c r="H719" s="107">
        <f>SUMIF($BO$9:$BO$629,$E719,H$9:H$629)</f>
        <v>0</v>
      </c>
      <c r="I719" s="107">
        <f>SUMIF($BO$9:$BO$629,$E719,I$9:I$629)</f>
        <v>0</v>
      </c>
      <c r="J719" s="107">
        <f>SUMIF($BO$9:$BO$629,$E719,J$9:J$629)</f>
        <v>0</v>
      </c>
      <c r="K719" s="91">
        <f>SUMIF($BO$9:$BO$629,$E719,K$9:K$629)</f>
        <v>0</v>
      </c>
      <c r="L719" s="107">
        <f>SUMIF($BO$9:$BO$629,$E719,L$9:L$629)</f>
        <v>0</v>
      </c>
      <c r="M719" s="107">
        <f>SUMIF($BO$9:$BO$629,$E719,M$9:M$629)</f>
        <v>0</v>
      </c>
      <c r="N719" s="107">
        <f>SUMIF($BO$9:$BO$629,$E719,N$9:N$629)</f>
        <v>0</v>
      </c>
      <c r="O719" s="91">
        <f>SUMIF($BO$9:$BO$629,$E719,O$9:O$629)</f>
        <v>60</v>
      </c>
      <c r="P719" s="107">
        <f>SUMIF($BO$9:$BO$629,$E719,P$9:P$629)</f>
        <v>6150000</v>
      </c>
      <c r="Q719" s="107">
        <f>SUMIF($BO$9:$BO$629,$E719,Q$9:Q$629)</f>
        <v>0</v>
      </c>
      <c r="R719" s="107">
        <f>SUMIF($BO$9:$BO$629,$E719,R$9:R$629)</f>
        <v>6150000</v>
      </c>
      <c r="S719" s="91">
        <f>SUMIF($BO$9:$BO$629,$E719,S$9:S$629)</f>
        <v>0</v>
      </c>
      <c r="T719" s="107">
        <f>SUMIF($BO$9:$BO$629,$E719,T$9:T$629)</f>
        <v>0</v>
      </c>
      <c r="U719" s="107">
        <f>SUMIF($BO$9:$BO$629,$E719,U$9:U$629)</f>
        <v>0</v>
      </c>
      <c r="V719" s="107">
        <f>SUMIF($BO$9:$BO$629,$E719,V$9:V$629)</f>
        <v>0</v>
      </c>
      <c r="W719" s="107"/>
      <c r="X719" s="107"/>
      <c r="Y719" s="107"/>
      <c r="Z719" s="107"/>
      <c r="AA719" s="107"/>
      <c r="AB719" s="107">
        <f>SUMIF($BO$9:$BO$629,$E719,AB$9:AB$629)</f>
        <v>0</v>
      </c>
      <c r="AC719" s="107">
        <f>SUMIF($BO$9:$BO$629,$E719,AC$9:AC$629)</f>
        <v>0</v>
      </c>
      <c r="AD719" s="91">
        <f>SUMIF($BO$9:$BO$629,$E719,AD$9:AD$629)</f>
        <v>0</v>
      </c>
      <c r="AE719" s="107">
        <f>SUMIF($BO$9:$BO$629,$E719,AE$9:AE$629)</f>
        <v>0</v>
      </c>
      <c r="AF719" s="91">
        <f>SUMIF($BO$9:$BO$629,$E719,AF$9:AF$629)</f>
        <v>0</v>
      </c>
      <c r="AG719" s="107">
        <f>SUMIF($BO$9:$BO$629,$E719,AG$9:AG$629)</f>
        <v>0</v>
      </c>
      <c r="AH719" s="91">
        <f>SUMIF($BO$9:$BO$629,$E719,AH$9:AH$629)</f>
        <v>0</v>
      </c>
      <c r="AI719" s="117">
        <f>SUMIF($BO$9:$BO$629,$E719,AI$9:AI$629)</f>
        <v>0</v>
      </c>
      <c r="AJ719" s="117">
        <f>SUMIF($BO$9:$BO$629,$E719,AJ$9:AJ$629)</f>
        <v>0</v>
      </c>
      <c r="AK719" s="117">
        <f>SUMIF($BO$9:$BO$629,$E719,AK$9:AK$629)</f>
        <v>0</v>
      </c>
      <c r="AL719" s="117">
        <f>SUMIF($BO$9:$BO$629,$E719,AL$9:AL$629)</f>
        <v>0</v>
      </c>
      <c r="AM719" s="117">
        <f>SUMIF($BO$9:$BO$629,$E719,AM$9:AM$629)</f>
        <v>0</v>
      </c>
      <c r="AN719" s="91">
        <f>SUMIF($BO$9:$BO$629,$E719,AN$9:AN$629)</f>
        <v>277.5</v>
      </c>
      <c r="AO719" s="91">
        <f>SUMIF($BO$9:$BO$629,$E719,AO$9:AO$629)</f>
        <v>562.4</v>
      </c>
      <c r="AP719" s="91">
        <f>SUMIF($BO$9:$BO$629,$E719,AP$9:AP$629)</f>
        <v>0</v>
      </c>
      <c r="AQ719" s="116">
        <f>SUMIF($BO$9:$BO$629,$E719,AQ$9:AQ$629)</f>
        <v>29914500</v>
      </c>
      <c r="AR719" s="117">
        <f>SUMIF($BO$9:$BO$629,$E719,AR$9:AR$629)</f>
        <v>0</v>
      </c>
      <c r="AS719" s="117">
        <f>SUMIF($BO$9:$BO$629,$E719,AS$9:AS$629)</f>
        <v>0</v>
      </c>
      <c r="AT719" s="117">
        <f>SUMIF($BO$9:$BO$629,$E719,AT$9:AT$629)</f>
        <v>0</v>
      </c>
      <c r="AU719" s="117">
        <f>SUMIF($BO$9:$BO$629,$E719,AU$9:AU$629)</f>
        <v>0</v>
      </c>
      <c r="AV719" s="117">
        <f>SUMIF($BO$9:$BO$629,$E719,AV$9:AV$629)</f>
        <v>29914500</v>
      </c>
      <c r="AW719" s="117">
        <f>SUMIF($BO$9:$BO$629,$E719,AW$9:AW$629)</f>
        <v>0</v>
      </c>
      <c r="AX719" s="117">
        <f>SUMIF($BO$9:$BO$629,$E719,AX$9:AX$629)</f>
        <v>0</v>
      </c>
      <c r="AY719" s="117">
        <f>SUMIF($BO$9:$BO$629,$E719,AY$9:AY$629)</f>
        <v>0</v>
      </c>
      <c r="AZ719" s="117">
        <f>SUMIF($BO$9:$BO$629,$E719,AZ$9:AZ$629)</f>
        <v>0</v>
      </c>
      <c r="BA719" s="117">
        <f>SUMIF($BO$9:$BO$629,$E719,BA$9:BA$629)</f>
        <v>0</v>
      </c>
      <c r="BB719" s="117">
        <f>SUMIF($BO$9:$BO$629,$E719,BB$9:BB$629)</f>
        <v>36064500</v>
      </c>
      <c r="BC719" s="117">
        <f>SUMIF($BO$9:$BO$629,$E719,BC$9:BC$629)</f>
        <v>0</v>
      </c>
      <c r="BD719" s="117">
        <f>SUMIF($BO$9:$BO$629,$E719,BD$9:BD$629)</f>
        <v>0</v>
      </c>
      <c r="BE719" s="117">
        <f>SUMIF($BO$9:$BO$629,$E719,BE$9:BE$629)</f>
        <v>36064500</v>
      </c>
      <c r="BF719" s="117">
        <f>SUMIF($BO$9:$BO$629,$E719,BF$9:BF$629)</f>
        <v>0</v>
      </c>
      <c r="BG719" s="146">
        <f>SUMIF($BO$9:$BO$629,$E719,BG$9:BG$629)</f>
        <v>0</v>
      </c>
      <c r="BH719" s="91">
        <f>SUMIF($BO$9:$BO$629,$E719,BH$9:BH$629)</f>
        <v>277.5</v>
      </c>
      <c r="BI719" s="91">
        <f>SUMIF($BO$9:$BO$629,$E719,BI$9:BI$629)</f>
        <v>622.4</v>
      </c>
      <c r="BJ719" s="86">
        <f>SUMIF($BO$9:$BO$629,$E719,BJ$9:BJ$629)</f>
        <v>344.9</v>
      </c>
      <c r="BK719" s="119">
        <f t="shared" si="89"/>
        <v>124.28828828828829</v>
      </c>
      <c r="BL719" s="86">
        <f>SUMIF($BO$9:$BO$629,$E719,BL$9:BL$629)</f>
        <v>622.4</v>
      </c>
      <c r="BM719" s="86">
        <f>SUMIF($BO$9:$BO$629,$E719,BM$9:BM$629)</f>
        <v>344.9</v>
      </c>
      <c r="BN719" s="119">
        <f t="shared" si="90"/>
        <v>124.28828828828829</v>
      </c>
      <c r="BO719" s="154">
        <f t="shared" si="91"/>
        <v>622.4</v>
      </c>
      <c r="BP719" s="89">
        <f>(BI719)/COUNTIF($BO$9:$BO$631,E719)</f>
        <v>622.4</v>
      </c>
      <c r="BQ719" s="93">
        <f>(H719+L719+P719+T719+W719+Z719+AI719+AQ719+AY719)/COUNTIF($BO$9:$BO$631,E719)</f>
        <v>36064500</v>
      </c>
    </row>
    <row r="720" spans="5:69" ht="23.25" customHeight="1">
      <c r="E720" s="56" t="s">
        <v>820</v>
      </c>
      <c r="F720" s="57" t="s">
        <v>720</v>
      </c>
      <c r="G720" s="91">
        <f>SUMIF($BO$9:$BO$629,$E720,G$9:G$629)</f>
        <v>553</v>
      </c>
      <c r="H720" s="107">
        <f>SUMIF($BO$9:$BO$629,$E720,H$9:H$629)</f>
        <v>56682500</v>
      </c>
      <c r="I720" s="107">
        <f>SUMIF($BO$9:$BO$629,$E720,I$9:I$629)</f>
        <v>0</v>
      </c>
      <c r="J720" s="107">
        <f>SUMIF($BO$9:$BO$629,$E720,J$9:J$629)</f>
        <v>56682500</v>
      </c>
      <c r="K720" s="91">
        <f>SUMIF($BO$9:$BO$629,$E720,K$9:K$629)</f>
        <v>0</v>
      </c>
      <c r="L720" s="107">
        <f>SUMIF($BO$9:$BO$629,$E720,L$9:L$629)</f>
        <v>0</v>
      </c>
      <c r="M720" s="107">
        <f>SUMIF($BO$9:$BO$629,$E720,M$9:M$629)</f>
        <v>0</v>
      </c>
      <c r="N720" s="107">
        <f>SUMIF($BO$9:$BO$629,$E720,N$9:N$629)</f>
        <v>0</v>
      </c>
      <c r="O720" s="91">
        <f>SUMIF($BO$9:$BO$629,$E720,O$9:O$629)</f>
        <v>3470.9999999999991</v>
      </c>
      <c r="P720" s="107">
        <f>SUMIF($BO$9:$BO$629,$E720,P$9:P$629)</f>
        <v>355777500</v>
      </c>
      <c r="Q720" s="107">
        <f>SUMIF($BO$9:$BO$629,$E720,Q$9:Q$629)</f>
        <v>0</v>
      </c>
      <c r="R720" s="107">
        <f>SUMIF($BO$9:$BO$629,$E720,R$9:R$629)</f>
        <v>355777500</v>
      </c>
      <c r="S720" s="91">
        <f>SUMIF($BO$9:$BO$629,$E720,S$9:S$629)</f>
        <v>0</v>
      </c>
      <c r="T720" s="107">
        <f>SUMIF($BO$9:$BO$629,$E720,T$9:T$629)</f>
        <v>0</v>
      </c>
      <c r="U720" s="107">
        <f>SUMIF($BO$9:$BO$629,$E720,U$9:U$629)</f>
        <v>0</v>
      </c>
      <c r="V720" s="107">
        <f>SUMIF($BO$9:$BO$629,$E720,V$9:V$629)</f>
        <v>0</v>
      </c>
      <c r="W720" s="107"/>
      <c r="X720" s="107"/>
      <c r="Y720" s="107"/>
      <c r="Z720" s="107"/>
      <c r="AA720" s="107"/>
      <c r="AB720" s="107">
        <f>SUMIF($BO$9:$BO$629,$E720,AB$9:AB$629)</f>
        <v>0</v>
      </c>
      <c r="AC720" s="107">
        <f>SUMIF($BO$9:$BO$629,$E720,AC$9:AC$629)</f>
        <v>0</v>
      </c>
      <c r="AD720" s="91">
        <f>SUMIF($BO$9:$BO$629,$E720,AD$9:AD$629)</f>
        <v>0</v>
      </c>
      <c r="AE720" s="107">
        <f>SUMIF($BO$9:$BO$629,$E720,AE$9:AE$629)</f>
        <v>0</v>
      </c>
      <c r="AF720" s="91">
        <f>SUMIF($BO$9:$BO$629,$E720,AF$9:AF$629)</f>
        <v>0</v>
      </c>
      <c r="AG720" s="107">
        <f>SUMIF($BO$9:$BO$629,$E720,AG$9:AG$629)</f>
        <v>0</v>
      </c>
      <c r="AH720" s="91">
        <f>SUMIF($BO$9:$BO$629,$E720,AH$9:AH$629)</f>
        <v>0</v>
      </c>
      <c r="AI720" s="117">
        <f>SUMIF($BO$9:$BO$629,$E720,AI$9:AI$629)</f>
        <v>0</v>
      </c>
      <c r="AJ720" s="117">
        <f>SUMIF($BO$9:$BO$629,$E720,AJ$9:AJ$629)</f>
        <v>0</v>
      </c>
      <c r="AK720" s="117">
        <f>SUMIF($BO$9:$BO$629,$E720,AK$9:AK$629)</f>
        <v>0</v>
      </c>
      <c r="AL720" s="117">
        <f>SUMIF($BO$9:$BO$629,$E720,AL$9:AL$629)</f>
        <v>0</v>
      </c>
      <c r="AM720" s="117">
        <f>SUMIF($BO$9:$BO$629,$E720,AM$9:AM$629)</f>
        <v>0</v>
      </c>
      <c r="AN720" s="91">
        <f>SUMIF($BO$9:$BO$629,$E720,AN$9:AN$629)</f>
        <v>4025</v>
      </c>
      <c r="AO720" s="91">
        <f>SUMIF($BO$9:$BO$629,$E720,AO$9:AO$629)</f>
        <v>4805.4500000000007</v>
      </c>
      <c r="AP720" s="91">
        <f>SUMIF($BO$9:$BO$629,$E720,AP$9:AP$629)</f>
        <v>0</v>
      </c>
      <c r="AQ720" s="116">
        <f>SUMIF($BO$9:$BO$629,$E720,AQ$9:AQ$629)</f>
        <v>126548875</v>
      </c>
      <c r="AR720" s="117">
        <f>SUMIF($BO$9:$BO$629,$E720,AR$9:AR$629)</f>
        <v>0</v>
      </c>
      <c r="AS720" s="117">
        <f>SUMIF($BO$9:$BO$629,$E720,AS$9:AS$629)</f>
        <v>0</v>
      </c>
      <c r="AT720" s="117">
        <f>SUMIF($BO$9:$BO$629,$E720,AT$9:AT$629)</f>
        <v>0</v>
      </c>
      <c r="AU720" s="117">
        <f>SUMIF($BO$9:$BO$629,$E720,AU$9:AU$629)</f>
        <v>0</v>
      </c>
      <c r="AV720" s="117">
        <f>SUMIF($BO$9:$BO$629,$E720,AV$9:AV$629)</f>
        <v>126548875</v>
      </c>
      <c r="AW720" s="117">
        <f>SUMIF($BO$9:$BO$629,$E720,AW$9:AW$629)</f>
        <v>0</v>
      </c>
      <c r="AX720" s="117">
        <f>SUMIF($BO$9:$BO$629,$E720,AX$9:AX$629)</f>
        <v>0</v>
      </c>
      <c r="AY720" s="117">
        <f>SUMIF($BO$9:$BO$629,$E720,AY$9:AY$629)</f>
        <v>0</v>
      </c>
      <c r="AZ720" s="117">
        <f>SUMIF($BO$9:$BO$629,$E720,AZ$9:AZ$629)</f>
        <v>0</v>
      </c>
      <c r="BA720" s="117">
        <f>SUMIF($BO$9:$BO$629,$E720,BA$9:BA$629)</f>
        <v>0</v>
      </c>
      <c r="BB720" s="117">
        <f>SUMIF($BO$9:$BO$629,$E720,BB$9:BB$629)</f>
        <v>539008875</v>
      </c>
      <c r="BC720" s="117">
        <f>SUMIF($BO$9:$BO$629,$E720,BC$9:BC$629)</f>
        <v>0</v>
      </c>
      <c r="BD720" s="117">
        <f>SUMIF($BO$9:$BO$629,$E720,BD$9:BD$629)</f>
        <v>0</v>
      </c>
      <c r="BE720" s="117">
        <f>SUMIF($BO$9:$BO$629,$E720,BE$9:BE$629)</f>
        <v>539008875</v>
      </c>
      <c r="BF720" s="117">
        <f>SUMIF($BO$9:$BO$629,$E720,BF$9:BF$629)</f>
        <v>0</v>
      </c>
      <c r="BG720" s="146">
        <f>SUMIF($BO$9:$BO$629,$E720,BG$9:BG$629)</f>
        <v>0</v>
      </c>
      <c r="BH720" s="91">
        <f>SUMIF($BO$9:$BO$629,$E720,BH$9:BH$629)</f>
        <v>4025</v>
      </c>
      <c r="BI720" s="91">
        <f>SUMIF($BO$9:$BO$629,$E720,BI$9:BI$629)</f>
        <v>8829.4499999999989</v>
      </c>
      <c r="BJ720" s="86">
        <f>SUMIF($BO$9:$BO$629,$E720,BJ$9:BJ$629)</f>
        <v>4901.6500000000005</v>
      </c>
      <c r="BK720" s="119">
        <f t="shared" si="89"/>
        <v>121.7801242236025</v>
      </c>
      <c r="BL720" s="86">
        <f>SUMIF($BO$9:$BO$629,$E720,BL$9:BL$629)</f>
        <v>8829.4499999999989</v>
      </c>
      <c r="BM720" s="86">
        <f>SUMIF($BO$9:$BO$629,$E720,BM$9:BM$629)</f>
        <v>4901.6500000000005</v>
      </c>
      <c r="BN720" s="119">
        <f t="shared" si="90"/>
        <v>121.7801242236025</v>
      </c>
      <c r="BO720" s="154">
        <f t="shared" si="91"/>
        <v>630.67499999999995</v>
      </c>
      <c r="BP720" s="89">
        <f>(BI720)/COUNTIF($BO$9:$BO$631,E720)</f>
        <v>630.67499999999995</v>
      </c>
      <c r="BQ720" s="93">
        <f>(H720+L720+P720+T720+W720+Z720+AI720+AQ720+AY720)/COUNTIF($BO$9:$BO$631,E720)</f>
        <v>38500633.928571425</v>
      </c>
    </row>
    <row r="721" spans="5:69" ht="23.25" customHeight="1">
      <c r="E721" s="56" t="s">
        <v>821</v>
      </c>
      <c r="F721" s="57" t="s">
        <v>721</v>
      </c>
      <c r="G721" s="91">
        <f>SUMIF($BO$9:$BO$629,$E721,G$9:G$629)</f>
        <v>256.5</v>
      </c>
      <c r="H721" s="107">
        <f>SUMIF($BO$9:$BO$629,$E721,H$9:H$629)</f>
        <v>26291250</v>
      </c>
      <c r="I721" s="107">
        <f>SUMIF($BO$9:$BO$629,$E721,I$9:I$629)</f>
        <v>0</v>
      </c>
      <c r="J721" s="107">
        <f>SUMIF($BO$9:$BO$629,$E721,J$9:J$629)</f>
        <v>26291250</v>
      </c>
      <c r="K721" s="91">
        <f>SUMIF($BO$9:$BO$629,$E721,K$9:K$629)</f>
        <v>0</v>
      </c>
      <c r="L721" s="107">
        <f>SUMIF($BO$9:$BO$629,$E721,L$9:L$629)</f>
        <v>0</v>
      </c>
      <c r="M721" s="107">
        <f>SUMIF($BO$9:$BO$629,$E721,M$9:M$629)</f>
        <v>0</v>
      </c>
      <c r="N721" s="107">
        <f>SUMIF($BO$9:$BO$629,$E721,N$9:N$629)</f>
        <v>0</v>
      </c>
      <c r="O721" s="91">
        <f>SUMIF($BO$9:$BO$629,$E721,O$9:O$629)</f>
        <v>576.30000000000007</v>
      </c>
      <c r="P721" s="107">
        <f>SUMIF($BO$9:$BO$629,$E721,P$9:P$629)</f>
        <v>59070749.999999993</v>
      </c>
      <c r="Q721" s="107">
        <f>SUMIF($BO$9:$BO$629,$E721,Q$9:Q$629)</f>
        <v>0</v>
      </c>
      <c r="R721" s="107">
        <f>SUMIF($BO$9:$BO$629,$E721,R$9:R$629)</f>
        <v>59070750</v>
      </c>
      <c r="S721" s="91">
        <f>SUMIF($BO$9:$BO$629,$E721,S$9:S$629)</f>
        <v>0</v>
      </c>
      <c r="T721" s="107">
        <f>SUMIF($BO$9:$BO$629,$E721,T$9:T$629)</f>
        <v>0</v>
      </c>
      <c r="U721" s="107">
        <f>SUMIF($BO$9:$BO$629,$E721,U$9:U$629)</f>
        <v>0</v>
      </c>
      <c r="V721" s="107">
        <f>SUMIF($BO$9:$BO$629,$E721,V$9:V$629)</f>
        <v>0</v>
      </c>
      <c r="W721" s="107"/>
      <c r="X721" s="107"/>
      <c r="Y721" s="107"/>
      <c r="Z721" s="107"/>
      <c r="AA721" s="107"/>
      <c r="AB721" s="107">
        <f>SUMIF($BO$9:$BO$629,$E721,AB$9:AB$629)</f>
        <v>0</v>
      </c>
      <c r="AC721" s="107">
        <f>SUMIF($BO$9:$BO$629,$E721,AC$9:AC$629)</f>
        <v>3</v>
      </c>
      <c r="AD721" s="91">
        <f>SUMIF($BO$9:$BO$629,$E721,AD$9:AD$629)</f>
        <v>18</v>
      </c>
      <c r="AE721" s="107">
        <f>SUMIF($BO$9:$BO$629,$E721,AE$9:AE$629)</f>
        <v>0</v>
      </c>
      <c r="AF721" s="91">
        <f>SUMIF($BO$9:$BO$629,$E721,AF$9:AF$629)</f>
        <v>0</v>
      </c>
      <c r="AG721" s="107">
        <f>SUMIF($BO$9:$BO$629,$E721,AG$9:AG$629)</f>
        <v>3</v>
      </c>
      <c r="AH721" s="91">
        <f>SUMIF($BO$9:$BO$629,$E721,AH$9:AH$629)</f>
        <v>18</v>
      </c>
      <c r="AI721" s="117">
        <f>SUMIF($BO$9:$BO$629,$E721,AI$9:AI$629)</f>
        <v>1200000</v>
      </c>
      <c r="AJ721" s="117">
        <f>SUMIF($BO$9:$BO$629,$E721,AJ$9:AJ$629)</f>
        <v>0</v>
      </c>
      <c r="AK721" s="117">
        <f>SUMIF($BO$9:$BO$629,$E721,AK$9:AK$629)</f>
        <v>0</v>
      </c>
      <c r="AL721" s="117">
        <f>SUMIF($BO$9:$BO$629,$E721,AL$9:AL$629)</f>
        <v>1200000</v>
      </c>
      <c r="AM721" s="117">
        <f>SUMIF($BO$9:$BO$629,$E721,AM$9:AM$629)</f>
        <v>0</v>
      </c>
      <c r="AN721" s="91">
        <f>SUMIF($BO$9:$BO$629,$E721,AN$9:AN$629)</f>
        <v>1575</v>
      </c>
      <c r="AO721" s="91">
        <f>SUMIF($BO$9:$BO$629,$E721,AO$9:AO$629)</f>
        <v>423.70000000000005</v>
      </c>
      <c r="AP721" s="91">
        <f>SUMIF($BO$9:$BO$629,$E721,AP$9:AP$629)</f>
        <v>0</v>
      </c>
      <c r="AQ721" s="116">
        <f>SUMIF($BO$9:$BO$629,$E721,AQ$9:AQ$629)</f>
        <v>0</v>
      </c>
      <c r="AR721" s="117">
        <f>SUMIF($BO$9:$BO$629,$E721,AR$9:AR$629)</f>
        <v>0</v>
      </c>
      <c r="AS721" s="117">
        <f>SUMIF($BO$9:$BO$629,$E721,AS$9:AS$629)</f>
        <v>0</v>
      </c>
      <c r="AT721" s="117">
        <f>SUMIF($BO$9:$BO$629,$E721,AT$9:AT$629)</f>
        <v>0</v>
      </c>
      <c r="AU721" s="117">
        <f>SUMIF($BO$9:$BO$629,$E721,AU$9:AU$629)</f>
        <v>0</v>
      </c>
      <c r="AV721" s="117">
        <f>SUMIF($BO$9:$BO$629,$E721,AV$9:AV$629)</f>
        <v>0</v>
      </c>
      <c r="AW721" s="117">
        <f>SUMIF($BO$9:$BO$629,$E721,AW$9:AW$629)</f>
        <v>0</v>
      </c>
      <c r="AX721" s="117">
        <f>SUMIF($BO$9:$BO$629,$E721,AX$9:AX$629)</f>
        <v>0</v>
      </c>
      <c r="AY721" s="117">
        <f>SUMIF($BO$9:$BO$629,$E721,AY$9:AY$629)</f>
        <v>0</v>
      </c>
      <c r="AZ721" s="117">
        <f>SUMIF($BO$9:$BO$629,$E721,AZ$9:AZ$629)</f>
        <v>0</v>
      </c>
      <c r="BA721" s="117">
        <f>SUMIF($BO$9:$BO$629,$E721,BA$9:BA$629)</f>
        <v>0</v>
      </c>
      <c r="BB721" s="117">
        <f>SUMIF($BO$9:$BO$629,$E721,BB$9:BB$629)</f>
        <v>86562000</v>
      </c>
      <c r="BC721" s="117">
        <f>SUMIF($BO$9:$BO$629,$E721,BC$9:BC$629)</f>
        <v>0</v>
      </c>
      <c r="BD721" s="117">
        <f>SUMIF($BO$9:$BO$629,$E721,BD$9:BD$629)</f>
        <v>0</v>
      </c>
      <c r="BE721" s="117">
        <f>SUMIF($BO$9:$BO$629,$E721,BE$9:BE$629)</f>
        <v>86562000</v>
      </c>
      <c r="BF721" s="117">
        <f>SUMIF($BO$9:$BO$629,$E721,BF$9:BF$629)</f>
        <v>0</v>
      </c>
      <c r="BG721" s="146">
        <f>SUMIF($BO$9:$BO$629,$E721,BG$9:BG$629)</f>
        <v>0</v>
      </c>
      <c r="BH721" s="91">
        <f>SUMIF($BO$9:$BO$629,$E721,BH$9:BH$629)</f>
        <v>1575</v>
      </c>
      <c r="BI721" s="91">
        <f>SUMIF($BO$9:$BO$629,$E721,BI$9:BI$629)</f>
        <v>1274.5</v>
      </c>
      <c r="BJ721" s="86">
        <f>SUMIF($BO$9:$BO$629,$E721,BJ$9:BJ$629)</f>
        <v>104.1</v>
      </c>
      <c r="BK721" s="119">
        <f t="shared" si="89"/>
        <v>6.6095238095238091</v>
      </c>
      <c r="BL721" s="86">
        <f>SUMIF($BO$9:$BO$629,$E721,BL$9:BL$629)</f>
        <v>1256.5</v>
      </c>
      <c r="BM721" s="86">
        <f>SUMIF($BO$9:$BO$629,$E721,BM$9:BM$629)</f>
        <v>104.1</v>
      </c>
      <c r="BN721" s="119">
        <f t="shared" si="90"/>
        <v>6.6095238095238091</v>
      </c>
      <c r="BO721" s="154">
        <f t="shared" ref="BO721:BO741" si="92">(BI721)/COUNTIF($BO$9:$BO$631,E721)</f>
        <v>182.07142857142858</v>
      </c>
      <c r="BP721" s="89">
        <f>(BI721)/COUNTIF($BO$9:$BO$631,E721)</f>
        <v>182.07142857142858</v>
      </c>
      <c r="BQ721" s="93">
        <f>(H721+L721+P721+T721+W721+Z721+AI721+AQ721+AY721)/COUNTIF($BO$9:$BO$631,E721)</f>
        <v>12366000</v>
      </c>
    </row>
    <row r="722" spans="5:69" ht="23.25" customHeight="1">
      <c r="E722" s="56" t="s">
        <v>822</v>
      </c>
      <c r="F722" s="57" t="s">
        <v>722</v>
      </c>
      <c r="G722" s="91">
        <f>SUMIF($BO$9:$BO$629,$E722,G$9:G$629)</f>
        <v>472.5</v>
      </c>
      <c r="H722" s="107">
        <f>SUMIF($BO$9:$BO$629,$E722,H$9:H$629)</f>
        <v>48431250</v>
      </c>
      <c r="I722" s="107">
        <f>SUMIF($BO$9:$BO$629,$E722,I$9:I$629)</f>
        <v>0</v>
      </c>
      <c r="J722" s="107">
        <f>SUMIF($BO$9:$BO$629,$E722,J$9:J$629)</f>
        <v>48431250</v>
      </c>
      <c r="K722" s="91">
        <f>SUMIF($BO$9:$BO$629,$E722,K$9:K$629)</f>
        <v>0</v>
      </c>
      <c r="L722" s="107">
        <f>SUMIF($BO$9:$BO$629,$E722,L$9:L$629)</f>
        <v>0</v>
      </c>
      <c r="M722" s="107">
        <f>SUMIF($BO$9:$BO$629,$E722,M$9:M$629)</f>
        <v>0</v>
      </c>
      <c r="N722" s="107">
        <f>SUMIF($BO$9:$BO$629,$E722,N$9:N$629)</f>
        <v>0</v>
      </c>
      <c r="O722" s="91">
        <f>SUMIF($BO$9:$BO$629,$E722,O$9:O$629)</f>
        <v>1404.1</v>
      </c>
      <c r="P722" s="107">
        <f>SUMIF($BO$9:$BO$629,$E722,P$9:P$629)</f>
        <v>143920250</v>
      </c>
      <c r="Q722" s="107">
        <f>SUMIF($BO$9:$BO$629,$E722,Q$9:Q$629)</f>
        <v>0</v>
      </c>
      <c r="R722" s="107">
        <f>SUMIF($BO$9:$BO$629,$E722,R$9:R$629)</f>
        <v>143920250</v>
      </c>
      <c r="S722" s="91">
        <f>SUMIF($BO$9:$BO$629,$E722,S$9:S$629)</f>
        <v>0</v>
      </c>
      <c r="T722" s="107">
        <f>SUMIF($BO$9:$BO$629,$E722,T$9:T$629)</f>
        <v>0</v>
      </c>
      <c r="U722" s="107">
        <f>SUMIF($BO$9:$BO$629,$E722,U$9:U$629)</f>
        <v>0</v>
      </c>
      <c r="V722" s="107">
        <f>SUMIF($BO$9:$BO$629,$E722,V$9:V$629)</f>
        <v>0</v>
      </c>
      <c r="W722" s="107"/>
      <c r="X722" s="107"/>
      <c r="Y722" s="107"/>
      <c r="Z722" s="107"/>
      <c r="AA722" s="107"/>
      <c r="AB722" s="107">
        <f>SUMIF($BO$9:$BO$629,$E722,AB$9:AB$629)</f>
        <v>0</v>
      </c>
      <c r="AC722" s="107">
        <f>SUMIF($BO$9:$BO$629,$E722,AC$9:AC$629)</f>
        <v>23</v>
      </c>
      <c r="AD722" s="91">
        <f>SUMIF($BO$9:$BO$629,$E722,AD$9:AD$629)</f>
        <v>460</v>
      </c>
      <c r="AE722" s="107">
        <f>SUMIF($BO$9:$BO$629,$E722,AE$9:AE$629)</f>
        <v>0</v>
      </c>
      <c r="AF722" s="91">
        <f>SUMIF($BO$9:$BO$629,$E722,AF$9:AF$629)</f>
        <v>0</v>
      </c>
      <c r="AG722" s="107">
        <f>SUMIF($BO$9:$BO$629,$E722,AG$9:AG$629)</f>
        <v>23</v>
      </c>
      <c r="AH722" s="91">
        <f>SUMIF($BO$9:$BO$629,$E722,AH$9:AH$629)</f>
        <v>460</v>
      </c>
      <c r="AI722" s="117">
        <f>SUMIF($BO$9:$BO$629,$E722,AI$9:AI$629)</f>
        <v>24150000</v>
      </c>
      <c r="AJ722" s="117">
        <f>SUMIF($BO$9:$BO$629,$E722,AJ$9:AJ$629)</f>
        <v>0</v>
      </c>
      <c r="AK722" s="117">
        <f>SUMIF($BO$9:$BO$629,$E722,AK$9:AK$629)</f>
        <v>0</v>
      </c>
      <c r="AL722" s="117">
        <f>SUMIF($BO$9:$BO$629,$E722,AL$9:AL$629)</f>
        <v>24150000</v>
      </c>
      <c r="AM722" s="117">
        <f>SUMIF($BO$9:$BO$629,$E722,AM$9:AM$629)</f>
        <v>0</v>
      </c>
      <c r="AN722" s="91">
        <f>SUMIF($BO$9:$BO$629,$E722,AN$9:AN$629)</f>
        <v>1770</v>
      </c>
      <c r="AO722" s="91">
        <f>SUMIF($BO$9:$BO$629,$E722,AO$9:AO$629)</f>
        <v>4097</v>
      </c>
      <c r="AP722" s="91">
        <f>SUMIF($BO$9:$BO$629,$E722,AP$9:AP$629)</f>
        <v>0</v>
      </c>
      <c r="AQ722" s="116">
        <f>SUMIF($BO$9:$BO$629,$E722,AQ$9:AQ$629)</f>
        <v>313089700</v>
      </c>
      <c r="AR722" s="117">
        <f>SUMIF($BO$9:$BO$629,$E722,AR$9:AR$629)</f>
        <v>0</v>
      </c>
      <c r="AS722" s="117">
        <f>SUMIF($BO$9:$BO$629,$E722,AS$9:AS$629)</f>
        <v>0</v>
      </c>
      <c r="AT722" s="117">
        <f>SUMIF($BO$9:$BO$629,$E722,AT$9:AT$629)</f>
        <v>0</v>
      </c>
      <c r="AU722" s="117">
        <f>SUMIF($BO$9:$BO$629,$E722,AU$9:AU$629)</f>
        <v>0</v>
      </c>
      <c r="AV722" s="117">
        <f>SUMIF($BO$9:$BO$629,$E722,AV$9:AV$629)</f>
        <v>313089700</v>
      </c>
      <c r="AW722" s="117">
        <f>SUMIF($BO$9:$BO$629,$E722,AW$9:AW$629)</f>
        <v>0</v>
      </c>
      <c r="AX722" s="117">
        <f>SUMIF($BO$9:$BO$629,$E722,AX$9:AX$629)</f>
        <v>0</v>
      </c>
      <c r="AY722" s="117">
        <f>SUMIF($BO$9:$BO$629,$E722,AY$9:AY$629)</f>
        <v>0</v>
      </c>
      <c r="AZ722" s="117">
        <f>SUMIF($BO$9:$BO$629,$E722,AZ$9:AZ$629)</f>
        <v>0</v>
      </c>
      <c r="BA722" s="117">
        <f>SUMIF($BO$9:$BO$629,$E722,BA$9:BA$629)</f>
        <v>0</v>
      </c>
      <c r="BB722" s="117">
        <f>SUMIF($BO$9:$BO$629,$E722,BB$9:BB$629)</f>
        <v>529591200</v>
      </c>
      <c r="BC722" s="117">
        <f>SUMIF($BO$9:$BO$629,$E722,BC$9:BC$629)</f>
        <v>0</v>
      </c>
      <c r="BD722" s="117">
        <f>SUMIF($BO$9:$BO$629,$E722,BD$9:BD$629)</f>
        <v>0</v>
      </c>
      <c r="BE722" s="117">
        <f>SUMIF($BO$9:$BO$629,$E722,BE$9:BE$629)</f>
        <v>529591200</v>
      </c>
      <c r="BF722" s="117">
        <f>SUMIF($BO$9:$BO$629,$E722,BF$9:BF$629)</f>
        <v>0</v>
      </c>
      <c r="BG722" s="146">
        <f>SUMIF($BO$9:$BO$629,$E722,BG$9:BG$629)</f>
        <v>0</v>
      </c>
      <c r="BH722" s="91">
        <f>SUMIF($BO$9:$BO$629,$E722,BH$9:BH$629)</f>
        <v>1770</v>
      </c>
      <c r="BI722" s="91">
        <f>SUMIF($BO$9:$BO$629,$E722,BI$9:BI$629)</f>
        <v>6433.6</v>
      </c>
      <c r="BJ722" s="86">
        <f>SUMIF($BO$9:$BO$629,$E722,BJ$9:BJ$629)</f>
        <v>4663.5999999999995</v>
      </c>
      <c r="BK722" s="119">
        <f t="shared" ref="BK722:BK742" si="93">IFERROR(IF(BJ722=0,0,(BJ722/BH722)*100),0)</f>
        <v>263.48022598870051</v>
      </c>
      <c r="BL722" s="86">
        <f>SUMIF($BO$9:$BO$629,$E722,BL$9:BL$629)</f>
        <v>5973.6</v>
      </c>
      <c r="BM722" s="86">
        <f>SUMIF($BO$9:$BO$629,$E722,BM$9:BM$629)</f>
        <v>4203.6000000000004</v>
      </c>
      <c r="BN722" s="119">
        <f t="shared" ref="BN722:BN742" si="94">IFERROR(IF(BM722=0,0,(BM722/BH722)*100),0)</f>
        <v>237.49152542372883</v>
      </c>
      <c r="BO722" s="154">
        <f t="shared" si="92"/>
        <v>919.08571428571429</v>
      </c>
      <c r="BP722" s="89">
        <f>(BI722)/COUNTIF($BO$9:$BO$631,E722)</f>
        <v>919.08571428571429</v>
      </c>
      <c r="BQ722" s="93">
        <f>(H722+L722+P722+T722+W722+Z722+AI722+AQ722+AY722)/COUNTIF($BO$9:$BO$631,E722)</f>
        <v>75655885.714285716</v>
      </c>
    </row>
    <row r="723" spans="5:69" ht="23.25" customHeight="1">
      <c r="E723" s="56" t="s">
        <v>823</v>
      </c>
      <c r="F723" s="57" t="s">
        <v>723</v>
      </c>
      <c r="G723" s="91">
        <f>SUMIF($BO$9:$BO$629,$E723,G$9:G$629)</f>
        <v>247.5</v>
      </c>
      <c r="H723" s="107">
        <f>SUMIF($BO$9:$BO$629,$E723,H$9:H$629)</f>
        <v>25368750</v>
      </c>
      <c r="I723" s="107">
        <f>SUMIF($BO$9:$BO$629,$E723,I$9:I$629)</f>
        <v>0</v>
      </c>
      <c r="J723" s="107">
        <f>SUMIF($BO$9:$BO$629,$E723,J$9:J$629)</f>
        <v>25368750</v>
      </c>
      <c r="K723" s="91">
        <f>SUMIF($BO$9:$BO$629,$E723,K$9:K$629)</f>
        <v>0</v>
      </c>
      <c r="L723" s="107">
        <f>SUMIF($BO$9:$BO$629,$E723,L$9:L$629)</f>
        <v>0</v>
      </c>
      <c r="M723" s="107">
        <f>SUMIF($BO$9:$BO$629,$E723,M$9:M$629)</f>
        <v>0</v>
      </c>
      <c r="N723" s="107">
        <f>SUMIF($BO$9:$BO$629,$E723,N$9:N$629)</f>
        <v>0</v>
      </c>
      <c r="O723" s="91">
        <f>SUMIF($BO$9:$BO$629,$E723,O$9:O$629)</f>
        <v>1707.6999999999998</v>
      </c>
      <c r="P723" s="107">
        <f>SUMIF($BO$9:$BO$629,$E723,P$9:P$629)</f>
        <v>175039250</v>
      </c>
      <c r="Q723" s="107">
        <f>SUMIF($BO$9:$BO$629,$E723,Q$9:Q$629)</f>
        <v>0</v>
      </c>
      <c r="R723" s="107">
        <f>SUMIF($BO$9:$BO$629,$E723,R$9:R$629)</f>
        <v>175039250</v>
      </c>
      <c r="S723" s="91">
        <f>SUMIF($BO$9:$BO$629,$E723,S$9:S$629)</f>
        <v>0</v>
      </c>
      <c r="T723" s="107">
        <f>SUMIF($BO$9:$BO$629,$E723,T$9:T$629)</f>
        <v>0</v>
      </c>
      <c r="U723" s="107">
        <f>SUMIF($BO$9:$BO$629,$E723,U$9:U$629)</f>
        <v>0</v>
      </c>
      <c r="V723" s="107">
        <f>SUMIF($BO$9:$BO$629,$E723,V$9:V$629)</f>
        <v>0</v>
      </c>
      <c r="W723" s="107"/>
      <c r="X723" s="107"/>
      <c r="Y723" s="107"/>
      <c r="Z723" s="107"/>
      <c r="AA723" s="107"/>
      <c r="AB723" s="107">
        <f>SUMIF($BO$9:$BO$629,$E723,AB$9:AB$629)</f>
        <v>0</v>
      </c>
      <c r="AC723" s="107">
        <f>SUMIF($BO$9:$BO$629,$E723,AC$9:AC$629)</f>
        <v>29</v>
      </c>
      <c r="AD723" s="91">
        <f>SUMIF($BO$9:$BO$629,$E723,AD$9:AD$629)</f>
        <v>562</v>
      </c>
      <c r="AE723" s="107">
        <f>SUMIF($BO$9:$BO$629,$E723,AE$9:AE$629)</f>
        <v>0</v>
      </c>
      <c r="AF723" s="91">
        <f>SUMIF($BO$9:$BO$629,$E723,AF$9:AF$629)</f>
        <v>0</v>
      </c>
      <c r="AG723" s="107">
        <f>SUMIF($BO$9:$BO$629,$E723,AG$9:AG$629)</f>
        <v>29</v>
      </c>
      <c r="AH723" s="91">
        <f>SUMIF($BO$9:$BO$629,$E723,AH$9:AH$629)</f>
        <v>562</v>
      </c>
      <c r="AI723" s="117">
        <f>SUMIF($BO$9:$BO$629,$E723,AI$9:AI$629)</f>
        <v>29250000</v>
      </c>
      <c r="AJ723" s="117">
        <f>SUMIF($BO$9:$BO$629,$E723,AJ$9:AJ$629)</f>
        <v>0</v>
      </c>
      <c r="AK723" s="117">
        <f>SUMIF($BO$9:$BO$629,$E723,AK$9:AK$629)</f>
        <v>0</v>
      </c>
      <c r="AL723" s="117">
        <f>SUMIF($BO$9:$BO$629,$E723,AL$9:AL$629)</f>
        <v>29250000</v>
      </c>
      <c r="AM723" s="117">
        <f>SUMIF($BO$9:$BO$629,$E723,AM$9:AM$629)</f>
        <v>0</v>
      </c>
      <c r="AN723" s="91">
        <f>SUMIF($BO$9:$BO$629,$E723,AN$9:AN$629)</f>
        <v>2505</v>
      </c>
      <c r="AO723" s="91">
        <f>SUMIF($BO$9:$BO$629,$E723,AO$9:AO$629)</f>
        <v>2087.5</v>
      </c>
      <c r="AP723" s="91">
        <f>SUMIF($BO$9:$BO$629,$E723,AP$9:AP$629)</f>
        <v>57.5</v>
      </c>
      <c r="AQ723" s="116">
        <f>SUMIF($BO$9:$BO$629,$E723,AQ$9:AQ$629)</f>
        <v>84775250</v>
      </c>
      <c r="AR723" s="117">
        <f>SUMIF($BO$9:$BO$629,$E723,AR$9:AR$629)</f>
        <v>0</v>
      </c>
      <c r="AS723" s="117">
        <f>SUMIF($BO$9:$BO$629,$E723,AS$9:AS$629)</f>
        <v>0</v>
      </c>
      <c r="AT723" s="117">
        <f>SUMIF($BO$9:$BO$629,$E723,AT$9:AT$629)</f>
        <v>0</v>
      </c>
      <c r="AU723" s="117">
        <f>SUMIF($BO$9:$BO$629,$E723,AU$9:AU$629)</f>
        <v>0</v>
      </c>
      <c r="AV723" s="117">
        <f>SUMIF($BO$9:$BO$629,$E723,AV$9:AV$629)</f>
        <v>84775250</v>
      </c>
      <c r="AW723" s="117">
        <f>SUMIF($BO$9:$BO$629,$E723,AW$9:AW$629)</f>
        <v>0</v>
      </c>
      <c r="AX723" s="117">
        <f>SUMIF($BO$9:$BO$629,$E723,AX$9:AX$629)</f>
        <v>0</v>
      </c>
      <c r="AY723" s="117">
        <f>SUMIF($BO$9:$BO$629,$E723,AY$9:AY$629)</f>
        <v>0</v>
      </c>
      <c r="AZ723" s="117">
        <f>SUMIF($BO$9:$BO$629,$E723,AZ$9:AZ$629)</f>
        <v>0</v>
      </c>
      <c r="BA723" s="117">
        <f>SUMIF($BO$9:$BO$629,$E723,BA$9:BA$629)</f>
        <v>0</v>
      </c>
      <c r="BB723" s="117">
        <f>SUMIF($BO$9:$BO$629,$E723,BB$9:BB$629)</f>
        <v>314433250</v>
      </c>
      <c r="BC723" s="117">
        <f>SUMIF($BO$9:$BO$629,$E723,BC$9:BC$629)</f>
        <v>0</v>
      </c>
      <c r="BD723" s="117">
        <f>SUMIF($BO$9:$BO$629,$E723,BD$9:BD$629)</f>
        <v>0</v>
      </c>
      <c r="BE723" s="117">
        <f>SUMIF($BO$9:$BO$629,$E723,BE$9:BE$629)</f>
        <v>314433250</v>
      </c>
      <c r="BF723" s="117">
        <f>SUMIF($BO$9:$BO$629,$E723,BF$9:BF$629)</f>
        <v>0</v>
      </c>
      <c r="BG723" s="146">
        <f>SUMIF($BO$9:$BO$629,$E723,BG$9:BG$629)</f>
        <v>0</v>
      </c>
      <c r="BH723" s="91">
        <f>SUMIF($BO$9:$BO$629,$E723,BH$9:BH$629)</f>
        <v>2505</v>
      </c>
      <c r="BI723" s="91">
        <f>SUMIF($BO$9:$BO$629,$E723,BI$9:BI$629)</f>
        <v>4662.2000000000007</v>
      </c>
      <c r="BJ723" s="86">
        <f>SUMIF($BO$9:$BO$629,$E723,BJ$9:BJ$629)</f>
        <v>2629.2</v>
      </c>
      <c r="BK723" s="119">
        <f t="shared" si="93"/>
        <v>104.95808383233532</v>
      </c>
      <c r="BL723" s="86">
        <f>SUMIF($BO$9:$BO$629,$E723,BL$9:BL$629)</f>
        <v>4100.2</v>
      </c>
      <c r="BM723" s="86">
        <f>SUMIF($BO$9:$BO$629,$E723,BM$9:BM$629)</f>
        <v>2167.1999999999998</v>
      </c>
      <c r="BN723" s="119">
        <f t="shared" si="94"/>
        <v>86.514970059880241</v>
      </c>
      <c r="BO723" s="154">
        <f t="shared" si="92"/>
        <v>518.02222222222235</v>
      </c>
      <c r="BP723" s="89">
        <f>(BI723)/COUNTIF($BO$9:$BO$631,E723)</f>
        <v>518.02222222222235</v>
      </c>
      <c r="BQ723" s="93">
        <f>(H723+L723+P723+T723+W723+Z723+AI723+AQ723+AY723)/COUNTIF($BO$9:$BO$631,E723)</f>
        <v>34937027.777777776</v>
      </c>
    </row>
    <row r="724" spans="5:69" ht="23.25" customHeight="1">
      <c r="E724" s="56" t="s">
        <v>824</v>
      </c>
      <c r="F724" s="57" t="s">
        <v>724</v>
      </c>
      <c r="G724" s="91">
        <f>SUMIF($BO$9:$BO$629,$E724,G$9:G$629)</f>
        <v>104.9</v>
      </c>
      <c r="H724" s="107">
        <f>SUMIF($BO$9:$BO$629,$E724,H$9:H$629)</f>
        <v>10752250</v>
      </c>
      <c r="I724" s="107">
        <f>SUMIF($BO$9:$BO$629,$E724,I$9:I$629)</f>
        <v>0</v>
      </c>
      <c r="J724" s="107">
        <f>SUMIF($BO$9:$BO$629,$E724,J$9:J$629)</f>
        <v>10752250</v>
      </c>
      <c r="K724" s="91">
        <f>SUMIF($BO$9:$BO$629,$E724,K$9:K$629)</f>
        <v>0</v>
      </c>
      <c r="L724" s="107">
        <f>SUMIF($BO$9:$BO$629,$E724,L$9:L$629)</f>
        <v>0</v>
      </c>
      <c r="M724" s="107">
        <f>SUMIF($BO$9:$BO$629,$E724,M$9:M$629)</f>
        <v>0</v>
      </c>
      <c r="N724" s="107">
        <f>SUMIF($BO$9:$BO$629,$E724,N$9:N$629)</f>
        <v>0</v>
      </c>
      <c r="O724" s="91">
        <f>SUMIF($BO$9:$BO$629,$E724,O$9:O$629)</f>
        <v>394.59999999999997</v>
      </c>
      <c r="P724" s="107">
        <f>SUMIF($BO$9:$BO$629,$E724,P$9:P$629)</f>
        <v>40446499.999999993</v>
      </c>
      <c r="Q724" s="107">
        <f>SUMIF($BO$9:$BO$629,$E724,Q$9:Q$629)</f>
        <v>0</v>
      </c>
      <c r="R724" s="107">
        <f>SUMIF($BO$9:$BO$629,$E724,R$9:R$629)</f>
        <v>40446500</v>
      </c>
      <c r="S724" s="91">
        <f>SUMIF($BO$9:$BO$629,$E724,S$9:S$629)</f>
        <v>0</v>
      </c>
      <c r="T724" s="107">
        <f>SUMIF($BO$9:$BO$629,$E724,T$9:T$629)</f>
        <v>0</v>
      </c>
      <c r="U724" s="107">
        <f>SUMIF($BO$9:$BO$629,$E724,U$9:U$629)</f>
        <v>0</v>
      </c>
      <c r="V724" s="107">
        <f>SUMIF($BO$9:$BO$629,$E724,V$9:V$629)</f>
        <v>0</v>
      </c>
      <c r="W724" s="107"/>
      <c r="X724" s="107"/>
      <c r="Y724" s="107"/>
      <c r="Z724" s="107"/>
      <c r="AA724" s="107"/>
      <c r="AB724" s="107">
        <f>SUMIF($BO$9:$BO$629,$E724,AB$9:AB$629)</f>
        <v>0</v>
      </c>
      <c r="AC724" s="107">
        <f>SUMIF($BO$9:$BO$629,$E724,AC$9:AC$629)</f>
        <v>19</v>
      </c>
      <c r="AD724" s="91">
        <f>SUMIF($BO$9:$BO$629,$E724,AD$9:AD$629)</f>
        <v>372</v>
      </c>
      <c r="AE724" s="107">
        <f>SUMIF($BO$9:$BO$629,$E724,AE$9:AE$629)</f>
        <v>0</v>
      </c>
      <c r="AF724" s="91">
        <f>SUMIF($BO$9:$BO$629,$E724,AF$9:AF$629)</f>
        <v>0</v>
      </c>
      <c r="AG724" s="107">
        <f>SUMIF($BO$9:$BO$629,$E724,AG$9:AG$629)</f>
        <v>19</v>
      </c>
      <c r="AH724" s="91">
        <f>SUMIF($BO$9:$BO$629,$E724,AH$9:AH$629)</f>
        <v>372</v>
      </c>
      <c r="AI724" s="117">
        <f>SUMIF($BO$9:$BO$629,$E724,AI$9:AI$629)</f>
        <v>19500000</v>
      </c>
      <c r="AJ724" s="117">
        <f>SUMIF($BO$9:$BO$629,$E724,AJ$9:AJ$629)</f>
        <v>0</v>
      </c>
      <c r="AK724" s="117">
        <f>SUMIF($BO$9:$BO$629,$E724,AK$9:AK$629)</f>
        <v>0</v>
      </c>
      <c r="AL724" s="117">
        <f>SUMIF($BO$9:$BO$629,$E724,AL$9:AL$629)</f>
        <v>19500000</v>
      </c>
      <c r="AM724" s="117">
        <f>SUMIF($BO$9:$BO$629,$E724,AM$9:AM$629)</f>
        <v>0</v>
      </c>
      <c r="AN724" s="91">
        <f>SUMIF($BO$9:$BO$629,$E724,AN$9:AN$629)</f>
        <v>1335</v>
      </c>
      <c r="AO724" s="91">
        <f>SUMIF($BO$9:$BO$629,$E724,AO$9:AO$629)</f>
        <v>2015.6000000000001</v>
      </c>
      <c r="AP724" s="91">
        <f>SUMIF($BO$9:$BO$629,$E724,AP$9:AP$629)</f>
        <v>37.1</v>
      </c>
      <c r="AQ724" s="116">
        <f>SUMIF($BO$9:$BO$629,$E724,AQ$9:AQ$629)</f>
        <v>126167000</v>
      </c>
      <c r="AR724" s="117">
        <f>SUMIF($BO$9:$BO$629,$E724,AR$9:AR$629)</f>
        <v>0</v>
      </c>
      <c r="AS724" s="117">
        <f>SUMIF($BO$9:$BO$629,$E724,AS$9:AS$629)</f>
        <v>0</v>
      </c>
      <c r="AT724" s="117">
        <f>SUMIF($BO$9:$BO$629,$E724,AT$9:AT$629)</f>
        <v>0</v>
      </c>
      <c r="AU724" s="117">
        <f>SUMIF($BO$9:$BO$629,$E724,AU$9:AU$629)</f>
        <v>0</v>
      </c>
      <c r="AV724" s="117">
        <f>SUMIF($BO$9:$BO$629,$E724,AV$9:AV$629)</f>
        <v>126167000</v>
      </c>
      <c r="AW724" s="117">
        <f>SUMIF($BO$9:$BO$629,$E724,AW$9:AW$629)</f>
        <v>0</v>
      </c>
      <c r="AX724" s="117">
        <f>SUMIF($BO$9:$BO$629,$E724,AX$9:AX$629)</f>
        <v>0</v>
      </c>
      <c r="AY724" s="117">
        <f>SUMIF($BO$9:$BO$629,$E724,AY$9:AY$629)</f>
        <v>0</v>
      </c>
      <c r="AZ724" s="117">
        <f>SUMIF($BO$9:$BO$629,$E724,AZ$9:AZ$629)</f>
        <v>0</v>
      </c>
      <c r="BA724" s="117">
        <f>SUMIF($BO$9:$BO$629,$E724,BA$9:BA$629)</f>
        <v>0</v>
      </c>
      <c r="BB724" s="117">
        <f>SUMIF($BO$9:$BO$629,$E724,BB$9:BB$629)</f>
        <v>196865750</v>
      </c>
      <c r="BC724" s="117">
        <f>SUMIF($BO$9:$BO$629,$E724,BC$9:BC$629)</f>
        <v>0</v>
      </c>
      <c r="BD724" s="117">
        <f>SUMIF($BO$9:$BO$629,$E724,BD$9:BD$629)</f>
        <v>0</v>
      </c>
      <c r="BE724" s="117">
        <f>SUMIF($BO$9:$BO$629,$E724,BE$9:BE$629)</f>
        <v>196865750</v>
      </c>
      <c r="BF724" s="117">
        <f>SUMIF($BO$9:$BO$629,$E724,BF$9:BF$629)</f>
        <v>0</v>
      </c>
      <c r="BG724" s="146">
        <f>SUMIF($BO$9:$BO$629,$E724,BG$9:BG$629)</f>
        <v>0</v>
      </c>
      <c r="BH724" s="91">
        <f>SUMIF($BO$9:$BO$629,$E724,BH$9:BH$629)</f>
        <v>1335</v>
      </c>
      <c r="BI724" s="91">
        <f>SUMIF($BO$9:$BO$629,$E724,BI$9:BI$629)</f>
        <v>2924.2</v>
      </c>
      <c r="BJ724" s="86">
        <f>SUMIF($BO$9:$BO$629,$E724,BJ$9:BJ$629)</f>
        <v>1589.1999999999998</v>
      </c>
      <c r="BK724" s="119">
        <f t="shared" si="93"/>
        <v>119.04119850187264</v>
      </c>
      <c r="BL724" s="86">
        <f>SUMIF($BO$9:$BO$629,$E724,BL$9:BL$629)</f>
        <v>2552.1999999999998</v>
      </c>
      <c r="BM724" s="86">
        <f>SUMIF($BO$9:$BO$629,$E724,BM$9:BM$629)</f>
        <v>1217.1999999999998</v>
      </c>
      <c r="BN724" s="119">
        <f t="shared" si="94"/>
        <v>91.176029962546806</v>
      </c>
      <c r="BO724" s="154">
        <f t="shared" si="92"/>
        <v>584.83999999999992</v>
      </c>
      <c r="BP724" s="89">
        <f>(BI724)/COUNTIF($BO$9:$BO$631,E724)</f>
        <v>584.83999999999992</v>
      </c>
      <c r="BQ724" s="93">
        <f>(H724+L724+P724+T724+W724+Z724+AI724+AQ724+AY724)/COUNTIF($BO$9:$BO$631,E724)</f>
        <v>39373150</v>
      </c>
    </row>
    <row r="725" spans="5:69" ht="23.25" customHeight="1">
      <c r="E725" s="56" t="s">
        <v>825</v>
      </c>
      <c r="F725" s="57" t="s">
        <v>725</v>
      </c>
      <c r="G725" s="91">
        <f>SUMIF($BO$9:$BO$629,$E725,G$9:G$629)</f>
        <v>185.9</v>
      </c>
      <c r="H725" s="107">
        <f>SUMIF($BO$9:$BO$629,$E725,H$9:H$629)</f>
        <v>19054750</v>
      </c>
      <c r="I725" s="107">
        <f>SUMIF($BO$9:$BO$629,$E725,I$9:I$629)</f>
        <v>0</v>
      </c>
      <c r="J725" s="107">
        <f>SUMIF($BO$9:$BO$629,$E725,J$9:J$629)</f>
        <v>19054750</v>
      </c>
      <c r="K725" s="91">
        <f>SUMIF($BO$9:$BO$629,$E725,K$9:K$629)</f>
        <v>0</v>
      </c>
      <c r="L725" s="107">
        <f>SUMIF($BO$9:$BO$629,$E725,L$9:L$629)</f>
        <v>0</v>
      </c>
      <c r="M725" s="107">
        <f>SUMIF($BO$9:$BO$629,$E725,M$9:M$629)</f>
        <v>0</v>
      </c>
      <c r="N725" s="107">
        <f>SUMIF($BO$9:$BO$629,$E725,N$9:N$629)</f>
        <v>0</v>
      </c>
      <c r="O725" s="91">
        <f>SUMIF($BO$9:$BO$629,$E725,O$9:O$629)</f>
        <v>1534.9999999999998</v>
      </c>
      <c r="P725" s="107">
        <f>SUMIF($BO$9:$BO$629,$E725,P$9:P$629)</f>
        <v>157337500</v>
      </c>
      <c r="Q725" s="107">
        <f>SUMIF($BO$9:$BO$629,$E725,Q$9:Q$629)</f>
        <v>0</v>
      </c>
      <c r="R725" s="107">
        <f>SUMIF($BO$9:$BO$629,$E725,R$9:R$629)</f>
        <v>157337500</v>
      </c>
      <c r="S725" s="91">
        <f>SUMIF($BO$9:$BO$629,$E725,S$9:S$629)</f>
        <v>0</v>
      </c>
      <c r="T725" s="107">
        <f>SUMIF($BO$9:$BO$629,$E725,T$9:T$629)</f>
        <v>0</v>
      </c>
      <c r="U725" s="107">
        <f>SUMIF($BO$9:$BO$629,$E725,U$9:U$629)</f>
        <v>0</v>
      </c>
      <c r="V725" s="107">
        <f>SUMIF($BO$9:$BO$629,$E725,V$9:V$629)</f>
        <v>0</v>
      </c>
      <c r="W725" s="107"/>
      <c r="X725" s="107"/>
      <c r="Y725" s="107"/>
      <c r="Z725" s="107"/>
      <c r="AA725" s="107"/>
      <c r="AB725" s="107">
        <f>SUMIF($BO$9:$BO$629,$E725,AB$9:AB$629)</f>
        <v>0</v>
      </c>
      <c r="AC725" s="107">
        <f>SUMIF($BO$9:$BO$629,$E725,AC$9:AC$629)</f>
        <v>90</v>
      </c>
      <c r="AD725" s="91">
        <f>SUMIF($BO$9:$BO$629,$E725,AD$9:AD$629)</f>
        <v>1800</v>
      </c>
      <c r="AE725" s="107">
        <f>SUMIF($BO$9:$BO$629,$E725,AE$9:AE$629)</f>
        <v>0</v>
      </c>
      <c r="AF725" s="91">
        <f>SUMIF($BO$9:$BO$629,$E725,AF$9:AF$629)</f>
        <v>0</v>
      </c>
      <c r="AG725" s="107">
        <f>SUMIF($BO$9:$BO$629,$E725,AG$9:AG$629)</f>
        <v>90</v>
      </c>
      <c r="AH725" s="91">
        <f>SUMIF($BO$9:$BO$629,$E725,AH$9:AH$629)</f>
        <v>1800</v>
      </c>
      <c r="AI725" s="117">
        <f>SUMIF($BO$9:$BO$629,$E725,AI$9:AI$629)</f>
        <v>94300000</v>
      </c>
      <c r="AJ725" s="117">
        <f>SUMIF($BO$9:$BO$629,$E725,AJ$9:AJ$629)</f>
        <v>0</v>
      </c>
      <c r="AK725" s="117">
        <f>SUMIF($BO$9:$BO$629,$E725,AK$9:AK$629)</f>
        <v>0</v>
      </c>
      <c r="AL725" s="117">
        <f>SUMIF($BO$9:$BO$629,$E725,AL$9:AL$629)</f>
        <v>94300000</v>
      </c>
      <c r="AM725" s="117">
        <f>SUMIF($BO$9:$BO$629,$E725,AM$9:AM$629)</f>
        <v>0</v>
      </c>
      <c r="AN725" s="91">
        <f>SUMIF($BO$9:$BO$629,$E725,AN$9:AN$629)</f>
        <v>2407.5</v>
      </c>
      <c r="AO725" s="91">
        <f>SUMIF($BO$9:$BO$629,$E725,AO$9:AO$629)</f>
        <v>5567.5999999999995</v>
      </c>
      <c r="AP725" s="91">
        <f>SUMIF($BO$9:$BO$629,$E725,AP$9:AP$629)</f>
        <v>196.00000000000003</v>
      </c>
      <c r="AQ725" s="116">
        <f>SUMIF($BO$9:$BO$629,$E725,AQ$9:AQ$629)</f>
        <v>452998300</v>
      </c>
      <c r="AR725" s="117">
        <f>SUMIF($BO$9:$BO$629,$E725,AR$9:AR$629)</f>
        <v>0</v>
      </c>
      <c r="AS725" s="117">
        <f>SUMIF($BO$9:$BO$629,$E725,AS$9:AS$629)</f>
        <v>0</v>
      </c>
      <c r="AT725" s="117">
        <f>SUMIF($BO$9:$BO$629,$E725,AT$9:AT$629)</f>
        <v>0</v>
      </c>
      <c r="AU725" s="117">
        <f>SUMIF($BO$9:$BO$629,$E725,AU$9:AU$629)</f>
        <v>0</v>
      </c>
      <c r="AV725" s="117">
        <f>SUMIF($BO$9:$BO$629,$E725,AV$9:AV$629)</f>
        <v>452998300</v>
      </c>
      <c r="AW725" s="117">
        <f>SUMIF($BO$9:$BO$629,$E725,AW$9:AW$629)</f>
        <v>0</v>
      </c>
      <c r="AX725" s="117">
        <f>SUMIF($BO$9:$BO$629,$E725,AX$9:AX$629)</f>
        <v>0</v>
      </c>
      <c r="AY725" s="117">
        <f>SUMIF($BO$9:$BO$629,$E725,AY$9:AY$629)</f>
        <v>0</v>
      </c>
      <c r="AZ725" s="117">
        <f>SUMIF($BO$9:$BO$629,$E725,AZ$9:AZ$629)</f>
        <v>0</v>
      </c>
      <c r="BA725" s="117">
        <f>SUMIF($BO$9:$BO$629,$E725,BA$9:BA$629)</f>
        <v>0</v>
      </c>
      <c r="BB725" s="117">
        <f>SUMIF($BO$9:$BO$629,$E725,BB$9:BB$629)</f>
        <v>723690550</v>
      </c>
      <c r="BC725" s="117">
        <f>SUMIF($BO$9:$BO$629,$E725,BC$9:BC$629)</f>
        <v>0</v>
      </c>
      <c r="BD725" s="117">
        <f>SUMIF($BO$9:$BO$629,$E725,BD$9:BD$629)</f>
        <v>0</v>
      </c>
      <c r="BE725" s="117">
        <f>SUMIF($BO$9:$BO$629,$E725,BE$9:BE$629)</f>
        <v>723690550</v>
      </c>
      <c r="BF725" s="117">
        <f>SUMIF($BO$9:$BO$629,$E725,BF$9:BF$629)</f>
        <v>0</v>
      </c>
      <c r="BG725" s="146">
        <f>SUMIF($BO$9:$BO$629,$E725,BG$9:BG$629)</f>
        <v>0</v>
      </c>
      <c r="BH725" s="91">
        <f>SUMIF($BO$9:$BO$629,$E725,BH$9:BH$629)</f>
        <v>2407.5</v>
      </c>
      <c r="BI725" s="91">
        <f>SUMIF($BO$9:$BO$629,$E725,BI$9:BI$629)</f>
        <v>9284.5</v>
      </c>
      <c r="BJ725" s="86">
        <f>SUMIF($BO$9:$BO$629,$E725,BJ$9:BJ$629)</f>
        <v>6876.9999999999991</v>
      </c>
      <c r="BK725" s="119">
        <f t="shared" si="93"/>
        <v>285.6490134994807</v>
      </c>
      <c r="BL725" s="86">
        <f>SUMIF($BO$9:$BO$629,$E725,BL$9:BL$629)</f>
        <v>7484.4999999999991</v>
      </c>
      <c r="BM725" s="86">
        <f>SUMIF($BO$9:$BO$629,$E725,BM$9:BM$629)</f>
        <v>5076.9999999999991</v>
      </c>
      <c r="BN725" s="119">
        <f t="shared" si="94"/>
        <v>210.88265835929386</v>
      </c>
      <c r="BO725" s="154">
        <f t="shared" si="92"/>
        <v>773.70833333333337</v>
      </c>
      <c r="BP725" s="89">
        <f>(BI725)/COUNTIF($BO$9:$BO$631,E725)</f>
        <v>773.70833333333337</v>
      </c>
      <c r="BQ725" s="93">
        <f>(H725+L725+P725+T725+W725+Z725+AI725+AQ725+AY725)/COUNTIF($BO$9:$BO$631,E725)</f>
        <v>60307545.833333336</v>
      </c>
    </row>
    <row r="726" spans="5:69" ht="23.25" customHeight="1">
      <c r="E726" s="56" t="s">
        <v>826</v>
      </c>
      <c r="F726" s="57" t="s">
        <v>726</v>
      </c>
      <c r="G726" s="91">
        <f>SUMIF($BO$9:$BO$629,$E726,G$9:G$629)</f>
        <v>69.699999999999989</v>
      </c>
      <c r="H726" s="107">
        <f>SUMIF($BO$9:$BO$629,$E726,H$9:H$629)</f>
        <v>7144250</v>
      </c>
      <c r="I726" s="107">
        <f>SUMIF($BO$9:$BO$629,$E726,I$9:I$629)</f>
        <v>0</v>
      </c>
      <c r="J726" s="107">
        <f>SUMIF($BO$9:$BO$629,$E726,J$9:J$629)</f>
        <v>7144250</v>
      </c>
      <c r="K726" s="91">
        <f>SUMIF($BO$9:$BO$629,$E726,K$9:K$629)</f>
        <v>0</v>
      </c>
      <c r="L726" s="107">
        <f>SUMIF($BO$9:$BO$629,$E726,L$9:L$629)</f>
        <v>0</v>
      </c>
      <c r="M726" s="107">
        <f>SUMIF($BO$9:$BO$629,$E726,M$9:M$629)</f>
        <v>0</v>
      </c>
      <c r="N726" s="107">
        <f>SUMIF($BO$9:$BO$629,$E726,N$9:N$629)</f>
        <v>0</v>
      </c>
      <c r="O726" s="91">
        <f>SUMIF($BO$9:$BO$629,$E726,O$9:O$629)</f>
        <v>576.49999999999989</v>
      </c>
      <c r="P726" s="107">
        <f>SUMIF($BO$9:$BO$629,$E726,P$9:P$629)</f>
        <v>59091250</v>
      </c>
      <c r="Q726" s="107">
        <f>SUMIF($BO$9:$BO$629,$E726,Q$9:Q$629)</f>
        <v>0</v>
      </c>
      <c r="R726" s="107">
        <f>SUMIF($BO$9:$BO$629,$E726,R$9:R$629)</f>
        <v>59091250</v>
      </c>
      <c r="S726" s="91">
        <f>SUMIF($BO$9:$BO$629,$E726,S$9:S$629)</f>
        <v>0</v>
      </c>
      <c r="T726" s="107">
        <f>SUMIF($BO$9:$BO$629,$E726,T$9:T$629)</f>
        <v>0</v>
      </c>
      <c r="U726" s="107">
        <f>SUMIF($BO$9:$BO$629,$E726,U$9:U$629)</f>
        <v>0</v>
      </c>
      <c r="V726" s="107">
        <f>SUMIF($BO$9:$BO$629,$E726,V$9:V$629)</f>
        <v>0</v>
      </c>
      <c r="W726" s="107"/>
      <c r="X726" s="107"/>
      <c r="Y726" s="107"/>
      <c r="Z726" s="107"/>
      <c r="AA726" s="107"/>
      <c r="AB726" s="107">
        <f>SUMIF($BO$9:$BO$629,$E726,AB$9:AB$629)</f>
        <v>0</v>
      </c>
      <c r="AC726" s="107">
        <f>SUMIF($BO$9:$BO$629,$E726,AC$9:AC$629)</f>
        <v>57</v>
      </c>
      <c r="AD726" s="91">
        <f>SUMIF($BO$9:$BO$629,$E726,AD$9:AD$629)</f>
        <v>1140</v>
      </c>
      <c r="AE726" s="107">
        <f>SUMIF($BO$9:$BO$629,$E726,AE$9:AE$629)</f>
        <v>0</v>
      </c>
      <c r="AF726" s="91">
        <f>SUMIF($BO$9:$BO$629,$E726,AF$9:AF$629)</f>
        <v>0</v>
      </c>
      <c r="AG726" s="107">
        <f>SUMIF($BO$9:$BO$629,$E726,AG$9:AG$629)</f>
        <v>57</v>
      </c>
      <c r="AH726" s="91">
        <f>SUMIF($BO$9:$BO$629,$E726,AH$9:AH$629)</f>
        <v>1140</v>
      </c>
      <c r="AI726" s="117">
        <f>SUMIF($BO$9:$BO$629,$E726,AI$9:AI$629)</f>
        <v>59850000</v>
      </c>
      <c r="AJ726" s="117">
        <f>SUMIF($BO$9:$BO$629,$E726,AJ$9:AJ$629)</f>
        <v>0</v>
      </c>
      <c r="AK726" s="117">
        <f>SUMIF($BO$9:$BO$629,$E726,AK$9:AK$629)</f>
        <v>0</v>
      </c>
      <c r="AL726" s="117">
        <f>SUMIF($BO$9:$BO$629,$E726,AL$9:AL$629)</f>
        <v>59850000</v>
      </c>
      <c r="AM726" s="117">
        <f>SUMIF($BO$9:$BO$629,$E726,AM$9:AM$629)</f>
        <v>0</v>
      </c>
      <c r="AN726" s="91">
        <f>SUMIF($BO$9:$BO$629,$E726,AN$9:AN$629)</f>
        <v>1685</v>
      </c>
      <c r="AO726" s="91">
        <f>SUMIF($BO$9:$BO$629,$E726,AO$9:AO$629)</f>
        <v>3955.3999999999996</v>
      </c>
      <c r="AP726" s="91">
        <f>SUMIF($BO$9:$BO$629,$E726,AP$9:AP$629)</f>
        <v>48.800000000000004</v>
      </c>
      <c r="AQ726" s="116">
        <f>SUMIF($BO$9:$BO$629,$E726,AQ$9:AQ$629)</f>
        <v>298945500</v>
      </c>
      <c r="AR726" s="117">
        <f>SUMIF($BO$9:$BO$629,$E726,AR$9:AR$629)</f>
        <v>0</v>
      </c>
      <c r="AS726" s="117">
        <f>SUMIF($BO$9:$BO$629,$E726,AS$9:AS$629)</f>
        <v>0</v>
      </c>
      <c r="AT726" s="117">
        <f>SUMIF($BO$9:$BO$629,$E726,AT$9:AT$629)</f>
        <v>0</v>
      </c>
      <c r="AU726" s="117">
        <f>SUMIF($BO$9:$BO$629,$E726,AU$9:AU$629)</f>
        <v>0</v>
      </c>
      <c r="AV726" s="117">
        <f>SUMIF($BO$9:$BO$629,$E726,AV$9:AV$629)</f>
        <v>298945500</v>
      </c>
      <c r="AW726" s="117">
        <f>SUMIF($BO$9:$BO$629,$E726,AW$9:AW$629)</f>
        <v>0</v>
      </c>
      <c r="AX726" s="117">
        <f>SUMIF($BO$9:$BO$629,$E726,AX$9:AX$629)</f>
        <v>0</v>
      </c>
      <c r="AY726" s="117">
        <f>SUMIF($BO$9:$BO$629,$E726,AY$9:AY$629)</f>
        <v>0</v>
      </c>
      <c r="AZ726" s="117">
        <f>SUMIF($BO$9:$BO$629,$E726,AZ$9:AZ$629)</f>
        <v>0</v>
      </c>
      <c r="BA726" s="117">
        <f>SUMIF($BO$9:$BO$629,$E726,BA$9:BA$629)</f>
        <v>0</v>
      </c>
      <c r="BB726" s="117">
        <f>SUMIF($BO$9:$BO$629,$E726,BB$9:BB$629)</f>
        <v>425031000</v>
      </c>
      <c r="BC726" s="117">
        <f>SUMIF($BO$9:$BO$629,$E726,BC$9:BC$629)</f>
        <v>0</v>
      </c>
      <c r="BD726" s="117">
        <f>SUMIF($BO$9:$BO$629,$E726,BD$9:BD$629)</f>
        <v>0</v>
      </c>
      <c r="BE726" s="117">
        <f>SUMIF($BO$9:$BO$629,$E726,BE$9:BE$629)</f>
        <v>425031000</v>
      </c>
      <c r="BF726" s="117">
        <f>SUMIF($BO$9:$BO$629,$E726,BF$9:BF$629)</f>
        <v>0</v>
      </c>
      <c r="BG726" s="146">
        <f>SUMIF($BO$9:$BO$629,$E726,BG$9:BG$629)</f>
        <v>0</v>
      </c>
      <c r="BH726" s="91">
        <f>SUMIF($BO$9:$BO$629,$E726,BH$9:BH$629)</f>
        <v>1685</v>
      </c>
      <c r="BI726" s="91">
        <f>SUMIF($BO$9:$BO$629,$E726,BI$9:BI$629)</f>
        <v>5790.4</v>
      </c>
      <c r="BJ726" s="86">
        <f>SUMIF($BO$9:$BO$629,$E726,BJ$9:BJ$629)</f>
        <v>4140.7</v>
      </c>
      <c r="BK726" s="119">
        <f t="shared" si="93"/>
        <v>245.73887240356083</v>
      </c>
      <c r="BL726" s="86">
        <f>SUMIF($BO$9:$BO$629,$E726,BL$9:BL$629)</f>
        <v>4650.3999999999996</v>
      </c>
      <c r="BM726" s="86">
        <f>SUMIF($BO$9:$BO$629,$E726,BM$9:BM$629)</f>
        <v>3000.7</v>
      </c>
      <c r="BN726" s="119">
        <f t="shared" si="94"/>
        <v>178.08308605341244</v>
      </c>
      <c r="BO726" s="154">
        <f t="shared" si="92"/>
        <v>579.04</v>
      </c>
      <c r="BP726" s="89">
        <f>(BI726)/COUNTIF($BO$9:$BO$631,E726)</f>
        <v>579.04</v>
      </c>
      <c r="BQ726" s="93">
        <f>(H726+L726+P726+T726+W726+Z726+AI726+AQ726+AY726)/COUNTIF($BO$9:$BO$631,E726)</f>
        <v>42503100</v>
      </c>
    </row>
    <row r="727" spans="5:69" ht="23.25" customHeight="1">
      <c r="E727" s="56" t="s">
        <v>827</v>
      </c>
      <c r="F727" s="57" t="s">
        <v>728</v>
      </c>
      <c r="G727" s="91">
        <f>SUMIF($BO$9:$BO$629,$E727,G$9:G$629)</f>
        <v>32.200000000000003</v>
      </c>
      <c r="H727" s="107">
        <f>SUMIF($BO$9:$BO$629,$E727,H$9:H$629)</f>
        <v>3300500</v>
      </c>
      <c r="I727" s="107">
        <f>SUMIF($BO$9:$BO$629,$E727,I$9:I$629)</f>
        <v>0</v>
      </c>
      <c r="J727" s="107">
        <f>SUMIF($BO$9:$BO$629,$E727,J$9:J$629)</f>
        <v>3300500</v>
      </c>
      <c r="K727" s="91">
        <f>SUMIF($BO$9:$BO$629,$E727,K$9:K$629)</f>
        <v>0</v>
      </c>
      <c r="L727" s="107">
        <f>SUMIF($BO$9:$BO$629,$E727,L$9:L$629)</f>
        <v>0</v>
      </c>
      <c r="M727" s="107">
        <f>SUMIF($BO$9:$BO$629,$E727,M$9:M$629)</f>
        <v>0</v>
      </c>
      <c r="N727" s="107">
        <f>SUMIF($BO$9:$BO$629,$E727,N$9:N$629)</f>
        <v>0</v>
      </c>
      <c r="O727" s="91">
        <f>SUMIF($BO$9:$BO$629,$E727,O$9:O$629)</f>
        <v>562.20000000000005</v>
      </c>
      <c r="P727" s="107">
        <f>SUMIF($BO$9:$BO$629,$E727,P$9:P$629)</f>
        <v>57625500</v>
      </c>
      <c r="Q727" s="107">
        <f>SUMIF($BO$9:$BO$629,$E727,Q$9:Q$629)</f>
        <v>0</v>
      </c>
      <c r="R727" s="107">
        <f>SUMIF($BO$9:$BO$629,$E727,R$9:R$629)</f>
        <v>57625500</v>
      </c>
      <c r="S727" s="91">
        <f>SUMIF($BO$9:$BO$629,$E727,S$9:S$629)</f>
        <v>0</v>
      </c>
      <c r="T727" s="107">
        <f>SUMIF($BO$9:$BO$629,$E727,T$9:T$629)</f>
        <v>0</v>
      </c>
      <c r="U727" s="107">
        <f>SUMIF($BO$9:$BO$629,$E727,U$9:U$629)</f>
        <v>0</v>
      </c>
      <c r="V727" s="107">
        <f>SUMIF($BO$9:$BO$629,$E727,V$9:V$629)</f>
        <v>0</v>
      </c>
      <c r="W727" s="107"/>
      <c r="X727" s="107"/>
      <c r="Y727" s="107"/>
      <c r="Z727" s="107"/>
      <c r="AA727" s="107"/>
      <c r="AB727" s="107">
        <f>SUMIF($BO$9:$BO$629,$E727,AB$9:AB$629)</f>
        <v>0</v>
      </c>
      <c r="AC727" s="107">
        <f>SUMIF($BO$9:$BO$629,$E727,AC$9:AC$629)</f>
        <v>86</v>
      </c>
      <c r="AD727" s="91">
        <f>SUMIF($BO$9:$BO$629,$E727,AD$9:AD$629)</f>
        <v>1720</v>
      </c>
      <c r="AE727" s="107">
        <f>SUMIF($BO$9:$BO$629,$E727,AE$9:AE$629)</f>
        <v>0</v>
      </c>
      <c r="AF727" s="91">
        <f>SUMIF($BO$9:$BO$629,$E727,AF$9:AF$629)</f>
        <v>0</v>
      </c>
      <c r="AG727" s="107">
        <f>SUMIF($BO$9:$BO$629,$E727,AG$9:AG$629)</f>
        <v>86</v>
      </c>
      <c r="AH727" s="91">
        <f>SUMIF($BO$9:$BO$629,$E727,AH$9:AH$629)</f>
        <v>1720</v>
      </c>
      <c r="AI727" s="117">
        <f>SUMIF($BO$9:$BO$629,$E727,AI$9:AI$629)</f>
        <v>90050000</v>
      </c>
      <c r="AJ727" s="117">
        <f>SUMIF($BO$9:$BO$629,$E727,AJ$9:AJ$629)</f>
        <v>0</v>
      </c>
      <c r="AK727" s="117">
        <f>SUMIF($BO$9:$BO$629,$E727,AK$9:AK$629)</f>
        <v>0</v>
      </c>
      <c r="AL727" s="117">
        <f>SUMIF($BO$9:$BO$629,$E727,AL$9:AL$629)</f>
        <v>90050000</v>
      </c>
      <c r="AM727" s="117">
        <f>SUMIF($BO$9:$BO$629,$E727,AM$9:AM$629)</f>
        <v>0</v>
      </c>
      <c r="AN727" s="91">
        <f>SUMIF($BO$9:$BO$629,$E727,AN$9:AN$629)</f>
        <v>2835</v>
      </c>
      <c r="AO727" s="91">
        <f>SUMIF($BO$9:$BO$629,$E727,AO$9:AO$629)</f>
        <v>6957.7000000000007</v>
      </c>
      <c r="AP727" s="91">
        <f>SUMIF($BO$9:$BO$629,$E727,AP$9:AP$629)</f>
        <v>297.8</v>
      </c>
      <c r="AQ727" s="116">
        <f>SUMIF($BO$9:$BO$629,$E727,AQ$9:AQ$629)</f>
        <v>591165350</v>
      </c>
      <c r="AR727" s="117">
        <f>SUMIF($BO$9:$BO$629,$E727,AR$9:AR$629)</f>
        <v>0</v>
      </c>
      <c r="AS727" s="117">
        <f>SUMIF($BO$9:$BO$629,$E727,AS$9:AS$629)</f>
        <v>0</v>
      </c>
      <c r="AT727" s="117">
        <f>SUMIF($BO$9:$BO$629,$E727,AT$9:AT$629)</f>
        <v>0</v>
      </c>
      <c r="AU727" s="117">
        <f>SUMIF($BO$9:$BO$629,$E727,AU$9:AU$629)</f>
        <v>0</v>
      </c>
      <c r="AV727" s="117">
        <f>SUMIF($BO$9:$BO$629,$E727,AV$9:AV$629)</f>
        <v>591165350</v>
      </c>
      <c r="AW727" s="117">
        <f>SUMIF($BO$9:$BO$629,$E727,AW$9:AW$629)</f>
        <v>0</v>
      </c>
      <c r="AX727" s="117">
        <f>SUMIF($BO$9:$BO$629,$E727,AX$9:AX$629)</f>
        <v>0</v>
      </c>
      <c r="AY727" s="117">
        <f>SUMIF($BO$9:$BO$629,$E727,AY$9:AY$629)</f>
        <v>0</v>
      </c>
      <c r="AZ727" s="117">
        <f>SUMIF($BO$9:$BO$629,$E727,AZ$9:AZ$629)</f>
        <v>0</v>
      </c>
      <c r="BA727" s="117">
        <f>SUMIF($BO$9:$BO$629,$E727,BA$9:BA$629)</f>
        <v>0</v>
      </c>
      <c r="BB727" s="117">
        <f>SUMIF($BO$9:$BO$629,$E727,BB$9:BB$629)</f>
        <v>742141350</v>
      </c>
      <c r="BC727" s="117">
        <f>SUMIF($BO$9:$BO$629,$E727,BC$9:BC$629)</f>
        <v>0</v>
      </c>
      <c r="BD727" s="117">
        <f>SUMIF($BO$9:$BO$629,$E727,BD$9:BD$629)</f>
        <v>0</v>
      </c>
      <c r="BE727" s="117">
        <f>SUMIF($BO$9:$BO$629,$E727,BE$9:BE$629)</f>
        <v>742141350</v>
      </c>
      <c r="BF727" s="117">
        <f>SUMIF($BO$9:$BO$629,$E727,BF$9:BF$629)</f>
        <v>0</v>
      </c>
      <c r="BG727" s="146">
        <f>SUMIF($BO$9:$BO$629,$E727,BG$9:BG$629)</f>
        <v>0</v>
      </c>
      <c r="BH727" s="91">
        <f>SUMIF($BO$9:$BO$629,$E727,BH$9:BH$629)</f>
        <v>2835</v>
      </c>
      <c r="BI727" s="91">
        <f>SUMIF($BO$9:$BO$629,$E727,BI$9:BI$629)</f>
        <v>9569.9</v>
      </c>
      <c r="BJ727" s="86">
        <f>SUMIF($BO$9:$BO$629,$E727,BJ$9:BJ$629)</f>
        <v>6734.9000000000015</v>
      </c>
      <c r="BK727" s="119">
        <f t="shared" si="93"/>
        <v>237.56261022927694</v>
      </c>
      <c r="BL727" s="86">
        <f>SUMIF($BO$9:$BO$629,$E727,BL$9:BL$629)</f>
        <v>7849.9000000000015</v>
      </c>
      <c r="BM727" s="86">
        <f>SUMIF($BO$9:$BO$629,$E727,BM$9:BM$629)</f>
        <v>5014.8999999999996</v>
      </c>
      <c r="BN727" s="119">
        <f t="shared" si="94"/>
        <v>176.89241622574954</v>
      </c>
      <c r="BO727" s="154">
        <f t="shared" si="92"/>
        <v>797.49166666666667</v>
      </c>
      <c r="BP727" s="89">
        <f>(BI727)/COUNTIF($BO$9:$BO$631,E727)</f>
        <v>797.49166666666667</v>
      </c>
      <c r="BQ727" s="93">
        <f>(H727+L727+P727+T727+W727+Z727+AI727+AQ727+AY727)/COUNTIF($BO$9:$BO$631,E727)</f>
        <v>61845112.5</v>
      </c>
    </row>
    <row r="728" spans="5:69" ht="23.25" customHeight="1">
      <c r="E728" s="56" t="s">
        <v>828</v>
      </c>
      <c r="F728" s="57" t="s">
        <v>730</v>
      </c>
      <c r="G728" s="91">
        <f>SUMIF($BO$9:$BO$629,$E728,G$9:G$629)</f>
        <v>32.799999999999997</v>
      </c>
      <c r="H728" s="107">
        <f>SUMIF($BO$9:$BO$629,$E728,H$9:H$629)</f>
        <v>3362000</v>
      </c>
      <c r="I728" s="107">
        <f>SUMIF($BO$9:$BO$629,$E728,I$9:I$629)</f>
        <v>0</v>
      </c>
      <c r="J728" s="107">
        <f>SUMIF($BO$9:$BO$629,$E728,J$9:J$629)</f>
        <v>3362000</v>
      </c>
      <c r="K728" s="91">
        <f>SUMIF($BO$9:$BO$629,$E728,K$9:K$629)</f>
        <v>0</v>
      </c>
      <c r="L728" s="107">
        <f>SUMIF($BO$9:$BO$629,$E728,L$9:L$629)</f>
        <v>0</v>
      </c>
      <c r="M728" s="107">
        <f>SUMIF($BO$9:$BO$629,$E728,M$9:M$629)</f>
        <v>0</v>
      </c>
      <c r="N728" s="107">
        <f>SUMIF($BO$9:$BO$629,$E728,N$9:N$629)</f>
        <v>0</v>
      </c>
      <c r="O728" s="91">
        <f>SUMIF($BO$9:$BO$629,$E728,O$9:O$629)</f>
        <v>865.10000000000025</v>
      </c>
      <c r="P728" s="107">
        <f>SUMIF($BO$9:$BO$629,$E728,P$9:P$629)</f>
        <v>88672750</v>
      </c>
      <c r="Q728" s="107">
        <f>SUMIF($BO$9:$BO$629,$E728,Q$9:Q$629)</f>
        <v>0</v>
      </c>
      <c r="R728" s="107">
        <f>SUMIF($BO$9:$BO$629,$E728,R$9:R$629)</f>
        <v>88672750</v>
      </c>
      <c r="S728" s="91">
        <f>SUMIF($BO$9:$BO$629,$E728,S$9:S$629)</f>
        <v>0</v>
      </c>
      <c r="T728" s="107">
        <f>SUMIF($BO$9:$BO$629,$E728,T$9:T$629)</f>
        <v>0</v>
      </c>
      <c r="U728" s="107">
        <f>SUMIF($BO$9:$BO$629,$E728,U$9:U$629)</f>
        <v>0</v>
      </c>
      <c r="V728" s="107">
        <f>SUMIF($BO$9:$BO$629,$E728,V$9:V$629)</f>
        <v>0</v>
      </c>
      <c r="W728" s="107"/>
      <c r="X728" s="107"/>
      <c r="Y728" s="107"/>
      <c r="Z728" s="107"/>
      <c r="AA728" s="107"/>
      <c r="AB728" s="107">
        <f>SUMIF($BO$9:$BO$629,$E728,AB$9:AB$629)</f>
        <v>0</v>
      </c>
      <c r="AC728" s="107">
        <f>SUMIF($BO$9:$BO$629,$E728,AC$9:AC$629)</f>
        <v>81</v>
      </c>
      <c r="AD728" s="91">
        <f>SUMIF($BO$9:$BO$629,$E728,AD$9:AD$629)</f>
        <v>1618</v>
      </c>
      <c r="AE728" s="107">
        <f>SUMIF($BO$9:$BO$629,$E728,AE$9:AE$629)</f>
        <v>0</v>
      </c>
      <c r="AF728" s="91">
        <f>SUMIF($BO$9:$BO$629,$E728,AF$9:AF$629)</f>
        <v>0</v>
      </c>
      <c r="AG728" s="107">
        <f>SUMIF($BO$9:$BO$629,$E728,AG$9:AG$629)</f>
        <v>81</v>
      </c>
      <c r="AH728" s="91">
        <f>SUMIF($BO$9:$BO$629,$E728,AH$9:AH$629)</f>
        <v>1618</v>
      </c>
      <c r="AI728" s="117">
        <f>SUMIF($BO$9:$BO$629,$E728,AI$9:AI$629)</f>
        <v>84450000</v>
      </c>
      <c r="AJ728" s="117">
        <f>SUMIF($BO$9:$BO$629,$E728,AJ$9:AJ$629)</f>
        <v>0</v>
      </c>
      <c r="AK728" s="117">
        <f>SUMIF($BO$9:$BO$629,$E728,AK$9:AK$629)</f>
        <v>0</v>
      </c>
      <c r="AL728" s="117">
        <f>SUMIF($BO$9:$BO$629,$E728,AL$9:AL$629)</f>
        <v>84450000</v>
      </c>
      <c r="AM728" s="117">
        <f>SUMIF($BO$9:$BO$629,$E728,AM$9:AM$629)</f>
        <v>0</v>
      </c>
      <c r="AN728" s="91">
        <f>SUMIF($BO$9:$BO$629,$E728,AN$9:AN$629)</f>
        <v>2537.5</v>
      </c>
      <c r="AO728" s="91">
        <f>SUMIF($BO$9:$BO$629,$E728,AO$9:AO$629)</f>
        <v>10266.5</v>
      </c>
      <c r="AP728" s="91">
        <f>SUMIF($BO$9:$BO$629,$E728,AP$9:AP$629)</f>
        <v>245.8</v>
      </c>
      <c r="AQ728" s="116">
        <f>SUMIF($BO$9:$BO$629,$E728,AQ$9:AQ$629)</f>
        <v>1018087550</v>
      </c>
      <c r="AR728" s="117">
        <f>SUMIF($BO$9:$BO$629,$E728,AR$9:AR$629)</f>
        <v>0</v>
      </c>
      <c r="AS728" s="117">
        <f>SUMIF($BO$9:$BO$629,$E728,AS$9:AS$629)</f>
        <v>0</v>
      </c>
      <c r="AT728" s="117">
        <f>SUMIF($BO$9:$BO$629,$E728,AT$9:AT$629)</f>
        <v>0</v>
      </c>
      <c r="AU728" s="117">
        <f>SUMIF($BO$9:$BO$629,$E728,AU$9:AU$629)</f>
        <v>0</v>
      </c>
      <c r="AV728" s="117">
        <f>SUMIF($BO$9:$BO$629,$E728,AV$9:AV$629)</f>
        <v>1018087550</v>
      </c>
      <c r="AW728" s="117">
        <f>SUMIF($BO$9:$BO$629,$E728,AW$9:AW$629)</f>
        <v>0</v>
      </c>
      <c r="AX728" s="117">
        <f>SUMIF($BO$9:$BO$629,$E728,AX$9:AX$629)</f>
        <v>0</v>
      </c>
      <c r="AY728" s="117">
        <f>SUMIF($BO$9:$BO$629,$E728,AY$9:AY$629)</f>
        <v>0</v>
      </c>
      <c r="AZ728" s="117">
        <f>SUMIF($BO$9:$BO$629,$E728,AZ$9:AZ$629)</f>
        <v>0</v>
      </c>
      <c r="BA728" s="117">
        <f>SUMIF($BO$9:$BO$629,$E728,BA$9:BA$629)</f>
        <v>0</v>
      </c>
      <c r="BB728" s="117">
        <f>SUMIF($BO$9:$BO$629,$E728,BB$9:BB$629)</f>
        <v>1194572300</v>
      </c>
      <c r="BC728" s="117">
        <f>SUMIF($BO$9:$BO$629,$E728,BC$9:BC$629)</f>
        <v>0</v>
      </c>
      <c r="BD728" s="117">
        <f>SUMIF($BO$9:$BO$629,$E728,BD$9:BD$629)</f>
        <v>0</v>
      </c>
      <c r="BE728" s="117">
        <f>SUMIF($BO$9:$BO$629,$E728,BE$9:BE$629)</f>
        <v>1194572300</v>
      </c>
      <c r="BF728" s="117">
        <f>SUMIF($BO$9:$BO$629,$E728,BF$9:BF$629)</f>
        <v>0</v>
      </c>
      <c r="BG728" s="146">
        <f>SUMIF($BO$9:$BO$629,$E728,BG$9:BG$629)</f>
        <v>0</v>
      </c>
      <c r="BH728" s="91">
        <f>SUMIF($BO$9:$BO$629,$E728,BH$9:BH$629)</f>
        <v>2537.5</v>
      </c>
      <c r="BI728" s="91">
        <f>SUMIF($BO$9:$BO$629,$E728,BI$9:BI$629)</f>
        <v>13028.199999999999</v>
      </c>
      <c r="BJ728" s="86">
        <f>SUMIF($BO$9:$BO$629,$E728,BJ$9:BJ$629)</f>
        <v>10490.7</v>
      </c>
      <c r="BK728" s="119">
        <f t="shared" si="93"/>
        <v>413.42660098522168</v>
      </c>
      <c r="BL728" s="86">
        <f>SUMIF($BO$9:$BO$629,$E728,BL$9:BL$629)</f>
        <v>11410.199999999999</v>
      </c>
      <c r="BM728" s="86">
        <f>SUMIF($BO$9:$BO$629,$E728,BM$9:BM$629)</f>
        <v>8872.7000000000007</v>
      </c>
      <c r="BN728" s="119">
        <f t="shared" si="94"/>
        <v>349.66305418719219</v>
      </c>
      <c r="BO728" s="154">
        <f t="shared" si="92"/>
        <v>1184.3818181818181</v>
      </c>
      <c r="BP728" s="89">
        <f>(BI728)/COUNTIF($BO$9:$BO$631,E728)</f>
        <v>1184.3818181818181</v>
      </c>
      <c r="BQ728" s="93">
        <f>(H728+L728+P728+T728+W728+Z728+AI728+AQ728+AY728)/COUNTIF($BO$9:$BO$631,E728)</f>
        <v>108597481.81818181</v>
      </c>
    </row>
    <row r="729" spans="5:69" ht="23.25" customHeight="1">
      <c r="E729" s="56" t="s">
        <v>829</v>
      </c>
      <c r="F729" s="57" t="s">
        <v>731</v>
      </c>
      <c r="G729" s="91">
        <f>SUMIF($BO$9:$BO$629,$E729,G$9:G$629)</f>
        <v>0</v>
      </c>
      <c r="H729" s="107">
        <f>SUMIF($BO$9:$BO$629,$E729,H$9:H$629)</f>
        <v>0</v>
      </c>
      <c r="I729" s="107">
        <f>SUMIF($BO$9:$BO$629,$E729,I$9:I$629)</f>
        <v>0</v>
      </c>
      <c r="J729" s="107">
        <f>SUMIF($BO$9:$BO$629,$E729,J$9:J$629)</f>
        <v>0</v>
      </c>
      <c r="K729" s="91">
        <f>SUMIF($BO$9:$BO$629,$E729,K$9:K$629)</f>
        <v>0</v>
      </c>
      <c r="L729" s="107">
        <f>SUMIF($BO$9:$BO$629,$E729,L$9:L$629)</f>
        <v>0</v>
      </c>
      <c r="M729" s="107">
        <f>SUMIF($BO$9:$BO$629,$E729,M$9:M$629)</f>
        <v>0</v>
      </c>
      <c r="N729" s="107">
        <f>SUMIF($BO$9:$BO$629,$E729,N$9:N$629)</f>
        <v>0</v>
      </c>
      <c r="O729" s="91">
        <f>SUMIF($BO$9:$BO$629,$E729,O$9:O$629)</f>
        <v>1012.6999999999997</v>
      </c>
      <c r="P729" s="107">
        <f>SUMIF($BO$9:$BO$629,$E729,P$9:P$629)</f>
        <v>103801749.99999997</v>
      </c>
      <c r="Q729" s="107">
        <f>SUMIF($BO$9:$BO$629,$E729,Q$9:Q$629)</f>
        <v>0</v>
      </c>
      <c r="R729" s="107">
        <f>SUMIF($BO$9:$BO$629,$E729,R$9:R$629)</f>
        <v>103801750</v>
      </c>
      <c r="S729" s="91">
        <f>SUMIF($BO$9:$BO$629,$E729,S$9:S$629)</f>
        <v>0</v>
      </c>
      <c r="T729" s="107">
        <f>SUMIF($BO$9:$BO$629,$E729,T$9:T$629)</f>
        <v>0</v>
      </c>
      <c r="U729" s="107">
        <f>SUMIF($BO$9:$BO$629,$E729,U$9:U$629)</f>
        <v>0</v>
      </c>
      <c r="V729" s="107">
        <f>SUMIF($BO$9:$BO$629,$E729,V$9:V$629)</f>
        <v>0</v>
      </c>
      <c r="W729" s="107"/>
      <c r="X729" s="107"/>
      <c r="Y729" s="107"/>
      <c r="Z729" s="107"/>
      <c r="AA729" s="107"/>
      <c r="AB729" s="107">
        <f>SUMIF($BO$9:$BO$629,$E729,AB$9:AB$629)</f>
        <v>0</v>
      </c>
      <c r="AC729" s="107">
        <f>SUMIF($BO$9:$BO$629,$E729,AC$9:AC$629)</f>
        <v>60</v>
      </c>
      <c r="AD729" s="91">
        <f>SUMIF($BO$9:$BO$629,$E729,AD$9:AD$629)</f>
        <v>1270</v>
      </c>
      <c r="AE729" s="107">
        <f>SUMIF($BO$9:$BO$629,$E729,AE$9:AE$629)</f>
        <v>0</v>
      </c>
      <c r="AF729" s="91">
        <f>SUMIF($BO$9:$BO$629,$E729,AF$9:AF$629)</f>
        <v>0</v>
      </c>
      <c r="AG729" s="107">
        <f>SUMIF($BO$9:$BO$629,$E729,AG$9:AG$629)</f>
        <v>60</v>
      </c>
      <c r="AH729" s="91">
        <f>SUMIF($BO$9:$BO$629,$E729,AH$9:AH$629)</f>
        <v>1270</v>
      </c>
      <c r="AI729" s="117">
        <f>SUMIF($BO$9:$BO$629,$E729,AI$9:AI$629)</f>
        <v>66150000</v>
      </c>
      <c r="AJ729" s="117">
        <f>SUMIF($BO$9:$BO$629,$E729,AJ$9:AJ$629)</f>
        <v>0</v>
      </c>
      <c r="AK729" s="117">
        <f>SUMIF($BO$9:$BO$629,$E729,AK$9:AK$629)</f>
        <v>0</v>
      </c>
      <c r="AL729" s="117">
        <f>SUMIF($BO$9:$BO$629,$E729,AL$9:AL$629)</f>
        <v>66150000</v>
      </c>
      <c r="AM729" s="117">
        <f>SUMIF($BO$9:$BO$629,$E729,AM$9:AM$629)</f>
        <v>0</v>
      </c>
      <c r="AN729" s="91">
        <f>SUMIF($BO$9:$BO$629,$E729,AN$9:AN$629)</f>
        <v>1305</v>
      </c>
      <c r="AO729" s="91">
        <f>SUMIF($BO$9:$BO$629,$E729,AO$9:AO$629)</f>
        <v>3653.5</v>
      </c>
      <c r="AP729" s="91">
        <f>SUMIF($BO$9:$BO$629,$E729,AP$9:AP$629)</f>
        <v>151.5</v>
      </c>
      <c r="AQ729" s="116">
        <f>SUMIF($BO$9:$BO$629,$E729,AQ$9:AQ$629)</f>
        <v>351159300</v>
      </c>
      <c r="AR729" s="117">
        <f>SUMIF($BO$9:$BO$629,$E729,AR$9:AR$629)</f>
        <v>0</v>
      </c>
      <c r="AS729" s="117">
        <f>SUMIF($BO$9:$BO$629,$E729,AS$9:AS$629)</f>
        <v>0</v>
      </c>
      <c r="AT729" s="117">
        <f>SUMIF($BO$9:$BO$629,$E729,AT$9:AT$629)</f>
        <v>0</v>
      </c>
      <c r="AU729" s="117">
        <f>SUMIF($BO$9:$BO$629,$E729,AU$9:AU$629)</f>
        <v>0</v>
      </c>
      <c r="AV729" s="117">
        <f>SUMIF($BO$9:$BO$629,$E729,AV$9:AV$629)</f>
        <v>351159300</v>
      </c>
      <c r="AW729" s="117">
        <f>SUMIF($BO$9:$BO$629,$E729,AW$9:AW$629)</f>
        <v>0</v>
      </c>
      <c r="AX729" s="117">
        <f>SUMIF($BO$9:$BO$629,$E729,AX$9:AX$629)</f>
        <v>0</v>
      </c>
      <c r="AY729" s="117">
        <f>SUMIF($BO$9:$BO$629,$E729,AY$9:AY$629)</f>
        <v>0</v>
      </c>
      <c r="AZ729" s="117">
        <f>SUMIF($BO$9:$BO$629,$E729,AZ$9:AZ$629)</f>
        <v>0</v>
      </c>
      <c r="BA729" s="117">
        <f>SUMIF($BO$9:$BO$629,$E729,BA$9:BA$629)</f>
        <v>0</v>
      </c>
      <c r="BB729" s="117">
        <f>SUMIF($BO$9:$BO$629,$E729,BB$9:BB$629)</f>
        <v>521111050</v>
      </c>
      <c r="BC729" s="117">
        <f>SUMIF($BO$9:$BO$629,$E729,BC$9:BC$629)</f>
        <v>0</v>
      </c>
      <c r="BD729" s="117">
        <f>SUMIF($BO$9:$BO$629,$E729,BD$9:BD$629)</f>
        <v>0</v>
      </c>
      <c r="BE729" s="117">
        <f>SUMIF($BO$9:$BO$629,$E729,BE$9:BE$629)</f>
        <v>521111050</v>
      </c>
      <c r="BF729" s="117">
        <f>SUMIF($BO$9:$BO$629,$E729,BF$9:BF$629)</f>
        <v>0</v>
      </c>
      <c r="BG729" s="146">
        <f>SUMIF($BO$9:$BO$629,$E729,BG$9:BG$629)</f>
        <v>0</v>
      </c>
      <c r="BH729" s="91">
        <f>SUMIF($BO$9:$BO$629,$E729,BH$9:BH$629)</f>
        <v>1305</v>
      </c>
      <c r="BI729" s="91">
        <f>SUMIF($BO$9:$BO$629,$E729,BI$9:BI$629)</f>
        <v>6087.7000000000007</v>
      </c>
      <c r="BJ729" s="86">
        <f>SUMIF($BO$9:$BO$629,$E729,BJ$9:BJ$629)</f>
        <v>4782.7</v>
      </c>
      <c r="BK729" s="119">
        <f t="shared" si="93"/>
        <v>366.49042145593864</v>
      </c>
      <c r="BL729" s="86">
        <f>SUMIF($BO$9:$BO$629,$E729,BL$9:BL$629)</f>
        <v>4817.7</v>
      </c>
      <c r="BM729" s="86">
        <f>SUMIF($BO$9:$BO$629,$E729,BM$9:BM$629)</f>
        <v>3512.7</v>
      </c>
      <c r="BN729" s="119">
        <f t="shared" si="94"/>
        <v>269.17241379310343</v>
      </c>
      <c r="BO729" s="154">
        <f t="shared" si="92"/>
        <v>760.96250000000009</v>
      </c>
      <c r="BP729" s="89">
        <f>(BI729)/COUNTIF($BO$9:$BO$631,E729)</f>
        <v>760.96250000000009</v>
      </c>
      <c r="BQ729" s="93">
        <f>(H729+L729+P729+T729+W729+Z729+AI729+AQ729+AY729)/COUNTIF($BO$9:$BO$631,E729)</f>
        <v>65138881.25</v>
      </c>
    </row>
    <row r="730" spans="5:69" ht="23.25" customHeight="1">
      <c r="E730" s="56" t="s">
        <v>830</v>
      </c>
      <c r="F730" s="57" t="s">
        <v>732</v>
      </c>
      <c r="G730" s="91">
        <f>SUMIF($BO$9:$BO$629,$E730,G$9:G$629)</f>
        <v>0</v>
      </c>
      <c r="H730" s="107">
        <f>SUMIF($BO$9:$BO$629,$E730,H$9:H$629)</f>
        <v>0</v>
      </c>
      <c r="I730" s="107">
        <f>SUMIF($BO$9:$BO$629,$E730,I$9:I$629)</f>
        <v>0</v>
      </c>
      <c r="J730" s="107">
        <f>SUMIF($BO$9:$BO$629,$E730,J$9:J$629)</f>
        <v>0</v>
      </c>
      <c r="K730" s="91">
        <f>SUMIF($BO$9:$BO$629,$E730,K$9:K$629)</f>
        <v>0</v>
      </c>
      <c r="L730" s="107">
        <f>SUMIF($BO$9:$BO$629,$E730,L$9:L$629)</f>
        <v>0</v>
      </c>
      <c r="M730" s="107">
        <f>SUMIF($BO$9:$BO$629,$E730,M$9:M$629)</f>
        <v>0</v>
      </c>
      <c r="N730" s="107">
        <f>SUMIF($BO$9:$BO$629,$E730,N$9:N$629)</f>
        <v>0</v>
      </c>
      <c r="O730" s="91">
        <f>SUMIF($BO$9:$BO$629,$E730,O$9:O$629)</f>
        <v>226.39999999999998</v>
      </c>
      <c r="P730" s="107">
        <f>SUMIF($BO$9:$BO$629,$E730,P$9:P$629)</f>
        <v>23206000</v>
      </c>
      <c r="Q730" s="107">
        <f>SUMIF($BO$9:$BO$629,$E730,Q$9:Q$629)</f>
        <v>0</v>
      </c>
      <c r="R730" s="107">
        <f>SUMIF($BO$9:$BO$629,$E730,R$9:R$629)</f>
        <v>23206000</v>
      </c>
      <c r="S730" s="91">
        <f>SUMIF($BO$9:$BO$629,$E730,S$9:S$629)</f>
        <v>0</v>
      </c>
      <c r="T730" s="107">
        <f>SUMIF($BO$9:$BO$629,$E730,T$9:T$629)</f>
        <v>0</v>
      </c>
      <c r="U730" s="107">
        <f>SUMIF($BO$9:$BO$629,$E730,U$9:U$629)</f>
        <v>0</v>
      </c>
      <c r="V730" s="107">
        <f>SUMIF($BO$9:$BO$629,$E730,V$9:V$629)</f>
        <v>0</v>
      </c>
      <c r="W730" s="107"/>
      <c r="X730" s="107"/>
      <c r="Y730" s="107"/>
      <c r="Z730" s="107"/>
      <c r="AA730" s="107"/>
      <c r="AB730" s="107">
        <f>SUMIF($BO$9:$BO$629,$E730,AB$9:AB$629)</f>
        <v>0</v>
      </c>
      <c r="AC730" s="107">
        <f>SUMIF($BO$9:$BO$629,$E730,AC$9:AC$629)</f>
        <v>7</v>
      </c>
      <c r="AD730" s="91">
        <f>SUMIF($BO$9:$BO$629,$E730,AD$9:AD$629)</f>
        <v>164</v>
      </c>
      <c r="AE730" s="107">
        <f>SUMIF($BO$9:$BO$629,$E730,AE$9:AE$629)</f>
        <v>0</v>
      </c>
      <c r="AF730" s="91">
        <f>SUMIF($BO$9:$BO$629,$E730,AF$9:AF$629)</f>
        <v>0</v>
      </c>
      <c r="AG730" s="107">
        <f>SUMIF($BO$9:$BO$629,$E730,AG$9:AG$629)</f>
        <v>7</v>
      </c>
      <c r="AH730" s="91">
        <f>SUMIF($BO$9:$BO$629,$E730,AH$9:AH$629)</f>
        <v>164</v>
      </c>
      <c r="AI730" s="117">
        <f>SUMIF($BO$9:$BO$629,$E730,AI$9:AI$629)</f>
        <v>8950000</v>
      </c>
      <c r="AJ730" s="117">
        <f>SUMIF($BO$9:$BO$629,$E730,AJ$9:AJ$629)</f>
        <v>0</v>
      </c>
      <c r="AK730" s="117">
        <f>SUMIF($BO$9:$BO$629,$E730,AK$9:AK$629)</f>
        <v>0</v>
      </c>
      <c r="AL730" s="117">
        <f>SUMIF($BO$9:$BO$629,$E730,AL$9:AL$629)</f>
        <v>8950000</v>
      </c>
      <c r="AM730" s="117">
        <f>SUMIF($BO$9:$BO$629,$E730,AM$9:AM$629)</f>
        <v>0</v>
      </c>
      <c r="AN730" s="91">
        <f>SUMIF($BO$9:$BO$629,$E730,AN$9:AN$629)</f>
        <v>915</v>
      </c>
      <c r="AO730" s="91">
        <f>SUMIF($BO$9:$BO$629,$E730,AO$9:AO$629)</f>
        <v>779.80000000000007</v>
      </c>
      <c r="AP730" s="91">
        <f>SUMIF($BO$9:$BO$629,$E730,AP$9:AP$629)</f>
        <v>99.9</v>
      </c>
      <c r="AQ730" s="116">
        <f>SUMIF($BO$9:$BO$629,$E730,AQ$9:AQ$629)</f>
        <v>39776100</v>
      </c>
      <c r="AR730" s="117">
        <f>SUMIF($BO$9:$BO$629,$E730,AR$9:AR$629)</f>
        <v>0</v>
      </c>
      <c r="AS730" s="117">
        <f>SUMIF($BO$9:$BO$629,$E730,AS$9:AS$629)</f>
        <v>0</v>
      </c>
      <c r="AT730" s="117">
        <f>SUMIF($BO$9:$BO$629,$E730,AT$9:AT$629)</f>
        <v>0</v>
      </c>
      <c r="AU730" s="117">
        <f>SUMIF($BO$9:$BO$629,$E730,AU$9:AU$629)</f>
        <v>0</v>
      </c>
      <c r="AV730" s="117">
        <f>SUMIF($BO$9:$BO$629,$E730,AV$9:AV$629)</f>
        <v>39776100</v>
      </c>
      <c r="AW730" s="117">
        <f>SUMIF($BO$9:$BO$629,$E730,AW$9:AW$629)</f>
        <v>0</v>
      </c>
      <c r="AX730" s="117">
        <f>SUMIF($BO$9:$BO$629,$E730,AX$9:AX$629)</f>
        <v>0</v>
      </c>
      <c r="AY730" s="117">
        <f>SUMIF($BO$9:$BO$629,$E730,AY$9:AY$629)</f>
        <v>0</v>
      </c>
      <c r="AZ730" s="117">
        <f>SUMIF($BO$9:$BO$629,$E730,AZ$9:AZ$629)</f>
        <v>0</v>
      </c>
      <c r="BA730" s="117">
        <f>SUMIF($BO$9:$BO$629,$E730,BA$9:BA$629)</f>
        <v>0</v>
      </c>
      <c r="BB730" s="117">
        <f>SUMIF($BO$9:$BO$629,$E730,BB$9:BB$629)</f>
        <v>71932100</v>
      </c>
      <c r="BC730" s="117">
        <f>SUMIF($BO$9:$BO$629,$E730,BC$9:BC$629)</f>
        <v>0</v>
      </c>
      <c r="BD730" s="117">
        <f>SUMIF($BO$9:$BO$629,$E730,BD$9:BD$629)</f>
        <v>0</v>
      </c>
      <c r="BE730" s="117">
        <f>SUMIF($BO$9:$BO$629,$E730,BE$9:BE$629)</f>
        <v>71932100</v>
      </c>
      <c r="BF730" s="117">
        <f>SUMIF($BO$9:$BO$629,$E730,BF$9:BF$629)</f>
        <v>0</v>
      </c>
      <c r="BG730" s="146">
        <f>SUMIF($BO$9:$BO$629,$E730,BG$9:BG$629)</f>
        <v>0</v>
      </c>
      <c r="BH730" s="91">
        <f>SUMIF($BO$9:$BO$629,$E730,BH$9:BH$629)</f>
        <v>915</v>
      </c>
      <c r="BI730" s="91">
        <f>SUMIF($BO$9:$BO$629,$E730,BI$9:BI$629)</f>
        <v>1270.0999999999999</v>
      </c>
      <c r="BJ730" s="86">
        <f>SUMIF($BO$9:$BO$629,$E730,BJ$9:BJ$629)</f>
        <v>616.9</v>
      </c>
      <c r="BK730" s="119">
        <f t="shared" si="93"/>
        <v>67.420765027322403</v>
      </c>
      <c r="BL730" s="86">
        <f>SUMIF($BO$9:$BO$629,$E730,BL$9:BL$629)</f>
        <v>1106.0999999999999</v>
      </c>
      <c r="BM730" s="86">
        <f>SUMIF($BO$9:$BO$629,$E730,BM$9:BM$629)</f>
        <v>504.9</v>
      </c>
      <c r="BN730" s="119">
        <f t="shared" si="94"/>
        <v>55.180327868852451</v>
      </c>
      <c r="BO730" s="154">
        <f t="shared" si="92"/>
        <v>317.52499999999998</v>
      </c>
      <c r="BP730" s="89">
        <f>(BI730)/COUNTIF($BO$9:$BO$631,E730)</f>
        <v>317.52499999999998</v>
      </c>
      <c r="BQ730" s="93">
        <f>(H730+L730+P730+T730+W730+Z730+AI730+AQ730+AY730)/COUNTIF($BO$9:$BO$631,E730)</f>
        <v>17983025</v>
      </c>
    </row>
    <row r="731" spans="5:69" ht="23.25" customHeight="1">
      <c r="E731" s="56" t="s">
        <v>831</v>
      </c>
      <c r="F731" s="57" t="s">
        <v>733</v>
      </c>
      <c r="G731" s="91">
        <f>SUMIF($BO$9:$BO$629,$E731,G$9:G$629)</f>
        <v>0</v>
      </c>
      <c r="H731" s="107">
        <f>SUMIF($BO$9:$BO$629,$E731,H$9:H$629)</f>
        <v>0</v>
      </c>
      <c r="I731" s="107">
        <f>SUMIF($BO$9:$BO$629,$E731,I$9:I$629)</f>
        <v>0</v>
      </c>
      <c r="J731" s="107">
        <f>SUMIF($BO$9:$BO$629,$E731,J$9:J$629)</f>
        <v>0</v>
      </c>
      <c r="K731" s="91">
        <f>SUMIF($BO$9:$BO$629,$E731,K$9:K$629)</f>
        <v>0</v>
      </c>
      <c r="L731" s="107">
        <f>SUMIF($BO$9:$BO$629,$E731,L$9:L$629)</f>
        <v>0</v>
      </c>
      <c r="M731" s="107">
        <f>SUMIF($BO$9:$BO$629,$E731,M$9:M$629)</f>
        <v>0</v>
      </c>
      <c r="N731" s="107">
        <f>SUMIF($BO$9:$BO$629,$E731,N$9:N$629)</f>
        <v>0</v>
      </c>
      <c r="O731" s="91">
        <f>SUMIF($BO$9:$BO$629,$E731,O$9:O$629)</f>
        <v>75.199999999999989</v>
      </c>
      <c r="P731" s="107">
        <f>SUMIF($BO$9:$BO$629,$E731,P$9:P$629)</f>
        <v>7707999.9999999991</v>
      </c>
      <c r="Q731" s="107">
        <f>SUMIF($BO$9:$BO$629,$E731,Q$9:Q$629)</f>
        <v>0</v>
      </c>
      <c r="R731" s="107">
        <f>SUMIF($BO$9:$BO$629,$E731,R$9:R$629)</f>
        <v>7708000</v>
      </c>
      <c r="S731" s="91">
        <f>SUMIF($BO$9:$BO$629,$E731,S$9:S$629)</f>
        <v>0</v>
      </c>
      <c r="T731" s="107">
        <f>SUMIF($BO$9:$BO$629,$E731,T$9:T$629)</f>
        <v>0</v>
      </c>
      <c r="U731" s="107">
        <f>SUMIF($BO$9:$BO$629,$E731,U$9:U$629)</f>
        <v>0</v>
      </c>
      <c r="V731" s="107">
        <f>SUMIF($BO$9:$BO$629,$E731,V$9:V$629)</f>
        <v>0</v>
      </c>
      <c r="W731" s="107"/>
      <c r="X731" s="107"/>
      <c r="Y731" s="107"/>
      <c r="Z731" s="107"/>
      <c r="AA731" s="107"/>
      <c r="AB731" s="107">
        <f>SUMIF($BO$9:$BO$629,$E731,AB$9:AB$629)</f>
        <v>0</v>
      </c>
      <c r="AC731" s="107">
        <f>SUMIF($BO$9:$BO$629,$E731,AC$9:AC$629)</f>
        <v>11</v>
      </c>
      <c r="AD731" s="91">
        <f>SUMIF($BO$9:$BO$629,$E731,AD$9:AD$629)</f>
        <v>156</v>
      </c>
      <c r="AE731" s="107">
        <f>SUMIF($BO$9:$BO$629,$E731,AE$9:AE$629)</f>
        <v>0</v>
      </c>
      <c r="AF731" s="91">
        <f>SUMIF($BO$9:$BO$629,$E731,AF$9:AF$629)</f>
        <v>0</v>
      </c>
      <c r="AG731" s="107">
        <f>SUMIF($BO$9:$BO$629,$E731,AG$9:AG$629)</f>
        <v>11</v>
      </c>
      <c r="AH731" s="91">
        <f>SUMIF($BO$9:$BO$629,$E731,AH$9:AH$629)</f>
        <v>156</v>
      </c>
      <c r="AI731" s="117">
        <f>SUMIF($BO$9:$BO$629,$E731,AI$9:AI$629)</f>
        <v>8550000</v>
      </c>
      <c r="AJ731" s="117">
        <f>SUMIF($BO$9:$BO$629,$E731,AJ$9:AJ$629)</f>
        <v>0</v>
      </c>
      <c r="AK731" s="117">
        <f>SUMIF($BO$9:$BO$629,$E731,AK$9:AK$629)</f>
        <v>0</v>
      </c>
      <c r="AL731" s="117">
        <f>SUMIF($BO$9:$BO$629,$E731,AL$9:AL$629)</f>
        <v>8550000</v>
      </c>
      <c r="AM731" s="117">
        <f>SUMIF($BO$9:$BO$629,$E731,AM$9:AM$629)</f>
        <v>0</v>
      </c>
      <c r="AN731" s="91">
        <f>SUMIF($BO$9:$BO$629,$E731,AN$9:AN$629)</f>
        <v>1065</v>
      </c>
      <c r="AO731" s="91">
        <f>SUMIF($BO$9:$BO$629,$E731,AO$9:AO$629)</f>
        <v>981.8</v>
      </c>
      <c r="AP731" s="91">
        <f>SUMIF($BO$9:$BO$629,$E731,AP$9:AP$629)</f>
        <v>172.8</v>
      </c>
      <c r="AQ731" s="116">
        <f>SUMIF($BO$9:$BO$629,$E731,AQ$9:AQ$629)</f>
        <v>40466700</v>
      </c>
      <c r="AR731" s="117">
        <f>SUMIF($BO$9:$BO$629,$E731,AR$9:AR$629)</f>
        <v>0</v>
      </c>
      <c r="AS731" s="117">
        <f>SUMIF($BO$9:$BO$629,$E731,AS$9:AS$629)</f>
        <v>974000</v>
      </c>
      <c r="AT731" s="117">
        <f>SUMIF($BO$9:$BO$629,$E731,AT$9:AT$629)</f>
        <v>0</v>
      </c>
      <c r="AU731" s="117">
        <f>SUMIF($BO$9:$BO$629,$E731,AU$9:AU$629)</f>
        <v>0</v>
      </c>
      <c r="AV731" s="117">
        <f>SUMIF($BO$9:$BO$629,$E731,AV$9:AV$629)</f>
        <v>40466700</v>
      </c>
      <c r="AW731" s="117">
        <f>SUMIF($BO$9:$BO$629,$E731,AW$9:AW$629)</f>
        <v>974000</v>
      </c>
      <c r="AX731" s="117">
        <f>SUMIF($BO$9:$BO$629,$E731,AX$9:AX$629)</f>
        <v>0</v>
      </c>
      <c r="AY731" s="117">
        <f>SUMIF($BO$9:$BO$629,$E731,AY$9:AY$629)</f>
        <v>0</v>
      </c>
      <c r="AZ731" s="117">
        <f>SUMIF($BO$9:$BO$629,$E731,AZ$9:AZ$629)</f>
        <v>0</v>
      </c>
      <c r="BA731" s="117">
        <f>SUMIF($BO$9:$BO$629,$E731,BA$9:BA$629)</f>
        <v>0</v>
      </c>
      <c r="BB731" s="117">
        <f>SUMIF($BO$9:$BO$629,$E731,BB$9:BB$629)</f>
        <v>56724700</v>
      </c>
      <c r="BC731" s="117">
        <f>SUMIF($BO$9:$BO$629,$E731,BC$9:BC$629)</f>
        <v>974000</v>
      </c>
      <c r="BD731" s="117">
        <f>SUMIF($BO$9:$BO$629,$E731,BD$9:BD$629)</f>
        <v>0</v>
      </c>
      <c r="BE731" s="117">
        <f>SUMIF($BO$9:$BO$629,$E731,BE$9:BE$629)</f>
        <v>56724700</v>
      </c>
      <c r="BF731" s="117">
        <f>SUMIF($BO$9:$BO$629,$E731,BF$9:BF$629)</f>
        <v>974000</v>
      </c>
      <c r="BG731" s="146">
        <f>SUMIF($BO$9:$BO$629,$E731,BG$9:BG$629)</f>
        <v>0</v>
      </c>
      <c r="BH731" s="91">
        <f>SUMIF($BO$9:$BO$629,$E731,BH$9:BH$629)</f>
        <v>1065</v>
      </c>
      <c r="BI731" s="91">
        <f>SUMIF($BO$9:$BO$629,$E731,BI$9:BI$629)</f>
        <v>1385.8000000000002</v>
      </c>
      <c r="BJ731" s="86">
        <f>SUMIF($BO$9:$BO$629,$E731,BJ$9:BJ$629)</f>
        <v>392.9</v>
      </c>
      <c r="BK731" s="119">
        <f t="shared" si="93"/>
        <v>36.89201877934272</v>
      </c>
      <c r="BL731" s="86">
        <f>SUMIF($BO$9:$BO$629,$E731,BL$9:BL$629)</f>
        <v>1229.8</v>
      </c>
      <c r="BM731" s="86">
        <f>SUMIF($BO$9:$BO$629,$E731,BM$9:BM$629)</f>
        <v>282</v>
      </c>
      <c r="BN731" s="119">
        <f t="shared" si="94"/>
        <v>26.478873239436616</v>
      </c>
      <c r="BO731" s="154">
        <f t="shared" si="92"/>
        <v>197.97142857142859</v>
      </c>
      <c r="BP731" s="89">
        <f>(BI731)/COUNTIF($BO$9:$BO$631,E731)</f>
        <v>197.97142857142859</v>
      </c>
      <c r="BQ731" s="93">
        <f>(H731+L731+P731+T731+W731+Z731+AI731+AQ731+AY731)/COUNTIF($BO$9:$BO$631,E731)</f>
        <v>8103528.5714285718</v>
      </c>
    </row>
    <row r="732" spans="5:69" ht="23.25" customHeight="1">
      <c r="E732" s="56" t="s">
        <v>832</v>
      </c>
      <c r="F732" s="57" t="s">
        <v>734</v>
      </c>
      <c r="G732" s="91">
        <f>SUMIF($BO$9:$BO$629,$E732,G$9:G$629)</f>
        <v>0</v>
      </c>
      <c r="H732" s="107">
        <f>SUMIF($BO$9:$BO$629,$E732,H$9:H$629)</f>
        <v>0</v>
      </c>
      <c r="I732" s="107">
        <f>SUMIF($BO$9:$BO$629,$E732,I$9:I$629)</f>
        <v>0</v>
      </c>
      <c r="J732" s="107">
        <f>SUMIF($BO$9:$BO$629,$E732,J$9:J$629)</f>
        <v>0</v>
      </c>
      <c r="K732" s="91">
        <f>SUMIF($BO$9:$BO$629,$E732,K$9:K$629)</f>
        <v>0</v>
      </c>
      <c r="L732" s="107">
        <f>SUMIF($BO$9:$BO$629,$E732,L$9:L$629)</f>
        <v>0</v>
      </c>
      <c r="M732" s="107">
        <f>SUMIF($BO$9:$BO$629,$E732,M$9:M$629)</f>
        <v>0</v>
      </c>
      <c r="N732" s="107">
        <f>SUMIF($BO$9:$BO$629,$E732,N$9:N$629)</f>
        <v>0</v>
      </c>
      <c r="O732" s="91">
        <f>SUMIF($BO$9:$BO$629,$E732,O$9:O$629)</f>
        <v>90.3</v>
      </c>
      <c r="P732" s="107">
        <f>SUMIF($BO$9:$BO$629,$E732,P$9:P$629)</f>
        <v>9255750</v>
      </c>
      <c r="Q732" s="107">
        <f>SUMIF($BO$9:$BO$629,$E732,Q$9:Q$629)</f>
        <v>0</v>
      </c>
      <c r="R732" s="107">
        <f>SUMIF($BO$9:$BO$629,$E732,R$9:R$629)</f>
        <v>9255750</v>
      </c>
      <c r="S732" s="91">
        <f>SUMIF($BO$9:$BO$629,$E732,S$9:S$629)</f>
        <v>0</v>
      </c>
      <c r="T732" s="107">
        <f>SUMIF($BO$9:$BO$629,$E732,T$9:T$629)</f>
        <v>0</v>
      </c>
      <c r="U732" s="107">
        <f>SUMIF($BO$9:$BO$629,$E732,U$9:U$629)</f>
        <v>0</v>
      </c>
      <c r="V732" s="107">
        <f>SUMIF($BO$9:$BO$629,$E732,V$9:V$629)</f>
        <v>0</v>
      </c>
      <c r="W732" s="107"/>
      <c r="X732" s="107"/>
      <c r="Y732" s="107"/>
      <c r="Z732" s="107"/>
      <c r="AA732" s="107"/>
      <c r="AB732" s="107">
        <f>SUMIF($BO$9:$BO$629,$E732,AB$9:AB$629)</f>
        <v>0</v>
      </c>
      <c r="AC732" s="107">
        <f>SUMIF($BO$9:$BO$629,$E732,AC$9:AC$629)</f>
        <v>5</v>
      </c>
      <c r="AD732" s="91">
        <f>SUMIF($BO$9:$BO$629,$E732,AD$9:AD$629)</f>
        <v>94</v>
      </c>
      <c r="AE732" s="107">
        <f>SUMIF($BO$9:$BO$629,$E732,AE$9:AE$629)</f>
        <v>0</v>
      </c>
      <c r="AF732" s="91">
        <f>SUMIF($BO$9:$BO$629,$E732,AF$9:AF$629)</f>
        <v>0</v>
      </c>
      <c r="AG732" s="107">
        <f>SUMIF($BO$9:$BO$629,$E732,AG$9:AG$629)</f>
        <v>5</v>
      </c>
      <c r="AH732" s="91">
        <f>SUMIF($BO$9:$BO$629,$E732,AH$9:AH$629)</f>
        <v>94</v>
      </c>
      <c r="AI732" s="117">
        <f>SUMIF($BO$9:$BO$629,$E732,AI$9:AI$629)</f>
        <v>5250000</v>
      </c>
      <c r="AJ732" s="117">
        <f>SUMIF($BO$9:$BO$629,$E732,AJ$9:AJ$629)</f>
        <v>0</v>
      </c>
      <c r="AK732" s="117">
        <f>SUMIF($BO$9:$BO$629,$E732,AK$9:AK$629)</f>
        <v>0</v>
      </c>
      <c r="AL732" s="117">
        <f>SUMIF($BO$9:$BO$629,$E732,AL$9:AL$629)</f>
        <v>5250000</v>
      </c>
      <c r="AM732" s="117">
        <f>SUMIF($BO$9:$BO$629,$E732,AM$9:AM$629)</f>
        <v>0</v>
      </c>
      <c r="AN732" s="91">
        <f>SUMIF($BO$9:$BO$629,$E732,AN$9:AN$629)</f>
        <v>660</v>
      </c>
      <c r="AO732" s="91">
        <f>SUMIF($BO$9:$BO$629,$E732,AO$9:AO$629)</f>
        <v>702.7</v>
      </c>
      <c r="AP732" s="91">
        <f>SUMIF($BO$9:$BO$629,$E732,AP$9:AP$629)</f>
        <v>99.2</v>
      </c>
      <c r="AQ732" s="116">
        <f>SUMIF($BO$9:$BO$629,$E732,AQ$9:AQ$629)</f>
        <v>31476900</v>
      </c>
      <c r="AR732" s="117">
        <f>SUMIF($BO$9:$BO$629,$E732,AR$9:AR$629)</f>
        <v>0</v>
      </c>
      <c r="AS732" s="117">
        <f>SUMIF($BO$9:$BO$629,$E732,AS$9:AS$629)</f>
        <v>0</v>
      </c>
      <c r="AT732" s="117">
        <f>SUMIF($BO$9:$BO$629,$E732,AT$9:AT$629)</f>
        <v>0</v>
      </c>
      <c r="AU732" s="117">
        <f>SUMIF($BO$9:$BO$629,$E732,AU$9:AU$629)</f>
        <v>0</v>
      </c>
      <c r="AV732" s="117">
        <f>SUMIF($BO$9:$BO$629,$E732,AV$9:AV$629)</f>
        <v>31476900</v>
      </c>
      <c r="AW732" s="117">
        <f>SUMIF($BO$9:$BO$629,$E732,AW$9:AW$629)</f>
        <v>0</v>
      </c>
      <c r="AX732" s="117">
        <f>SUMIF($BO$9:$BO$629,$E732,AX$9:AX$629)</f>
        <v>0</v>
      </c>
      <c r="AY732" s="117">
        <f>SUMIF($BO$9:$BO$629,$E732,AY$9:AY$629)</f>
        <v>0</v>
      </c>
      <c r="AZ732" s="117">
        <f>SUMIF($BO$9:$BO$629,$E732,AZ$9:AZ$629)</f>
        <v>0</v>
      </c>
      <c r="BA732" s="117">
        <f>SUMIF($BO$9:$BO$629,$E732,BA$9:BA$629)</f>
        <v>0</v>
      </c>
      <c r="BB732" s="117">
        <f>SUMIF($BO$9:$BO$629,$E732,BB$9:BB$629)</f>
        <v>45982650</v>
      </c>
      <c r="BC732" s="117">
        <f>SUMIF($BO$9:$BO$629,$E732,BC$9:BC$629)</f>
        <v>0</v>
      </c>
      <c r="BD732" s="117">
        <f>SUMIF($BO$9:$BO$629,$E732,BD$9:BD$629)</f>
        <v>0</v>
      </c>
      <c r="BE732" s="117">
        <f>SUMIF($BO$9:$BO$629,$E732,BE$9:BE$629)</f>
        <v>45982650</v>
      </c>
      <c r="BF732" s="117">
        <f>SUMIF($BO$9:$BO$629,$E732,BF$9:BF$629)</f>
        <v>0</v>
      </c>
      <c r="BG732" s="146">
        <f>SUMIF($BO$9:$BO$629,$E732,BG$9:BG$629)</f>
        <v>0</v>
      </c>
      <c r="BH732" s="91">
        <f>SUMIF($BO$9:$BO$629,$E732,BH$9:BH$629)</f>
        <v>660</v>
      </c>
      <c r="BI732" s="91">
        <f>SUMIF($BO$9:$BO$629,$E732,BI$9:BI$629)</f>
        <v>986.2</v>
      </c>
      <c r="BJ732" s="86">
        <f>SUMIF($BO$9:$BO$629,$E732,BJ$9:BJ$629)</f>
        <v>384.8</v>
      </c>
      <c r="BK732" s="119">
        <f t="shared" si="93"/>
        <v>58.303030303030297</v>
      </c>
      <c r="BL732" s="86">
        <f>SUMIF($BO$9:$BO$629,$E732,BL$9:BL$629)</f>
        <v>892.2</v>
      </c>
      <c r="BM732" s="86">
        <f>SUMIF($BO$9:$BO$629,$E732,BM$9:BM$629)</f>
        <v>290.8</v>
      </c>
      <c r="BN732" s="119">
        <f t="shared" si="94"/>
        <v>44.060606060606062</v>
      </c>
      <c r="BO732" s="154">
        <f t="shared" si="92"/>
        <v>246.55</v>
      </c>
      <c r="BP732" s="89">
        <f>(BI732)/COUNTIF($BO$9:$BO$631,E732)</f>
        <v>246.55</v>
      </c>
      <c r="BQ732" s="93">
        <f>(H732+L732+P732+T732+W732+Z732+AI732+AQ732+AY732)/COUNTIF($BO$9:$BO$631,E732)</f>
        <v>11495662.5</v>
      </c>
    </row>
    <row r="733" spans="5:69" ht="23.25" customHeight="1">
      <c r="E733" s="56" t="s">
        <v>833</v>
      </c>
      <c r="F733" s="57" t="s">
        <v>735</v>
      </c>
      <c r="G733" s="91">
        <f>SUMIF($BO$9:$BO$629,$E733,G$9:G$629)</f>
        <v>0</v>
      </c>
      <c r="H733" s="107">
        <f>SUMIF($BO$9:$BO$629,$E733,H$9:H$629)</f>
        <v>0</v>
      </c>
      <c r="I733" s="107">
        <f>SUMIF($BO$9:$BO$629,$E733,I$9:I$629)</f>
        <v>0</v>
      </c>
      <c r="J733" s="107">
        <f>SUMIF($BO$9:$BO$629,$E733,J$9:J$629)</f>
        <v>0</v>
      </c>
      <c r="K733" s="91">
        <f>SUMIF($BO$9:$BO$629,$E733,K$9:K$629)</f>
        <v>0</v>
      </c>
      <c r="L733" s="107">
        <f>SUMIF($BO$9:$BO$629,$E733,L$9:L$629)</f>
        <v>0</v>
      </c>
      <c r="M733" s="107">
        <f>SUMIF($BO$9:$BO$629,$E733,M$9:M$629)</f>
        <v>0</v>
      </c>
      <c r="N733" s="107">
        <f>SUMIF($BO$9:$BO$629,$E733,N$9:N$629)</f>
        <v>0</v>
      </c>
      <c r="O733" s="91">
        <f>SUMIF($BO$9:$BO$629,$E733,O$9:O$629)</f>
        <v>166.2</v>
      </c>
      <c r="P733" s="107">
        <f>SUMIF($BO$9:$BO$629,$E733,P$9:P$629)</f>
        <v>17035500</v>
      </c>
      <c r="Q733" s="107">
        <f>SUMIF($BO$9:$BO$629,$E733,Q$9:Q$629)</f>
        <v>0</v>
      </c>
      <c r="R733" s="107">
        <f>SUMIF($BO$9:$BO$629,$E733,R$9:R$629)</f>
        <v>17035500</v>
      </c>
      <c r="S733" s="91">
        <f>SUMIF($BO$9:$BO$629,$E733,S$9:S$629)</f>
        <v>0</v>
      </c>
      <c r="T733" s="107">
        <f>SUMIF($BO$9:$BO$629,$E733,T$9:T$629)</f>
        <v>0</v>
      </c>
      <c r="U733" s="107">
        <f>SUMIF($BO$9:$BO$629,$E733,U$9:U$629)</f>
        <v>0</v>
      </c>
      <c r="V733" s="107">
        <f>SUMIF($BO$9:$BO$629,$E733,V$9:V$629)</f>
        <v>0</v>
      </c>
      <c r="W733" s="107"/>
      <c r="X733" s="107"/>
      <c r="Y733" s="107"/>
      <c r="Z733" s="107"/>
      <c r="AA733" s="107"/>
      <c r="AB733" s="107">
        <f>SUMIF($BO$9:$BO$629,$E733,AB$9:AB$629)</f>
        <v>0</v>
      </c>
      <c r="AC733" s="107">
        <f>SUMIF($BO$9:$BO$629,$E733,AC$9:AC$629)</f>
        <v>17</v>
      </c>
      <c r="AD733" s="91">
        <f>SUMIF($BO$9:$BO$629,$E733,AD$9:AD$629)</f>
        <v>328</v>
      </c>
      <c r="AE733" s="107">
        <f>SUMIF($BO$9:$BO$629,$E733,AE$9:AE$629)</f>
        <v>0</v>
      </c>
      <c r="AF733" s="91">
        <f>SUMIF($BO$9:$BO$629,$E733,AF$9:AF$629)</f>
        <v>0</v>
      </c>
      <c r="AG733" s="107">
        <f>SUMIF($BO$9:$BO$629,$E733,AG$9:AG$629)</f>
        <v>17</v>
      </c>
      <c r="AH733" s="91">
        <f>SUMIF($BO$9:$BO$629,$E733,AH$9:AH$629)</f>
        <v>328</v>
      </c>
      <c r="AI733" s="117">
        <f>SUMIF($BO$9:$BO$629,$E733,AI$9:AI$629)</f>
        <v>17400000</v>
      </c>
      <c r="AJ733" s="117">
        <f>SUMIF($BO$9:$BO$629,$E733,AJ$9:AJ$629)</f>
        <v>0</v>
      </c>
      <c r="AK733" s="117">
        <f>SUMIF($BO$9:$BO$629,$E733,AK$9:AK$629)</f>
        <v>0</v>
      </c>
      <c r="AL733" s="117">
        <f>SUMIF($BO$9:$BO$629,$E733,AL$9:AL$629)</f>
        <v>17400000</v>
      </c>
      <c r="AM733" s="117">
        <f>SUMIF($BO$9:$BO$629,$E733,AM$9:AM$629)</f>
        <v>0</v>
      </c>
      <c r="AN733" s="91">
        <f>SUMIF($BO$9:$BO$629,$E733,AN$9:AN$629)</f>
        <v>1350</v>
      </c>
      <c r="AO733" s="91">
        <f>SUMIF($BO$9:$BO$629,$E733,AO$9:AO$629)</f>
        <v>837.4</v>
      </c>
      <c r="AP733" s="91">
        <f>SUMIF($BO$9:$BO$629,$E733,AP$9:AP$629)</f>
        <v>26.3</v>
      </c>
      <c r="AQ733" s="116">
        <f>SUMIF($BO$9:$BO$629,$E733,AQ$9:AQ$629)</f>
        <v>25369200</v>
      </c>
      <c r="AR733" s="117">
        <f>SUMIF($BO$9:$BO$629,$E733,AR$9:AR$629)</f>
        <v>0</v>
      </c>
      <c r="AS733" s="117">
        <f>SUMIF($BO$9:$BO$629,$E733,AS$9:AS$629)</f>
        <v>0</v>
      </c>
      <c r="AT733" s="117">
        <f>SUMIF($BO$9:$BO$629,$E733,AT$9:AT$629)</f>
        <v>0</v>
      </c>
      <c r="AU733" s="117">
        <f>SUMIF($BO$9:$BO$629,$E733,AU$9:AU$629)</f>
        <v>0</v>
      </c>
      <c r="AV733" s="117">
        <f>SUMIF($BO$9:$BO$629,$E733,AV$9:AV$629)</f>
        <v>25369200</v>
      </c>
      <c r="AW733" s="117">
        <f>SUMIF($BO$9:$BO$629,$E733,AW$9:AW$629)</f>
        <v>0</v>
      </c>
      <c r="AX733" s="117">
        <f>SUMIF($BO$9:$BO$629,$E733,AX$9:AX$629)</f>
        <v>0</v>
      </c>
      <c r="AY733" s="117">
        <f>SUMIF($BO$9:$BO$629,$E733,AY$9:AY$629)</f>
        <v>0</v>
      </c>
      <c r="AZ733" s="117">
        <f>SUMIF($BO$9:$BO$629,$E733,AZ$9:AZ$629)</f>
        <v>0</v>
      </c>
      <c r="BA733" s="117">
        <f>SUMIF($BO$9:$BO$629,$E733,BA$9:BA$629)</f>
        <v>0</v>
      </c>
      <c r="BB733" s="117">
        <f>SUMIF($BO$9:$BO$629,$E733,BB$9:BB$629)</f>
        <v>59804700</v>
      </c>
      <c r="BC733" s="117">
        <f>SUMIF($BO$9:$BO$629,$E733,BC$9:BC$629)</f>
        <v>0</v>
      </c>
      <c r="BD733" s="117">
        <f>SUMIF($BO$9:$BO$629,$E733,BD$9:BD$629)</f>
        <v>0</v>
      </c>
      <c r="BE733" s="117">
        <f>SUMIF($BO$9:$BO$629,$E733,BE$9:BE$629)</f>
        <v>59804700</v>
      </c>
      <c r="BF733" s="117">
        <f>SUMIF($BO$9:$BO$629,$E733,BF$9:BF$629)</f>
        <v>0</v>
      </c>
      <c r="BG733" s="146">
        <f>SUMIF($BO$9:$BO$629,$E733,BG$9:BG$629)</f>
        <v>0</v>
      </c>
      <c r="BH733" s="91">
        <f>SUMIF($BO$9:$BO$629,$E733,BH$9:BH$629)</f>
        <v>1350</v>
      </c>
      <c r="BI733" s="91">
        <f>SUMIF($BO$9:$BO$629,$E733,BI$9:BI$629)</f>
        <v>1357.9</v>
      </c>
      <c r="BJ733" s="86">
        <f>SUMIF($BO$9:$BO$629,$E733,BJ$9:BJ$629)</f>
        <v>294.8</v>
      </c>
      <c r="BK733" s="119">
        <f t="shared" si="93"/>
        <v>21.837037037037039</v>
      </c>
      <c r="BL733" s="86">
        <f>SUMIF($BO$9:$BO$629,$E733,BL$9:BL$629)</f>
        <v>1029.9000000000001</v>
      </c>
      <c r="BM733" s="86">
        <f>SUMIF($BO$9:$BO$629,$E733,BM$9:BM$629)</f>
        <v>186.90000000000003</v>
      </c>
      <c r="BN733" s="119">
        <f t="shared" si="94"/>
        <v>13.844444444444449</v>
      </c>
      <c r="BO733" s="154">
        <f t="shared" si="92"/>
        <v>169.73750000000001</v>
      </c>
      <c r="BP733" s="89">
        <f>(BI733)/COUNTIF($BO$9:$BO$631,E733)</f>
        <v>169.73750000000001</v>
      </c>
      <c r="BQ733" s="93">
        <f>(H733+L733+P733+T733+W733+Z733+AI733+AQ733+AY733)/COUNTIF($BO$9:$BO$631,E733)</f>
        <v>7475587.5</v>
      </c>
    </row>
    <row r="734" spans="5:69" ht="23.25" customHeight="1">
      <c r="E734" s="56" t="s">
        <v>834</v>
      </c>
      <c r="F734" s="57" t="s">
        <v>736</v>
      </c>
      <c r="G734" s="91">
        <f>SUMIF($BO$9:$BO$629,$E734,G$9:G$629)</f>
        <v>0</v>
      </c>
      <c r="H734" s="107">
        <f>SUMIF($BO$9:$BO$629,$E734,H$9:H$629)</f>
        <v>0</v>
      </c>
      <c r="I734" s="107">
        <f>SUMIF($BO$9:$BO$629,$E734,I$9:I$629)</f>
        <v>0</v>
      </c>
      <c r="J734" s="107">
        <f>SUMIF($BO$9:$BO$629,$E734,J$9:J$629)</f>
        <v>0</v>
      </c>
      <c r="K734" s="91">
        <f>SUMIF($BO$9:$BO$629,$E734,K$9:K$629)</f>
        <v>0</v>
      </c>
      <c r="L734" s="107">
        <f>SUMIF($BO$9:$BO$629,$E734,L$9:L$629)</f>
        <v>0</v>
      </c>
      <c r="M734" s="107">
        <f>SUMIF($BO$9:$BO$629,$E734,M$9:M$629)</f>
        <v>0</v>
      </c>
      <c r="N734" s="107">
        <f>SUMIF($BO$9:$BO$629,$E734,N$9:N$629)</f>
        <v>0</v>
      </c>
      <c r="O734" s="91">
        <f>SUMIF($BO$9:$BO$629,$E734,O$9:O$629)</f>
        <v>45.300000000000004</v>
      </c>
      <c r="P734" s="107">
        <f>SUMIF($BO$9:$BO$629,$E734,P$9:P$629)</f>
        <v>4643250</v>
      </c>
      <c r="Q734" s="107">
        <f>SUMIF($BO$9:$BO$629,$E734,Q$9:Q$629)</f>
        <v>0</v>
      </c>
      <c r="R734" s="107">
        <f>SUMIF($BO$9:$BO$629,$E734,R$9:R$629)</f>
        <v>4643250</v>
      </c>
      <c r="S734" s="91">
        <f>SUMIF($BO$9:$BO$629,$E734,S$9:S$629)</f>
        <v>0</v>
      </c>
      <c r="T734" s="107">
        <f>SUMIF($BO$9:$BO$629,$E734,T$9:T$629)</f>
        <v>0</v>
      </c>
      <c r="U734" s="107">
        <f>SUMIF($BO$9:$BO$629,$E734,U$9:U$629)</f>
        <v>0</v>
      </c>
      <c r="V734" s="107">
        <f>SUMIF($BO$9:$BO$629,$E734,V$9:V$629)</f>
        <v>0</v>
      </c>
      <c r="W734" s="107"/>
      <c r="X734" s="107"/>
      <c r="Y734" s="107"/>
      <c r="Z734" s="107"/>
      <c r="AA734" s="107"/>
      <c r="AB734" s="107">
        <f>SUMIF($BO$9:$BO$629,$E734,AB$9:AB$629)</f>
        <v>0</v>
      </c>
      <c r="AC734" s="107">
        <f>SUMIF($BO$9:$BO$629,$E734,AC$9:AC$629)</f>
        <v>5</v>
      </c>
      <c r="AD734" s="91">
        <f>SUMIF($BO$9:$BO$629,$E734,AD$9:AD$629)</f>
        <v>86</v>
      </c>
      <c r="AE734" s="107">
        <f>SUMIF($BO$9:$BO$629,$E734,AE$9:AE$629)</f>
        <v>0</v>
      </c>
      <c r="AF734" s="91">
        <f>SUMIF($BO$9:$BO$629,$E734,AF$9:AF$629)</f>
        <v>0</v>
      </c>
      <c r="AG734" s="107">
        <f>SUMIF($BO$9:$BO$629,$E734,AG$9:AG$629)</f>
        <v>5</v>
      </c>
      <c r="AH734" s="91">
        <f>SUMIF($BO$9:$BO$629,$E734,AH$9:AH$629)</f>
        <v>86</v>
      </c>
      <c r="AI734" s="117">
        <f>SUMIF($BO$9:$BO$629,$E734,AI$9:AI$629)</f>
        <v>4500000</v>
      </c>
      <c r="AJ734" s="117">
        <f>SUMIF($BO$9:$BO$629,$E734,AJ$9:AJ$629)</f>
        <v>0</v>
      </c>
      <c r="AK734" s="117">
        <f>SUMIF($BO$9:$BO$629,$E734,AK$9:AK$629)</f>
        <v>0</v>
      </c>
      <c r="AL734" s="117">
        <f>SUMIF($BO$9:$BO$629,$E734,AL$9:AL$629)</f>
        <v>4500000</v>
      </c>
      <c r="AM734" s="117">
        <f>SUMIF($BO$9:$BO$629,$E734,AM$9:AM$629)</f>
        <v>0</v>
      </c>
      <c r="AN734" s="91">
        <f>SUMIF($BO$9:$BO$629,$E734,AN$9:AN$629)</f>
        <v>1182.5</v>
      </c>
      <c r="AO734" s="91">
        <f>SUMIF($BO$9:$BO$629,$E734,AO$9:AO$629)</f>
        <v>1303.8</v>
      </c>
      <c r="AP734" s="91">
        <f>SUMIF($BO$9:$BO$629,$E734,AP$9:AP$629)</f>
        <v>116.89999999999999</v>
      </c>
      <c r="AQ734" s="116">
        <f>SUMIF($BO$9:$BO$629,$E734,AQ$9:AQ$629)</f>
        <v>78654000</v>
      </c>
      <c r="AR734" s="117">
        <f>SUMIF($BO$9:$BO$629,$E734,AR$9:AR$629)</f>
        <v>0</v>
      </c>
      <c r="AS734" s="117">
        <f>SUMIF($BO$9:$BO$629,$E734,AS$9:AS$629)</f>
        <v>0</v>
      </c>
      <c r="AT734" s="117">
        <f>SUMIF($BO$9:$BO$629,$E734,AT$9:AT$629)</f>
        <v>0</v>
      </c>
      <c r="AU734" s="117">
        <f>SUMIF($BO$9:$BO$629,$E734,AU$9:AU$629)</f>
        <v>0</v>
      </c>
      <c r="AV734" s="117">
        <f>SUMIF($BO$9:$BO$629,$E734,AV$9:AV$629)</f>
        <v>78654000</v>
      </c>
      <c r="AW734" s="117">
        <f>SUMIF($BO$9:$BO$629,$E734,AW$9:AW$629)</f>
        <v>0</v>
      </c>
      <c r="AX734" s="117">
        <f>SUMIF($BO$9:$BO$629,$E734,AX$9:AX$629)</f>
        <v>0</v>
      </c>
      <c r="AY734" s="117">
        <f>SUMIF($BO$9:$BO$629,$E734,AY$9:AY$629)</f>
        <v>0</v>
      </c>
      <c r="AZ734" s="117">
        <f>SUMIF($BO$9:$BO$629,$E734,AZ$9:AZ$629)</f>
        <v>0</v>
      </c>
      <c r="BA734" s="117">
        <f>SUMIF($BO$9:$BO$629,$E734,BA$9:BA$629)</f>
        <v>0</v>
      </c>
      <c r="BB734" s="117">
        <f>SUMIF($BO$9:$BO$629,$E734,BB$9:BB$629)</f>
        <v>87797250</v>
      </c>
      <c r="BC734" s="117">
        <f>SUMIF($BO$9:$BO$629,$E734,BC$9:BC$629)</f>
        <v>0</v>
      </c>
      <c r="BD734" s="117">
        <f>SUMIF($BO$9:$BO$629,$E734,BD$9:BD$629)</f>
        <v>0</v>
      </c>
      <c r="BE734" s="117">
        <f>SUMIF($BO$9:$BO$629,$E734,BE$9:BE$629)</f>
        <v>87797250</v>
      </c>
      <c r="BF734" s="117">
        <f>SUMIF($BO$9:$BO$629,$E734,BF$9:BF$629)</f>
        <v>0</v>
      </c>
      <c r="BG734" s="146">
        <f>SUMIF($BO$9:$BO$629,$E734,BG$9:BG$629)</f>
        <v>0</v>
      </c>
      <c r="BH734" s="91">
        <f>SUMIF($BO$9:$BO$629,$E734,BH$9:BH$629)</f>
        <v>1182.5</v>
      </c>
      <c r="BI734" s="91">
        <f>SUMIF($BO$9:$BO$629,$E734,BI$9:BI$629)</f>
        <v>1552</v>
      </c>
      <c r="BJ734" s="86">
        <f>SUMIF($BO$9:$BO$629,$E734,BJ$9:BJ$629)</f>
        <v>626.20000000000005</v>
      </c>
      <c r="BK734" s="119">
        <f t="shared" si="93"/>
        <v>52.955602536997894</v>
      </c>
      <c r="BL734" s="86">
        <f>SUMIF($BO$9:$BO$629,$E734,BL$9:BL$629)</f>
        <v>1466</v>
      </c>
      <c r="BM734" s="86">
        <f>SUMIF($BO$9:$BO$629,$E734,BM$9:BM$629)</f>
        <v>540.20000000000005</v>
      </c>
      <c r="BN734" s="119">
        <f t="shared" si="94"/>
        <v>45.682875264270621</v>
      </c>
      <c r="BO734" s="154">
        <f t="shared" si="92"/>
        <v>310.39999999999998</v>
      </c>
      <c r="BP734" s="89">
        <f>(BI734)/COUNTIF($BO$9:$BO$631,E734)</f>
        <v>310.39999999999998</v>
      </c>
      <c r="BQ734" s="93">
        <f>(H734+L734+P734+T734+W734+Z734+AI734+AQ734+AY734)/COUNTIF($BO$9:$BO$631,E734)</f>
        <v>17559450</v>
      </c>
    </row>
    <row r="735" spans="5:69" ht="23.25" customHeight="1">
      <c r="E735" s="56" t="s">
        <v>835</v>
      </c>
      <c r="F735" s="57" t="s">
        <v>737</v>
      </c>
      <c r="G735" s="91">
        <f>SUMIF($BO$9:$BO$629,$E735,G$9:G$629)</f>
        <v>0</v>
      </c>
      <c r="H735" s="107">
        <f>SUMIF($BO$9:$BO$629,$E735,H$9:H$629)</f>
        <v>0</v>
      </c>
      <c r="I735" s="107">
        <f>SUMIF($BO$9:$BO$629,$E735,I$9:I$629)</f>
        <v>0</v>
      </c>
      <c r="J735" s="107">
        <f>SUMIF($BO$9:$BO$629,$E735,J$9:J$629)</f>
        <v>0</v>
      </c>
      <c r="K735" s="91">
        <f>SUMIF($BO$9:$BO$629,$E735,K$9:K$629)</f>
        <v>0</v>
      </c>
      <c r="L735" s="107">
        <f>SUMIF($BO$9:$BO$629,$E735,L$9:L$629)</f>
        <v>0</v>
      </c>
      <c r="M735" s="107">
        <f>SUMIF($BO$9:$BO$629,$E735,M$9:M$629)</f>
        <v>0</v>
      </c>
      <c r="N735" s="107">
        <f>SUMIF($BO$9:$BO$629,$E735,N$9:N$629)</f>
        <v>0</v>
      </c>
      <c r="O735" s="91">
        <f>SUMIF($BO$9:$BO$629,$E735,O$9:O$629)</f>
        <v>150.39999999999998</v>
      </c>
      <c r="P735" s="107">
        <f>SUMIF($BO$9:$BO$629,$E735,P$9:P$629)</f>
        <v>15416000</v>
      </c>
      <c r="Q735" s="107">
        <f>SUMIF($BO$9:$BO$629,$E735,Q$9:Q$629)</f>
        <v>0</v>
      </c>
      <c r="R735" s="107">
        <f>SUMIF($BO$9:$BO$629,$E735,R$9:R$629)</f>
        <v>15416000</v>
      </c>
      <c r="S735" s="91">
        <f>SUMIF($BO$9:$BO$629,$E735,S$9:S$629)</f>
        <v>0</v>
      </c>
      <c r="T735" s="107">
        <f>SUMIF($BO$9:$BO$629,$E735,T$9:T$629)</f>
        <v>0</v>
      </c>
      <c r="U735" s="107">
        <f>SUMIF($BO$9:$BO$629,$E735,U$9:U$629)</f>
        <v>0</v>
      </c>
      <c r="V735" s="107">
        <f>SUMIF($BO$9:$BO$629,$E735,V$9:V$629)</f>
        <v>0</v>
      </c>
      <c r="W735" s="107"/>
      <c r="X735" s="107"/>
      <c r="Y735" s="107"/>
      <c r="Z735" s="107"/>
      <c r="AA735" s="107"/>
      <c r="AB735" s="107">
        <f>SUMIF($BO$9:$BO$629,$E735,AB$9:AB$629)</f>
        <v>0</v>
      </c>
      <c r="AC735" s="107">
        <f>SUMIF($BO$9:$BO$629,$E735,AC$9:AC$629)</f>
        <v>2</v>
      </c>
      <c r="AD735" s="91">
        <f>SUMIF($BO$9:$BO$629,$E735,AD$9:AD$629)</f>
        <v>32</v>
      </c>
      <c r="AE735" s="107">
        <f>SUMIF($BO$9:$BO$629,$E735,AE$9:AE$629)</f>
        <v>0</v>
      </c>
      <c r="AF735" s="91">
        <f>SUMIF($BO$9:$BO$629,$E735,AF$9:AF$629)</f>
        <v>0</v>
      </c>
      <c r="AG735" s="107">
        <f>SUMIF($BO$9:$BO$629,$E735,AG$9:AG$629)</f>
        <v>2</v>
      </c>
      <c r="AH735" s="91">
        <f>SUMIF($BO$9:$BO$629,$E735,AH$9:AH$629)</f>
        <v>32</v>
      </c>
      <c r="AI735" s="117">
        <f>SUMIF($BO$9:$BO$629,$E735,AI$9:AI$629)</f>
        <v>1600000</v>
      </c>
      <c r="AJ735" s="117">
        <f>SUMIF($BO$9:$BO$629,$E735,AJ$9:AJ$629)</f>
        <v>0</v>
      </c>
      <c r="AK735" s="117">
        <f>SUMIF($BO$9:$BO$629,$E735,AK$9:AK$629)</f>
        <v>0</v>
      </c>
      <c r="AL735" s="117">
        <f>SUMIF($BO$9:$BO$629,$E735,AL$9:AL$629)</f>
        <v>1600000</v>
      </c>
      <c r="AM735" s="117">
        <f>SUMIF($BO$9:$BO$629,$E735,AM$9:AM$629)</f>
        <v>0</v>
      </c>
      <c r="AN735" s="91">
        <f>SUMIF($BO$9:$BO$629,$E735,AN$9:AN$629)</f>
        <v>1185</v>
      </c>
      <c r="AO735" s="91">
        <f>SUMIF($BO$9:$BO$629,$E735,AO$9:AO$629)</f>
        <v>499.50000000000006</v>
      </c>
      <c r="AP735" s="91">
        <f>SUMIF($BO$9:$BO$629,$E735,AP$9:AP$629)</f>
        <v>156.4</v>
      </c>
      <c r="AQ735" s="116">
        <f>SUMIF($BO$9:$BO$629,$E735,AQ$9:AQ$629)</f>
        <v>0</v>
      </c>
      <c r="AR735" s="117">
        <f>SUMIF($BO$9:$BO$629,$E735,AR$9:AR$629)</f>
        <v>0</v>
      </c>
      <c r="AS735" s="117">
        <f>SUMIF($BO$9:$BO$629,$E735,AS$9:AS$629)</f>
        <v>0</v>
      </c>
      <c r="AT735" s="117">
        <f>SUMIF($BO$9:$BO$629,$E735,AT$9:AT$629)</f>
        <v>0</v>
      </c>
      <c r="AU735" s="117">
        <f>SUMIF($BO$9:$BO$629,$E735,AU$9:AU$629)</f>
        <v>0</v>
      </c>
      <c r="AV735" s="117">
        <f>SUMIF($BO$9:$BO$629,$E735,AV$9:AV$629)</f>
        <v>0</v>
      </c>
      <c r="AW735" s="117">
        <f>SUMIF($BO$9:$BO$629,$E735,AW$9:AW$629)</f>
        <v>0</v>
      </c>
      <c r="AX735" s="117">
        <f>SUMIF($BO$9:$BO$629,$E735,AX$9:AX$629)</f>
        <v>0</v>
      </c>
      <c r="AY735" s="117">
        <f>SUMIF($BO$9:$BO$629,$E735,AY$9:AY$629)</f>
        <v>0</v>
      </c>
      <c r="AZ735" s="117">
        <f>SUMIF($BO$9:$BO$629,$E735,AZ$9:AZ$629)</f>
        <v>0</v>
      </c>
      <c r="BA735" s="117">
        <f>SUMIF($BO$9:$BO$629,$E735,BA$9:BA$629)</f>
        <v>0</v>
      </c>
      <c r="BB735" s="117">
        <f>SUMIF($BO$9:$BO$629,$E735,BB$9:BB$629)</f>
        <v>17016000</v>
      </c>
      <c r="BC735" s="117">
        <f>SUMIF($BO$9:$BO$629,$E735,BC$9:BC$629)</f>
        <v>0</v>
      </c>
      <c r="BD735" s="117">
        <f>SUMIF($BO$9:$BO$629,$E735,BD$9:BD$629)</f>
        <v>0</v>
      </c>
      <c r="BE735" s="117">
        <f>SUMIF($BO$9:$BO$629,$E735,BE$9:BE$629)</f>
        <v>17016000</v>
      </c>
      <c r="BF735" s="117">
        <f>SUMIF($BO$9:$BO$629,$E735,BF$9:BF$629)</f>
        <v>0</v>
      </c>
      <c r="BG735" s="146">
        <f>SUMIF($BO$9:$BO$629,$E735,BG$9:BG$629)</f>
        <v>0</v>
      </c>
      <c r="BH735" s="91">
        <f>SUMIF($BO$9:$BO$629,$E735,BH$9:BH$629)</f>
        <v>1185</v>
      </c>
      <c r="BI735" s="91">
        <f>SUMIF($BO$9:$BO$629,$E735,BI$9:BI$629)</f>
        <v>838.3</v>
      </c>
      <c r="BJ735" s="86">
        <f>SUMIF($BO$9:$BO$629,$E735,BJ$9:BJ$629)</f>
        <v>0</v>
      </c>
      <c r="BK735" s="119">
        <f t="shared" si="93"/>
        <v>0</v>
      </c>
      <c r="BL735" s="86">
        <f>SUMIF($BO$9:$BO$629,$E735,BL$9:BL$629)</f>
        <v>806.3</v>
      </c>
      <c r="BM735" s="86">
        <f>SUMIF($BO$9:$BO$629,$E735,BM$9:BM$629)</f>
        <v>0</v>
      </c>
      <c r="BN735" s="119">
        <f t="shared" si="94"/>
        <v>0</v>
      </c>
      <c r="BO735" s="154">
        <f t="shared" si="92"/>
        <v>139.71666666666667</v>
      </c>
      <c r="BP735" s="89">
        <f>(BI735)/COUNTIF($BO$9:$BO$631,E735)</f>
        <v>139.71666666666667</v>
      </c>
      <c r="BQ735" s="93">
        <f>(H735+L735+P735+T735+W735+Z735+AI735+AQ735+AY735)/COUNTIF($BO$9:$BO$631,E735)</f>
        <v>2836000</v>
      </c>
    </row>
    <row r="736" spans="5:69" ht="23.25" customHeight="1">
      <c r="E736" s="56" t="s">
        <v>836</v>
      </c>
      <c r="F736" s="57" t="s">
        <v>738</v>
      </c>
      <c r="G736" s="91">
        <f>SUMIF($BO$9:$BO$629,$E736,G$9:G$629)</f>
        <v>0</v>
      </c>
      <c r="H736" s="107">
        <f>SUMIF($BO$9:$BO$629,$E736,H$9:H$629)</f>
        <v>0</v>
      </c>
      <c r="I736" s="107">
        <f>SUMIF($BO$9:$BO$629,$E736,I$9:I$629)</f>
        <v>0</v>
      </c>
      <c r="J736" s="107">
        <f>SUMIF($BO$9:$BO$629,$E736,J$9:J$629)</f>
        <v>0</v>
      </c>
      <c r="K736" s="91">
        <f>SUMIF($BO$9:$BO$629,$E736,K$9:K$629)</f>
        <v>0</v>
      </c>
      <c r="L736" s="107">
        <f>SUMIF($BO$9:$BO$629,$E736,L$9:L$629)</f>
        <v>0</v>
      </c>
      <c r="M736" s="107">
        <f>SUMIF($BO$9:$BO$629,$E736,M$9:M$629)</f>
        <v>0</v>
      </c>
      <c r="N736" s="107">
        <f>SUMIF($BO$9:$BO$629,$E736,N$9:N$629)</f>
        <v>0</v>
      </c>
      <c r="O736" s="91">
        <f>SUMIF($BO$9:$BO$629,$E736,O$9:O$629)</f>
        <v>301.39999999999998</v>
      </c>
      <c r="P736" s="107">
        <f>SUMIF($BO$9:$BO$629,$E736,P$9:P$629)</f>
        <v>30893499.999999996</v>
      </c>
      <c r="Q736" s="107">
        <f>SUMIF($BO$9:$BO$629,$E736,Q$9:Q$629)</f>
        <v>0</v>
      </c>
      <c r="R736" s="107">
        <f>SUMIF($BO$9:$BO$629,$E736,R$9:R$629)</f>
        <v>30893500</v>
      </c>
      <c r="S736" s="91">
        <f>SUMIF($BO$9:$BO$629,$E736,S$9:S$629)</f>
        <v>0</v>
      </c>
      <c r="T736" s="107">
        <f>SUMIF($BO$9:$BO$629,$E736,T$9:T$629)</f>
        <v>0</v>
      </c>
      <c r="U736" s="107">
        <f>SUMIF($BO$9:$BO$629,$E736,U$9:U$629)</f>
        <v>0</v>
      </c>
      <c r="V736" s="107">
        <f>SUMIF($BO$9:$BO$629,$E736,V$9:V$629)</f>
        <v>0</v>
      </c>
      <c r="W736" s="107"/>
      <c r="X736" s="107"/>
      <c r="Y736" s="107"/>
      <c r="Z736" s="107"/>
      <c r="AA736" s="107"/>
      <c r="AB736" s="107">
        <f>SUMIF($BO$9:$BO$629,$E736,AB$9:AB$629)</f>
        <v>0</v>
      </c>
      <c r="AC736" s="107">
        <f>SUMIF($BO$9:$BO$629,$E736,AC$9:AC$629)</f>
        <v>10</v>
      </c>
      <c r="AD736" s="91">
        <f>SUMIF($BO$9:$BO$629,$E736,AD$9:AD$629)</f>
        <v>288</v>
      </c>
      <c r="AE736" s="107">
        <f>SUMIF($BO$9:$BO$629,$E736,AE$9:AE$629)</f>
        <v>0</v>
      </c>
      <c r="AF736" s="91">
        <f>SUMIF($BO$9:$BO$629,$E736,AF$9:AF$629)</f>
        <v>0</v>
      </c>
      <c r="AG736" s="107">
        <f>SUMIF($BO$9:$BO$629,$E736,AG$9:AG$629)</f>
        <v>10</v>
      </c>
      <c r="AH736" s="91">
        <f>SUMIF($BO$9:$BO$629,$E736,AH$9:AH$629)</f>
        <v>288</v>
      </c>
      <c r="AI736" s="117">
        <f>SUMIF($BO$9:$BO$629,$E736,AI$9:AI$629)</f>
        <v>14400000</v>
      </c>
      <c r="AJ736" s="117">
        <f>SUMIF($BO$9:$BO$629,$E736,AJ$9:AJ$629)</f>
        <v>0</v>
      </c>
      <c r="AK736" s="117">
        <f>SUMIF($BO$9:$BO$629,$E736,AK$9:AK$629)</f>
        <v>0</v>
      </c>
      <c r="AL736" s="117">
        <f>SUMIF($BO$9:$BO$629,$E736,AL$9:AL$629)</f>
        <v>14400000</v>
      </c>
      <c r="AM736" s="117">
        <f>SUMIF($BO$9:$BO$629,$E736,AM$9:AM$629)</f>
        <v>0</v>
      </c>
      <c r="AN736" s="91">
        <f>SUMIF($BO$9:$BO$629,$E736,AN$9:AN$629)</f>
        <v>932.5</v>
      </c>
      <c r="AO736" s="91">
        <f>SUMIF($BO$9:$BO$629,$E736,AO$9:AO$629)</f>
        <v>193.29999999999998</v>
      </c>
      <c r="AP736" s="91">
        <f>SUMIF($BO$9:$BO$629,$E736,AP$9:AP$629)</f>
        <v>291.10000000000002</v>
      </c>
      <c r="AQ736" s="116">
        <f>SUMIF($BO$9:$BO$629,$E736,AQ$9:AQ$629)</f>
        <v>6837050</v>
      </c>
      <c r="AR736" s="117">
        <f>SUMIF($BO$9:$BO$629,$E736,AR$9:AR$629)</f>
        <v>0</v>
      </c>
      <c r="AS736" s="117">
        <f>SUMIF($BO$9:$BO$629,$E736,AS$9:AS$629)</f>
        <v>0</v>
      </c>
      <c r="AT736" s="117">
        <f>SUMIF($BO$9:$BO$629,$E736,AT$9:AT$629)</f>
        <v>0</v>
      </c>
      <c r="AU736" s="117">
        <f>SUMIF($BO$9:$BO$629,$E736,AU$9:AU$629)</f>
        <v>0</v>
      </c>
      <c r="AV736" s="117">
        <f>SUMIF($BO$9:$BO$629,$E736,AV$9:AV$629)</f>
        <v>6837050</v>
      </c>
      <c r="AW736" s="117">
        <f>SUMIF($BO$9:$BO$629,$E736,AW$9:AW$629)</f>
        <v>0</v>
      </c>
      <c r="AX736" s="117">
        <f>SUMIF($BO$9:$BO$629,$E736,AX$9:AX$629)</f>
        <v>0</v>
      </c>
      <c r="AY736" s="117">
        <f>SUMIF($BO$9:$BO$629,$E736,AY$9:AY$629)</f>
        <v>0</v>
      </c>
      <c r="AZ736" s="117">
        <f>SUMIF($BO$9:$BO$629,$E736,AZ$9:AZ$629)</f>
        <v>0</v>
      </c>
      <c r="BA736" s="117">
        <f>SUMIF($BO$9:$BO$629,$E736,BA$9:BA$629)</f>
        <v>0</v>
      </c>
      <c r="BB736" s="117">
        <f>SUMIF($BO$9:$BO$629,$E736,BB$9:BB$629)</f>
        <v>52130550</v>
      </c>
      <c r="BC736" s="117">
        <f>SUMIF($BO$9:$BO$629,$E736,BC$9:BC$629)</f>
        <v>0</v>
      </c>
      <c r="BD736" s="117">
        <f>SUMIF($BO$9:$BO$629,$E736,BD$9:BD$629)</f>
        <v>0</v>
      </c>
      <c r="BE736" s="117">
        <f>SUMIF($BO$9:$BO$629,$E736,BE$9:BE$629)</f>
        <v>52130550</v>
      </c>
      <c r="BF736" s="117">
        <f>SUMIF($BO$9:$BO$629,$E736,BF$9:BF$629)</f>
        <v>0</v>
      </c>
      <c r="BG736" s="146">
        <f>SUMIF($BO$9:$BO$629,$E736,BG$9:BG$629)</f>
        <v>0</v>
      </c>
      <c r="BH736" s="91">
        <f>SUMIF($BO$9:$BO$629,$E736,BH$9:BH$629)</f>
        <v>932.5</v>
      </c>
      <c r="BI736" s="91">
        <f>SUMIF($BO$9:$BO$629,$E736,BI$9:BI$629)</f>
        <v>1073.8</v>
      </c>
      <c r="BJ736" s="86">
        <f>SUMIF($BO$9:$BO$629,$E736,BJ$9:BJ$629)</f>
        <v>408.9</v>
      </c>
      <c r="BK736" s="119">
        <f t="shared" si="93"/>
        <v>43.849865951742622</v>
      </c>
      <c r="BL736" s="86">
        <f>SUMIF($BO$9:$BO$629,$E736,BL$9:BL$629)</f>
        <v>785.79999999999984</v>
      </c>
      <c r="BM736" s="86">
        <f>SUMIF($BO$9:$BO$629,$E736,BM$9:BM$629)</f>
        <v>190.69999999999993</v>
      </c>
      <c r="BN736" s="119">
        <f t="shared" si="94"/>
        <v>20.450402144772113</v>
      </c>
      <c r="BO736" s="154">
        <f t="shared" si="92"/>
        <v>268.45</v>
      </c>
      <c r="BP736" s="89">
        <f>(BI736)/COUNTIF($BO$9:$BO$631,E736)</f>
        <v>268.45</v>
      </c>
      <c r="BQ736" s="93">
        <f>(H736+L736+P736+T736+W736+Z736+AI736+AQ736+AY736)/COUNTIF($BO$9:$BO$631,E736)</f>
        <v>13032637.5</v>
      </c>
    </row>
    <row r="737" spans="1:69" ht="23.25" customHeight="1">
      <c r="E737" s="56" t="s">
        <v>837</v>
      </c>
      <c r="F737" s="57" t="s">
        <v>739</v>
      </c>
      <c r="G737" s="91">
        <f>SUMIF($BO$9:$BO$629,$E737,G$9:G$629)</f>
        <v>0</v>
      </c>
      <c r="H737" s="107">
        <f>SUMIF($BO$9:$BO$629,$E737,H$9:H$629)</f>
        <v>0</v>
      </c>
      <c r="I737" s="107">
        <f>SUMIF($BO$9:$BO$629,$E737,I$9:I$629)</f>
        <v>0</v>
      </c>
      <c r="J737" s="107">
        <f>SUMIF($BO$9:$BO$629,$E737,J$9:J$629)</f>
        <v>0</v>
      </c>
      <c r="K737" s="91">
        <f>SUMIF($BO$9:$BO$629,$E737,K$9:K$629)</f>
        <v>0</v>
      </c>
      <c r="L737" s="107">
        <f>SUMIF($BO$9:$BO$629,$E737,L$9:L$629)</f>
        <v>0</v>
      </c>
      <c r="M737" s="107">
        <f>SUMIF($BO$9:$BO$629,$E737,M$9:M$629)</f>
        <v>0</v>
      </c>
      <c r="N737" s="107">
        <f>SUMIF($BO$9:$BO$629,$E737,N$9:N$629)</f>
        <v>0</v>
      </c>
      <c r="O737" s="91">
        <f>SUMIF($BO$9:$BO$629,$E737,O$9:O$629)</f>
        <v>105.29999999999998</v>
      </c>
      <c r="P737" s="107">
        <f>SUMIF($BO$9:$BO$629,$E737,P$9:P$629)</f>
        <v>10793250</v>
      </c>
      <c r="Q737" s="107">
        <f>SUMIF($BO$9:$BO$629,$E737,Q$9:Q$629)</f>
        <v>0</v>
      </c>
      <c r="R737" s="107">
        <f>SUMIF($BO$9:$BO$629,$E737,R$9:R$629)</f>
        <v>10793250</v>
      </c>
      <c r="S737" s="91">
        <f>SUMIF($BO$9:$BO$629,$E737,S$9:S$629)</f>
        <v>0</v>
      </c>
      <c r="T737" s="107">
        <f>SUMIF($BO$9:$BO$629,$E737,T$9:T$629)</f>
        <v>0</v>
      </c>
      <c r="U737" s="107">
        <f>SUMIF($BO$9:$BO$629,$E737,U$9:U$629)</f>
        <v>0</v>
      </c>
      <c r="V737" s="107">
        <f>SUMIF($BO$9:$BO$629,$E737,V$9:V$629)</f>
        <v>0</v>
      </c>
      <c r="W737" s="107"/>
      <c r="X737" s="107"/>
      <c r="Y737" s="107"/>
      <c r="Z737" s="107"/>
      <c r="AA737" s="107"/>
      <c r="AB737" s="107">
        <f>SUMIF($BO$9:$BO$629,$E737,AB$9:AB$629)</f>
        <v>0</v>
      </c>
      <c r="AC737" s="107">
        <f>SUMIF($BO$9:$BO$629,$E737,AC$9:AC$629)</f>
        <v>2</v>
      </c>
      <c r="AD737" s="91">
        <f>SUMIF($BO$9:$BO$629,$E737,AD$9:AD$629)</f>
        <v>30</v>
      </c>
      <c r="AE737" s="107">
        <f>SUMIF($BO$9:$BO$629,$E737,AE$9:AE$629)</f>
        <v>0</v>
      </c>
      <c r="AF737" s="91">
        <f>SUMIF($BO$9:$BO$629,$E737,AF$9:AF$629)</f>
        <v>0</v>
      </c>
      <c r="AG737" s="107">
        <f>SUMIF($BO$9:$BO$629,$E737,AG$9:AG$629)</f>
        <v>2</v>
      </c>
      <c r="AH737" s="91">
        <f>SUMIF($BO$9:$BO$629,$E737,AH$9:AH$629)</f>
        <v>30</v>
      </c>
      <c r="AI737" s="117">
        <f>SUMIF($BO$9:$BO$629,$E737,AI$9:AI$629)</f>
        <v>1500000</v>
      </c>
      <c r="AJ737" s="117">
        <f>SUMIF($BO$9:$BO$629,$E737,AJ$9:AJ$629)</f>
        <v>0</v>
      </c>
      <c r="AK737" s="117">
        <f>SUMIF($BO$9:$BO$629,$E737,AK$9:AK$629)</f>
        <v>0</v>
      </c>
      <c r="AL737" s="117">
        <f>SUMIF($BO$9:$BO$629,$E737,AL$9:AL$629)</f>
        <v>1500000</v>
      </c>
      <c r="AM737" s="117">
        <f>SUMIF($BO$9:$BO$629,$E737,AM$9:AM$629)</f>
        <v>0</v>
      </c>
      <c r="AN737" s="91">
        <f>SUMIF($BO$9:$BO$629,$E737,AN$9:AN$629)</f>
        <v>1045</v>
      </c>
      <c r="AO737" s="91">
        <f>SUMIF($BO$9:$BO$629,$E737,AO$9:AO$629)</f>
        <v>256.89999999999998</v>
      </c>
      <c r="AP737" s="91">
        <f>SUMIF($BO$9:$BO$629,$E737,AP$9:AP$629)</f>
        <v>50.400000000000006</v>
      </c>
      <c r="AQ737" s="116">
        <f>SUMIF($BO$9:$BO$629,$E737,AQ$9:AQ$629)</f>
        <v>0</v>
      </c>
      <c r="AR737" s="117">
        <f>SUMIF($BO$9:$BO$629,$E737,AR$9:AR$629)</f>
        <v>0</v>
      </c>
      <c r="AS737" s="117">
        <f>SUMIF($BO$9:$BO$629,$E737,AS$9:AS$629)</f>
        <v>0</v>
      </c>
      <c r="AT737" s="117">
        <f>SUMIF($BO$9:$BO$629,$E737,AT$9:AT$629)</f>
        <v>0</v>
      </c>
      <c r="AU737" s="117">
        <f>SUMIF($BO$9:$BO$629,$E737,AU$9:AU$629)</f>
        <v>0</v>
      </c>
      <c r="AV737" s="117">
        <f>SUMIF($BO$9:$BO$629,$E737,AV$9:AV$629)</f>
        <v>0</v>
      </c>
      <c r="AW737" s="117">
        <f>SUMIF($BO$9:$BO$629,$E737,AW$9:AW$629)</f>
        <v>0</v>
      </c>
      <c r="AX737" s="117">
        <f>SUMIF($BO$9:$BO$629,$E737,AX$9:AX$629)</f>
        <v>0</v>
      </c>
      <c r="AY737" s="117">
        <f>SUMIF($BO$9:$BO$629,$E737,AY$9:AY$629)</f>
        <v>0</v>
      </c>
      <c r="AZ737" s="117">
        <f>SUMIF($BO$9:$BO$629,$E737,AZ$9:AZ$629)</f>
        <v>0</v>
      </c>
      <c r="BA737" s="117">
        <f>SUMIF($BO$9:$BO$629,$E737,BA$9:BA$629)</f>
        <v>0</v>
      </c>
      <c r="BB737" s="117">
        <f>SUMIF($BO$9:$BO$629,$E737,BB$9:BB$629)</f>
        <v>12293250</v>
      </c>
      <c r="BC737" s="117">
        <f>SUMIF($BO$9:$BO$629,$E737,BC$9:BC$629)</f>
        <v>0</v>
      </c>
      <c r="BD737" s="117">
        <f>SUMIF($BO$9:$BO$629,$E737,BD$9:BD$629)</f>
        <v>0</v>
      </c>
      <c r="BE737" s="117">
        <f>SUMIF($BO$9:$BO$629,$E737,BE$9:BE$629)</f>
        <v>12293250</v>
      </c>
      <c r="BF737" s="117">
        <f>SUMIF($BO$9:$BO$629,$E737,BF$9:BF$629)</f>
        <v>0</v>
      </c>
      <c r="BG737" s="146">
        <f>SUMIF($BO$9:$BO$629,$E737,BG$9:BG$629)</f>
        <v>0</v>
      </c>
      <c r="BH737" s="91">
        <f>SUMIF($BO$9:$BO$629,$E737,BH$9:BH$629)</f>
        <v>1045</v>
      </c>
      <c r="BI737" s="91">
        <f>SUMIF($BO$9:$BO$629,$E737,BI$9:BI$629)</f>
        <v>442.59999999999997</v>
      </c>
      <c r="BJ737" s="86">
        <f>SUMIF($BO$9:$BO$629,$E737,BJ$9:BJ$629)</f>
        <v>0</v>
      </c>
      <c r="BK737" s="119">
        <f t="shared" si="93"/>
        <v>0</v>
      </c>
      <c r="BL737" s="86">
        <f>SUMIF($BO$9:$BO$629,$E737,BL$9:BL$629)</f>
        <v>412.6</v>
      </c>
      <c r="BM737" s="86">
        <f>SUMIF($BO$9:$BO$629,$E737,BM$9:BM$629)</f>
        <v>0</v>
      </c>
      <c r="BN737" s="119">
        <f t="shared" si="94"/>
        <v>0</v>
      </c>
      <c r="BO737" s="154">
        <f t="shared" si="92"/>
        <v>110.64999999999999</v>
      </c>
      <c r="BP737" s="89">
        <f>(BI737)/COUNTIF($BO$9:$BO$631,E737)</f>
        <v>110.64999999999999</v>
      </c>
      <c r="BQ737" s="93">
        <f>(H737+L737+P737+T737+W737+Z737+AI737+AQ737+AY737)/COUNTIF($BO$9:$BO$631,E737)</f>
        <v>3073312.5</v>
      </c>
    </row>
    <row r="738" spans="1:69" ht="23.25" customHeight="1">
      <c r="E738" s="149" t="s">
        <v>864</v>
      </c>
      <c r="F738" s="57" t="s">
        <v>740</v>
      </c>
      <c r="G738" s="91">
        <f>SUMIF($BO$9:$BO$629,$E738,G$9:G$629)</f>
        <v>0</v>
      </c>
      <c r="H738" s="107">
        <f>SUMIF($BO$9:$BO$629,$E738,H$9:H$629)</f>
        <v>0</v>
      </c>
      <c r="I738" s="107">
        <f>SUMIF($BO$9:$BO$629,$E738,I$9:I$629)</f>
        <v>0</v>
      </c>
      <c r="J738" s="107">
        <f>SUMIF($BO$9:$BO$629,$E738,J$9:J$629)</f>
        <v>0</v>
      </c>
      <c r="K738" s="91">
        <f>SUMIF($BO$9:$BO$629,$E738,K$9:K$629)</f>
        <v>0</v>
      </c>
      <c r="L738" s="107">
        <f>SUMIF($BO$9:$BO$629,$E738,L$9:L$629)</f>
        <v>0</v>
      </c>
      <c r="M738" s="107">
        <f>SUMIF($BO$9:$BO$629,$E738,M$9:M$629)</f>
        <v>0</v>
      </c>
      <c r="N738" s="107">
        <f>SUMIF($BO$9:$BO$629,$E738,N$9:N$629)</f>
        <v>0</v>
      </c>
      <c r="O738" s="91">
        <f>SUMIF($BO$9:$BO$629,$E738,O$9:O$629)</f>
        <v>195.6</v>
      </c>
      <c r="P738" s="107">
        <f>SUMIF($BO$9:$BO$629,$E738,P$9:P$629)</f>
        <v>20049000</v>
      </c>
      <c r="Q738" s="107">
        <f>SUMIF($BO$9:$BO$629,$E738,Q$9:Q$629)</f>
        <v>0</v>
      </c>
      <c r="R738" s="107">
        <f>SUMIF($BO$9:$BO$629,$E738,R$9:R$629)</f>
        <v>20049000</v>
      </c>
      <c r="S738" s="91">
        <f>SUMIF($BO$9:$BO$629,$E738,S$9:S$629)</f>
        <v>0</v>
      </c>
      <c r="T738" s="107">
        <f>SUMIF($BO$9:$BO$629,$E738,T$9:T$629)</f>
        <v>0</v>
      </c>
      <c r="U738" s="107">
        <f>SUMIF($BO$9:$BO$629,$E738,U$9:U$629)</f>
        <v>0</v>
      </c>
      <c r="V738" s="107">
        <f>SUMIF($BO$9:$BO$629,$E738,V$9:V$629)</f>
        <v>0</v>
      </c>
      <c r="W738" s="107"/>
      <c r="X738" s="107"/>
      <c r="Y738" s="107"/>
      <c r="Z738" s="107"/>
      <c r="AA738" s="107"/>
      <c r="AB738" s="107">
        <f>SUMIF($BO$9:$BO$629,$E738,AB$9:AB$629)</f>
        <v>0</v>
      </c>
      <c r="AC738" s="107">
        <f>SUMIF($BO$9:$BO$629,$E738,AC$9:AC$629)</f>
        <v>0</v>
      </c>
      <c r="AD738" s="91">
        <f>SUMIF($BO$9:$BO$629,$E738,AD$9:AD$629)</f>
        <v>0</v>
      </c>
      <c r="AE738" s="107">
        <f>SUMIF($BO$9:$BO$629,$E738,AE$9:AE$629)</f>
        <v>0</v>
      </c>
      <c r="AF738" s="91">
        <f>SUMIF($BO$9:$BO$629,$E738,AF$9:AF$629)</f>
        <v>0</v>
      </c>
      <c r="AG738" s="91">
        <f>SUMIF($BO$9:$BO$629,$E738,AG$9:AG$629)</f>
        <v>0</v>
      </c>
      <c r="AH738" s="91">
        <f>SUMIF($BO$9:$BO$629,$E738,AH$9:AH$629)</f>
        <v>0</v>
      </c>
      <c r="AI738" s="117">
        <f>SUMIF($BO$9:$BO$629,$E738,AI$9:AI$629)</f>
        <v>0</v>
      </c>
      <c r="AJ738" s="117">
        <f>SUMIF($BO$9:$BO$629,$E738,AJ$9:AJ$629)</f>
        <v>0</v>
      </c>
      <c r="AK738" s="117">
        <f>SUMIF($BO$9:$BO$629,$E738,AK$9:AK$629)</f>
        <v>0</v>
      </c>
      <c r="AL738" s="117">
        <f>SUMIF($BO$9:$BO$629,$E738,AL$9:AL$629)</f>
        <v>0</v>
      </c>
      <c r="AM738" s="117">
        <f>SUMIF($BO$9:$BO$629,$E738,AM$9:AM$629)</f>
        <v>0</v>
      </c>
      <c r="AN738" s="91">
        <f>SUMIF($BO$9:$BO$629,$E738,AN$9:AN$629)</f>
        <v>1765</v>
      </c>
      <c r="AO738" s="91">
        <f>SUMIF($BO$9:$BO$629,$E738,AO$9:AO$629)</f>
        <v>3759.5</v>
      </c>
      <c r="AP738" s="91">
        <f>SUMIF($BO$9:$BO$629,$E738,AP$9:AP$629)</f>
        <v>0</v>
      </c>
      <c r="AQ738" s="116">
        <f>SUMIF($BO$9:$BO$629,$E738,AQ$9:AQ$629)</f>
        <v>316960050</v>
      </c>
      <c r="AR738" s="117">
        <f>SUMIF($BO$9:$BO$629,$E738,AR$9:AR$629)</f>
        <v>0</v>
      </c>
      <c r="AS738" s="117">
        <f>SUMIF($BO$9:$BO$629,$E738,AS$9:AS$629)</f>
        <v>0</v>
      </c>
      <c r="AT738" s="117">
        <f>SUMIF($BO$9:$BO$629,$E738,AT$9:AT$629)</f>
        <v>0</v>
      </c>
      <c r="AU738" s="117">
        <f>SUMIF($BO$9:$BO$629,$E738,AU$9:AU$629)</f>
        <v>0</v>
      </c>
      <c r="AV738" s="117">
        <f>SUMIF($BO$9:$BO$629,$E738,AV$9:AV$629)</f>
        <v>316960050</v>
      </c>
      <c r="AW738" s="117">
        <f>SUMIF($BO$9:$BO$629,$E738,AW$9:AW$629)</f>
        <v>0</v>
      </c>
      <c r="AX738" s="117">
        <f>SUMIF($BO$9:$BO$629,$E738,AX$9:AX$629)</f>
        <v>0</v>
      </c>
      <c r="AY738" s="117">
        <f>SUMIF($BO$9:$BO$629,$E738,AY$9:AY$629)</f>
        <v>0</v>
      </c>
      <c r="AZ738" s="117">
        <f>SUMIF($BO$9:$BO$629,$E738,AZ$9:AZ$629)</f>
        <v>0</v>
      </c>
      <c r="BA738" s="117">
        <f>SUMIF($BO$9:$BO$629,$E738,BA$9:BA$629)</f>
        <v>0</v>
      </c>
      <c r="BB738" s="117">
        <f>SUMIF($BO$9:$BO$629,$E738,BB$9:BB$629)</f>
        <v>337009050</v>
      </c>
      <c r="BC738" s="117">
        <f>SUMIF($BO$9:$BO$629,$E738,BC$9:BC$629)</f>
        <v>0</v>
      </c>
      <c r="BD738" s="117">
        <f>SUMIF($BO$9:$BO$629,$E738,BD$9:BD$629)</f>
        <v>0</v>
      </c>
      <c r="BE738" s="117">
        <f>SUMIF($BO$9:$BO$629,$E738,BE$9:BE$629)</f>
        <v>337009050</v>
      </c>
      <c r="BF738" s="117">
        <f>SUMIF($BO$9:$BO$629,$E738,BF$9:BF$629)</f>
        <v>0</v>
      </c>
      <c r="BG738" s="146">
        <f>SUMIF($BO$9:$BO$629,$E738,BG$9:BG$629)</f>
        <v>0</v>
      </c>
      <c r="BH738" s="91">
        <f>SUMIF($BO$9:$BO$629,$E738,BH$9:BH$629)</f>
        <v>1765</v>
      </c>
      <c r="BI738" s="91">
        <f>SUMIF($BO$9:$BO$629,$E738,BI$9:BI$629)</f>
        <v>3955.1</v>
      </c>
      <c r="BJ738" s="86">
        <f>SUMIF($BO$9:$BO$629,$E738,BJ$9:BJ$629)</f>
        <v>2726.3</v>
      </c>
      <c r="BK738" s="119">
        <f t="shared" si="93"/>
        <v>154.46458923512751</v>
      </c>
      <c r="BL738" s="86">
        <f>SUMIF($BO$9:$BO$629,$E738,BL$9:BL$629)</f>
        <v>3955.1</v>
      </c>
      <c r="BM738" s="86">
        <f>SUMIF($BO$9:$BO$629,$E738,BM$9:BM$629)</f>
        <v>2726.3</v>
      </c>
      <c r="BN738" s="119">
        <f t="shared" si="94"/>
        <v>154.46458923512751</v>
      </c>
      <c r="BO738" s="154">
        <f t="shared" si="92"/>
        <v>439.45555555555552</v>
      </c>
      <c r="BP738" s="89">
        <f>(BI738)/COUNTIF($BO$9:$BO$631,E738)</f>
        <v>439.45555555555552</v>
      </c>
      <c r="BQ738" s="93">
        <f>(H738+L738+P738+T738+W738+Z738+AI738+AQ738+AY738)/COUNTIF($BO$9:$BO$631,E738)</f>
        <v>37445450</v>
      </c>
    </row>
    <row r="739" spans="1:69" ht="23.25" customHeight="1">
      <c r="E739" s="149" t="s">
        <v>865</v>
      </c>
      <c r="F739" s="57" t="s">
        <v>741</v>
      </c>
      <c r="G739" s="91">
        <f>SUMIF($BO$9:$BO$629,$E739,G$9:G$629)</f>
        <v>0</v>
      </c>
      <c r="H739" s="107">
        <f>SUMIF($BO$9:$BO$629,$E739,H$9:H$629)</f>
        <v>0</v>
      </c>
      <c r="I739" s="107">
        <f>SUMIF($BO$9:$BO$629,$E739,I$9:I$629)</f>
        <v>0</v>
      </c>
      <c r="J739" s="107">
        <f>SUMIF($BO$9:$BO$629,$E739,J$9:J$629)</f>
        <v>0</v>
      </c>
      <c r="K739" s="91">
        <f>SUMIF($BO$9:$BO$629,$E739,K$9:K$629)</f>
        <v>0</v>
      </c>
      <c r="L739" s="107">
        <f>SUMIF($BO$9:$BO$629,$E739,L$9:L$629)</f>
        <v>0</v>
      </c>
      <c r="M739" s="107">
        <f>SUMIF($BO$9:$BO$629,$E739,M$9:M$629)</f>
        <v>0</v>
      </c>
      <c r="N739" s="107">
        <f>SUMIF($BO$9:$BO$629,$E739,N$9:N$629)</f>
        <v>0</v>
      </c>
      <c r="O739" s="91">
        <f>SUMIF($BO$9:$BO$629,$E739,O$9:O$629)</f>
        <v>151.30000000000001</v>
      </c>
      <c r="P739" s="107">
        <f>SUMIF($BO$9:$BO$629,$E739,P$9:P$629)</f>
        <v>15508250</v>
      </c>
      <c r="Q739" s="107">
        <f>SUMIF($BO$9:$BO$629,$E739,Q$9:Q$629)</f>
        <v>0</v>
      </c>
      <c r="R739" s="107">
        <f>SUMIF($BO$9:$BO$629,$E739,R$9:R$629)</f>
        <v>15508250</v>
      </c>
      <c r="S739" s="91">
        <f>SUMIF($BO$9:$BO$629,$E739,S$9:S$629)</f>
        <v>0</v>
      </c>
      <c r="T739" s="107">
        <f>SUMIF($BO$9:$BO$629,$E739,T$9:T$629)</f>
        <v>0</v>
      </c>
      <c r="U739" s="107">
        <f>SUMIF($BO$9:$BO$629,$E739,U$9:U$629)</f>
        <v>0</v>
      </c>
      <c r="V739" s="107">
        <f>SUMIF($BO$9:$BO$629,$E739,V$9:V$629)</f>
        <v>0</v>
      </c>
      <c r="W739" s="107"/>
      <c r="X739" s="107"/>
      <c r="Y739" s="107"/>
      <c r="Z739" s="107"/>
      <c r="AA739" s="107"/>
      <c r="AB739" s="107">
        <f>SUMIF($BO$9:$BO$629,$E739,AB$9:AB$629)</f>
        <v>0</v>
      </c>
      <c r="AC739" s="107">
        <f>SUMIF($BO$9:$BO$629,$E739,AC$9:AC$629)</f>
        <v>0</v>
      </c>
      <c r="AD739" s="91">
        <f>SUMIF($BO$9:$BO$629,$E739,AD$9:AD$629)</f>
        <v>0</v>
      </c>
      <c r="AE739" s="107">
        <f>SUMIF($BO$9:$BO$629,$E739,AE$9:AE$629)</f>
        <v>0</v>
      </c>
      <c r="AF739" s="91">
        <f>SUMIF($BO$9:$BO$629,$E739,AF$9:AF$629)</f>
        <v>0</v>
      </c>
      <c r="AG739" s="91">
        <f>SUMIF($BO$9:$BO$629,$E739,AG$9:AG$629)</f>
        <v>0</v>
      </c>
      <c r="AH739" s="91">
        <f>SUMIF($BO$9:$BO$629,$E739,AH$9:AH$629)</f>
        <v>0</v>
      </c>
      <c r="AI739" s="117">
        <f>SUMIF($BO$9:$BO$629,$E739,AI$9:AI$629)</f>
        <v>0</v>
      </c>
      <c r="AJ739" s="117">
        <f>SUMIF($BO$9:$BO$629,$E739,AJ$9:AJ$629)</f>
        <v>0</v>
      </c>
      <c r="AK739" s="117">
        <f>SUMIF($BO$9:$BO$629,$E739,AK$9:AK$629)</f>
        <v>0</v>
      </c>
      <c r="AL739" s="117">
        <f>SUMIF($BO$9:$BO$629,$E739,AL$9:AL$629)</f>
        <v>0</v>
      </c>
      <c r="AM739" s="117">
        <f>SUMIF($BO$9:$BO$629,$E739,AM$9:AM$629)</f>
        <v>0</v>
      </c>
      <c r="AN739" s="91">
        <f>SUMIF($BO$9:$BO$629,$E739,AN$9:AN$629)</f>
        <v>1070</v>
      </c>
      <c r="AO739" s="91">
        <f>SUMIF($BO$9:$BO$629,$E739,AO$9:AO$629)</f>
        <v>2528.8000000000002</v>
      </c>
      <c r="AP739" s="91">
        <f>SUMIF($BO$9:$BO$629,$E739,AP$9:AP$629)</f>
        <v>0</v>
      </c>
      <c r="AQ739" s="116">
        <f>SUMIF($BO$9:$BO$629,$E739,AQ$9:AQ$629)</f>
        <v>205972650</v>
      </c>
      <c r="AR739" s="117">
        <f>SUMIF($BO$9:$BO$629,$E739,AR$9:AR$629)</f>
        <v>0</v>
      </c>
      <c r="AS739" s="117">
        <f>SUMIF($BO$9:$BO$629,$E739,AS$9:AS$629)</f>
        <v>0</v>
      </c>
      <c r="AT739" s="117">
        <f>SUMIF($BO$9:$BO$629,$E739,AT$9:AT$629)</f>
        <v>0</v>
      </c>
      <c r="AU739" s="117">
        <f>SUMIF($BO$9:$BO$629,$E739,AU$9:AU$629)</f>
        <v>0</v>
      </c>
      <c r="AV739" s="117">
        <f>SUMIF($BO$9:$BO$629,$E739,AV$9:AV$629)</f>
        <v>205972650</v>
      </c>
      <c r="AW739" s="117">
        <f>SUMIF($BO$9:$BO$629,$E739,AW$9:AW$629)</f>
        <v>0</v>
      </c>
      <c r="AX739" s="117">
        <f>SUMIF($BO$9:$BO$629,$E739,AX$9:AX$629)</f>
        <v>0</v>
      </c>
      <c r="AY739" s="117">
        <f>SUMIF($BO$9:$BO$629,$E739,AY$9:AY$629)</f>
        <v>0</v>
      </c>
      <c r="AZ739" s="117">
        <f>SUMIF($BO$9:$BO$629,$E739,AZ$9:AZ$629)</f>
        <v>0</v>
      </c>
      <c r="BA739" s="117">
        <f>SUMIF($BO$9:$BO$629,$E739,BA$9:BA$629)</f>
        <v>0</v>
      </c>
      <c r="BB739" s="117">
        <f>SUMIF($BO$9:$BO$629,$E739,BB$9:BB$629)</f>
        <v>221480900</v>
      </c>
      <c r="BC739" s="117">
        <f>SUMIF($BO$9:$BO$629,$E739,BC$9:BC$629)</f>
        <v>0</v>
      </c>
      <c r="BD739" s="117">
        <f>SUMIF($BO$9:$BO$629,$E739,BD$9:BD$629)</f>
        <v>0</v>
      </c>
      <c r="BE739" s="117">
        <f>SUMIF($BO$9:$BO$629,$E739,BE$9:BE$629)</f>
        <v>221480900</v>
      </c>
      <c r="BF739" s="117">
        <f>SUMIF($BO$9:$BO$629,$E739,BF$9:BF$629)</f>
        <v>0</v>
      </c>
      <c r="BG739" s="146">
        <f>SUMIF($BO$9:$BO$629,$E739,BG$9:BG$629)</f>
        <v>0</v>
      </c>
      <c r="BH739" s="91">
        <f>SUMIF($BO$9:$BO$629,$E739,BH$9:BH$629)</f>
        <v>1070</v>
      </c>
      <c r="BI739" s="91">
        <f>SUMIF($BO$9:$BO$629,$E739,BI$9:BI$629)</f>
        <v>2680.1000000000004</v>
      </c>
      <c r="BJ739" s="86">
        <f>SUMIF($BO$9:$BO$629,$E739,BJ$9:BJ$629)</f>
        <v>1755.8000000000002</v>
      </c>
      <c r="BK739" s="119">
        <f t="shared" si="93"/>
        <v>164.09345794392524</v>
      </c>
      <c r="BL739" s="86">
        <f>SUMIF($BO$9:$BO$629,$E739,BL$9:BL$629)</f>
        <v>2680.1000000000004</v>
      </c>
      <c r="BM739" s="86">
        <f>SUMIF($BO$9:$BO$629,$E739,BM$9:BM$629)</f>
        <v>1755.8000000000002</v>
      </c>
      <c r="BN739" s="119">
        <f t="shared" si="94"/>
        <v>164.09345794392524</v>
      </c>
      <c r="BO739" s="154">
        <f t="shared" si="92"/>
        <v>536.0200000000001</v>
      </c>
      <c r="BP739" s="89">
        <f>(BI739)/COUNTIF($BO$9:$BO$631,E739)</f>
        <v>536.0200000000001</v>
      </c>
      <c r="BQ739" s="93">
        <f>(H739+L739+P739+T739+W739+Z739+AI739+AQ739+AY739)/COUNTIF($BO$9:$BO$631,E739)</f>
        <v>44296180</v>
      </c>
    </row>
    <row r="740" spans="1:69" ht="23.25" customHeight="1">
      <c r="E740" s="149" t="s">
        <v>866</v>
      </c>
      <c r="F740" s="57" t="s">
        <v>742</v>
      </c>
      <c r="G740" s="91">
        <f>SUMIF($BO$9:$BO$629,$E740,G$9:G$629)</f>
        <v>0</v>
      </c>
      <c r="H740" s="107">
        <f>SUMIF($BO$9:$BO$629,$E740,H$9:H$629)</f>
        <v>0</v>
      </c>
      <c r="I740" s="107">
        <f>SUMIF($BO$9:$BO$629,$E740,I$9:I$629)</f>
        <v>0</v>
      </c>
      <c r="J740" s="107">
        <f>SUMIF($BO$9:$BO$629,$E740,J$9:J$629)</f>
        <v>0</v>
      </c>
      <c r="K740" s="91">
        <f>SUMIF($BO$9:$BO$629,$E740,K$9:K$629)</f>
        <v>0</v>
      </c>
      <c r="L740" s="107">
        <f>SUMIF($BO$9:$BO$629,$E740,L$9:L$629)</f>
        <v>0</v>
      </c>
      <c r="M740" s="107">
        <f>SUMIF($BO$9:$BO$629,$E740,M$9:M$629)</f>
        <v>0</v>
      </c>
      <c r="N740" s="107">
        <f>SUMIF($BO$9:$BO$629,$E740,N$9:N$629)</f>
        <v>0</v>
      </c>
      <c r="O740" s="91">
        <f>SUMIF($BO$9:$BO$629,$E740,O$9:O$629)</f>
        <v>0</v>
      </c>
      <c r="P740" s="107">
        <f>SUMIF($BO$9:$BO$629,$E740,P$9:P$629)</f>
        <v>0</v>
      </c>
      <c r="Q740" s="107">
        <f>SUMIF($BO$9:$BO$629,$E740,Q$9:Q$629)</f>
        <v>0</v>
      </c>
      <c r="R740" s="107">
        <f>SUMIF($BO$9:$BO$629,$E740,R$9:R$629)</f>
        <v>0</v>
      </c>
      <c r="S740" s="91">
        <f>SUMIF($BO$9:$BO$629,$E740,S$9:S$629)</f>
        <v>0</v>
      </c>
      <c r="T740" s="107">
        <f>SUMIF($BO$9:$BO$629,$E740,T$9:T$629)</f>
        <v>0</v>
      </c>
      <c r="U740" s="107">
        <f>SUMIF($BO$9:$BO$629,$E740,U$9:U$629)</f>
        <v>0</v>
      </c>
      <c r="V740" s="107">
        <f>SUMIF($BO$9:$BO$629,$E740,V$9:V$629)</f>
        <v>0</v>
      </c>
      <c r="W740" s="107"/>
      <c r="X740" s="107"/>
      <c r="Y740" s="107"/>
      <c r="Z740" s="107"/>
      <c r="AA740" s="107"/>
      <c r="AB740" s="107">
        <f>SUMIF($BO$9:$BO$629,$E740,AB$9:AB$629)</f>
        <v>0</v>
      </c>
      <c r="AC740" s="107">
        <f>SUMIF($BO$9:$BO$629,$E740,AC$9:AC$629)</f>
        <v>0</v>
      </c>
      <c r="AD740" s="91">
        <f>SUMIF($BO$9:$BO$629,$E740,AD$9:AD$629)</f>
        <v>0</v>
      </c>
      <c r="AE740" s="107">
        <f>SUMIF($BO$9:$BO$629,$E740,AE$9:AE$629)</f>
        <v>0</v>
      </c>
      <c r="AF740" s="91">
        <f>SUMIF($BO$9:$BO$629,$E740,AF$9:AF$629)</f>
        <v>0</v>
      </c>
      <c r="AG740" s="91">
        <f>SUMIF($BO$9:$BO$629,$E740,AG$9:AG$629)</f>
        <v>0</v>
      </c>
      <c r="AH740" s="91">
        <f>SUMIF($BO$9:$BO$629,$E740,AH$9:AH$629)</f>
        <v>0</v>
      </c>
      <c r="AI740" s="117">
        <f>SUMIF($BO$9:$BO$629,$E740,AI$9:AI$629)</f>
        <v>0</v>
      </c>
      <c r="AJ740" s="117">
        <f>SUMIF($BO$9:$BO$629,$E740,AJ$9:AJ$629)</f>
        <v>0</v>
      </c>
      <c r="AK740" s="117">
        <f>SUMIF($BO$9:$BO$629,$E740,AK$9:AK$629)</f>
        <v>0</v>
      </c>
      <c r="AL740" s="117">
        <f>SUMIF($BO$9:$BO$629,$E740,AL$9:AL$629)</f>
        <v>0</v>
      </c>
      <c r="AM740" s="117">
        <f>SUMIF($BO$9:$BO$629,$E740,AM$9:AM$629)</f>
        <v>0</v>
      </c>
      <c r="AN740" s="91">
        <f>SUMIF($BO$9:$BO$629,$E740,AN$9:AN$629)</f>
        <v>1805</v>
      </c>
      <c r="AO740" s="91">
        <f>SUMIF($BO$9:$BO$629,$E740,AO$9:AO$629)</f>
        <v>2651</v>
      </c>
      <c r="AP740" s="91">
        <f>SUMIF($BO$9:$BO$629,$E740,AP$9:AP$629)</f>
        <v>0</v>
      </c>
      <c r="AQ740" s="116">
        <f>SUMIF($BO$9:$BO$629,$E740,AQ$9:AQ$629)</f>
        <v>166938450</v>
      </c>
      <c r="AR740" s="117">
        <f>SUMIF($BO$9:$BO$629,$E740,AR$9:AR$629)</f>
        <v>0</v>
      </c>
      <c r="AS740" s="117">
        <f>SUMIF($BO$9:$BO$629,$E740,AS$9:AS$629)</f>
        <v>0</v>
      </c>
      <c r="AT740" s="117">
        <f>SUMIF($BO$9:$BO$629,$E740,AT$9:AT$629)</f>
        <v>0</v>
      </c>
      <c r="AU740" s="117">
        <f>SUMIF($BO$9:$BO$629,$E740,AU$9:AU$629)</f>
        <v>0</v>
      </c>
      <c r="AV740" s="117">
        <f>SUMIF($BO$9:$BO$629,$E740,AV$9:AV$629)</f>
        <v>166938450</v>
      </c>
      <c r="AW740" s="117">
        <f>SUMIF($BO$9:$BO$629,$E740,AW$9:AW$629)</f>
        <v>0</v>
      </c>
      <c r="AX740" s="117">
        <f>SUMIF($BO$9:$BO$629,$E740,AX$9:AX$629)</f>
        <v>0</v>
      </c>
      <c r="AY740" s="117">
        <f>SUMIF($BO$9:$BO$629,$E740,AY$9:AY$629)</f>
        <v>0</v>
      </c>
      <c r="AZ740" s="117">
        <f>SUMIF($BO$9:$BO$629,$E740,AZ$9:AZ$629)</f>
        <v>0</v>
      </c>
      <c r="BA740" s="117">
        <f>SUMIF($BO$9:$BO$629,$E740,BA$9:BA$629)</f>
        <v>0</v>
      </c>
      <c r="BB740" s="117">
        <f>SUMIF($BO$9:$BO$629,$E740,BB$9:BB$629)</f>
        <v>166938450</v>
      </c>
      <c r="BC740" s="117">
        <f>SUMIF($BO$9:$BO$629,$E740,BC$9:BC$629)</f>
        <v>0</v>
      </c>
      <c r="BD740" s="117">
        <f>SUMIF($BO$9:$BO$629,$E740,BD$9:BD$629)</f>
        <v>0</v>
      </c>
      <c r="BE740" s="117">
        <f>SUMIF($BO$9:$BO$629,$E740,BE$9:BE$629)</f>
        <v>166938450</v>
      </c>
      <c r="BF740" s="117">
        <f>SUMIF($BO$9:$BO$629,$E740,BF$9:BF$629)</f>
        <v>0</v>
      </c>
      <c r="BG740" s="146">
        <f>SUMIF($BO$9:$BO$629,$E740,BG$9:BG$629)</f>
        <v>0</v>
      </c>
      <c r="BH740" s="91">
        <f>SUMIF($BO$9:$BO$629,$E740,BH$9:BH$629)</f>
        <v>1805</v>
      </c>
      <c r="BI740" s="91">
        <f>SUMIF($BO$9:$BO$629,$E740,BI$9:BI$629)</f>
        <v>2651</v>
      </c>
      <c r="BJ740" s="86">
        <f>SUMIF($BO$9:$BO$629,$E740,BJ$9:BJ$629)</f>
        <v>1264.0999999999999</v>
      </c>
      <c r="BK740" s="119">
        <f t="shared" si="93"/>
        <v>70.03324099722991</v>
      </c>
      <c r="BL740" s="86">
        <f>SUMIF($BO$9:$BO$629,$E740,BL$9:BL$629)</f>
        <v>2651</v>
      </c>
      <c r="BM740" s="86">
        <f>SUMIF($BO$9:$BO$629,$E740,BM$9:BM$629)</f>
        <v>1264.0999999999999</v>
      </c>
      <c r="BN740" s="119">
        <f t="shared" si="94"/>
        <v>70.03324099722991</v>
      </c>
      <c r="BO740" s="154">
        <f t="shared" si="92"/>
        <v>378.71428571428572</v>
      </c>
      <c r="BP740" s="89">
        <f>(BI740)/COUNTIF($BO$9:$BO$631,E740)</f>
        <v>378.71428571428572</v>
      </c>
      <c r="BQ740" s="93">
        <f>(H740+L740+P740+T740+W740+Z740+AI740+AQ740+AY740)/COUNTIF($BO$9:$BO$631,E740)</f>
        <v>23848350</v>
      </c>
    </row>
    <row r="741" spans="1:69" ht="23.25" customHeight="1">
      <c r="E741" s="108">
        <v>3300</v>
      </c>
      <c r="F741" s="109" t="s">
        <v>743</v>
      </c>
      <c r="G741" s="110">
        <f>SUMIF($BO$9:$BO$629,$E741,G$9:G$629)</f>
        <v>0</v>
      </c>
      <c r="H741" s="111">
        <f>SUMIF($BO$9:$BO$629,$E741,H$9:H$629)</f>
        <v>0</v>
      </c>
      <c r="I741" s="111">
        <f>SUMIF($BO$9:$BO$629,$E741,I$9:I$629)</f>
        <v>0</v>
      </c>
      <c r="J741" s="111">
        <f>SUMIF($BO$9:$BO$629,$E741,J$9:J$629)</f>
        <v>0</v>
      </c>
      <c r="K741" s="110">
        <f>SUMIF($BO$9:$BO$629,$E741,K$9:K$629)</f>
        <v>0</v>
      </c>
      <c r="L741" s="111">
        <f>SUMIF($BO$9:$BO$629,$E741,L$9:L$629)</f>
        <v>0</v>
      </c>
      <c r="M741" s="111">
        <f>SUMIF($BO$9:$BO$629,$E741,M$9:M$629)</f>
        <v>0</v>
      </c>
      <c r="N741" s="111">
        <f>SUMIF($BO$9:$BO$629,$E741,N$9:N$629)</f>
        <v>0</v>
      </c>
      <c r="O741" s="110">
        <f>SUMIF($BO$9:$BO$629,$E741,O$9:O$629)</f>
        <v>700.8</v>
      </c>
      <c r="P741" s="111">
        <f>SUMIF($BO$9:$BO$629,$E741,P$9:P$629)</f>
        <v>71832000</v>
      </c>
      <c r="Q741" s="111">
        <f>SUMIF($BO$9:$BO$629,$E741,Q$9:Q$629)</f>
        <v>0</v>
      </c>
      <c r="R741" s="111">
        <f>SUMIF($BO$9:$BO$629,$E741,R$9:R$629)</f>
        <v>71832000</v>
      </c>
      <c r="S741" s="110">
        <f>SUMIF($BO$9:$BO$629,$E741,S$9:S$629)</f>
        <v>0</v>
      </c>
      <c r="T741" s="111">
        <f>SUMIF($BO$9:$BO$629,$E741,T$9:T$629)</f>
        <v>0</v>
      </c>
      <c r="U741" s="111">
        <f>SUMIF($BO$9:$BO$629,$E741,U$9:U$629)</f>
        <v>0</v>
      </c>
      <c r="V741" s="111">
        <f>SUMIF($BO$9:$BO$629,$E741,V$9:V$629)</f>
        <v>0</v>
      </c>
      <c r="W741" s="111"/>
      <c r="X741" s="111"/>
      <c r="Y741" s="111"/>
      <c r="Z741" s="111"/>
      <c r="AA741" s="111"/>
      <c r="AB741" s="111">
        <f>SUMIF($BO$9:$BO$629,$E741,AB$9:AB$629)</f>
        <v>0</v>
      </c>
      <c r="AC741" s="111">
        <f>SUMIF($BO$9:$BO$629,$E741,AC$9:AC$629)</f>
        <v>0</v>
      </c>
      <c r="AD741" s="110">
        <f>SUMIF($BO$9:$BO$629,$E741,AD$9:AD$629)</f>
        <v>0</v>
      </c>
      <c r="AE741" s="107">
        <f>SUMIF($BO$9:$BO$629,$E741,AE$9:AE$629)</f>
        <v>0</v>
      </c>
      <c r="AF741" s="91">
        <f>SUMIF($BO$9:$BO$629,$E741,AF$9:AF$629)</f>
        <v>0</v>
      </c>
      <c r="AG741" s="91">
        <f>SUMIF($BO$9:$BO$629,$E741,AG$9:AG$629)</f>
        <v>0</v>
      </c>
      <c r="AH741" s="91">
        <f>SUMIF($BO$9:$BO$629,$E741,AH$9:AH$629)</f>
        <v>0</v>
      </c>
      <c r="AI741" s="118">
        <f>SUMIF($BO$9:$BO$629,$E741,AI$9:AI$629)</f>
        <v>0</v>
      </c>
      <c r="AJ741" s="118">
        <f>SUMIF($BO$9:$BO$629,$E741,AJ$9:AJ$629)</f>
        <v>0</v>
      </c>
      <c r="AK741" s="118">
        <f>SUMIF($BO$9:$BO$629,$E741,AK$9:AK$629)</f>
        <v>0</v>
      </c>
      <c r="AL741" s="118">
        <f>SUMIF($BO$9:$BO$629,$E741,AL$9:AL$629)</f>
        <v>0</v>
      </c>
      <c r="AM741" s="118">
        <f>SUMIF($BO$9:$BO$629,$E741,AM$9:AM$629)</f>
        <v>0</v>
      </c>
      <c r="AN741" s="110">
        <f>SUMIF($BO$9:$BO$629,$E741,AN$9:AN$629)</f>
        <v>4620</v>
      </c>
      <c r="AO741" s="110">
        <f>SUMIF($BO$9:$BO$629,$E741,AO$9:AO$629)</f>
        <v>12024.100000000002</v>
      </c>
      <c r="AP741" s="110">
        <f>SUMIF($BO$9:$BO$629,$E741,AP$9:AP$629)</f>
        <v>0</v>
      </c>
      <c r="AQ741" s="116">
        <f>SUMIF($BO$9:$BO$629,$E741,AQ$9:AQ$629)</f>
        <v>774251750</v>
      </c>
      <c r="AR741" s="118">
        <f>SUMIF($BO$9:$BO$629,$E741,AR$9:AR$629)</f>
        <v>0</v>
      </c>
      <c r="AS741" s="118">
        <f>SUMIF($BO$9:$BO$629,$E741,AS$9:AS$629)</f>
        <v>0</v>
      </c>
      <c r="AT741" s="118">
        <f>SUMIF($BO$9:$BO$629,$E741,AT$9:AT$629)</f>
        <v>0</v>
      </c>
      <c r="AU741" s="118">
        <f>SUMIF($BO$9:$BO$629,$E741,AU$9:AU$629)</f>
        <v>0</v>
      </c>
      <c r="AV741" s="118">
        <f>SUMIF($BO$9:$BO$629,$E741,AV$9:AV$629)</f>
        <v>774251750</v>
      </c>
      <c r="AW741" s="118">
        <f>SUMIF($BO$9:$BO$629,$E741,AW$9:AW$629)</f>
        <v>0</v>
      </c>
      <c r="AX741" s="118">
        <f>SUMIF($BO$9:$BO$629,$E741,AX$9:AX$629)</f>
        <v>0</v>
      </c>
      <c r="AY741" s="118">
        <f>SUMIF($BO$9:$BO$629,$E741,AY$9:AY$629)</f>
        <v>0</v>
      </c>
      <c r="AZ741" s="118">
        <f>SUMIF($BO$9:$BO$629,$E741,AZ$9:AZ$629)</f>
        <v>0</v>
      </c>
      <c r="BA741" s="118">
        <f>SUMIF($BO$9:$BO$629,$E741,BA$9:BA$629)</f>
        <v>0</v>
      </c>
      <c r="BB741" s="118">
        <f>SUMIF($BO$9:$BO$629,$E741,BB$9:BB$629)</f>
        <v>846083750</v>
      </c>
      <c r="BC741" s="118">
        <f>SUMIF($BO$9:$BO$629,$E741,BC$9:BC$629)</f>
        <v>0</v>
      </c>
      <c r="BD741" s="118">
        <f>SUMIF($BO$9:$BO$629,$E741,BD$9:BD$629)</f>
        <v>0</v>
      </c>
      <c r="BE741" s="118">
        <f>SUMIF($BO$9:$BO$629,$E741,BE$9:BE$629)</f>
        <v>846083750</v>
      </c>
      <c r="BF741" s="118">
        <f>SUMIF($BO$9:$BO$629,$E741,BF$9:BF$629)</f>
        <v>0</v>
      </c>
      <c r="BG741" s="147">
        <f>SUMIF($BO$9:$BO$629,$E741,BG$9:BG$629)</f>
        <v>0</v>
      </c>
      <c r="BH741" s="110">
        <f>SUMIF($BO$9:$BO$629,$E741,BH$9:BH$629)</f>
        <v>4620</v>
      </c>
      <c r="BI741" s="110">
        <f>SUMIF($BO$9:$BO$629,$E741,BI$9:BI$629)</f>
        <v>12724.9</v>
      </c>
      <c r="BJ741" s="86">
        <f>SUMIF($BO$9:$BO$629,$E741,BJ$9:BJ$629)</f>
        <v>8104.9000000000015</v>
      </c>
      <c r="BK741" s="119">
        <f t="shared" si="93"/>
        <v>175.43073593073598</v>
      </c>
      <c r="BL741" s="86">
        <f>SUMIF($BO$9:$BO$629,$E741,BL$9:BL$629)</f>
        <v>12724.9</v>
      </c>
      <c r="BM741" s="86">
        <f>SUMIF($BO$9:$BO$629,$E741,BM$9:BM$629)</f>
        <v>8104.9000000000015</v>
      </c>
      <c r="BN741" s="119">
        <f t="shared" si="94"/>
        <v>175.43073593073598</v>
      </c>
      <c r="BO741" s="158">
        <f t="shared" si="92"/>
        <v>706.93888888888887</v>
      </c>
      <c r="BP741" s="89">
        <f>(BI741)/COUNTIF($BO$9:$BO$631,E741)</f>
        <v>706.93888888888887</v>
      </c>
      <c r="BQ741" s="112">
        <f>(H741+L741+P741+T741+W741+Z741+AI741+AQ741+AY741)/COUNTIF($BO$9:$BO$631,E741)</f>
        <v>47004652.777777776</v>
      </c>
    </row>
    <row r="742" spans="1:69" s="1" customFormat="1" ht="23.25" customHeight="1">
      <c r="A742" s="30"/>
      <c r="B742" s="30"/>
      <c r="E742" s="128"/>
      <c r="F742" s="129" t="s">
        <v>593</v>
      </c>
      <c r="G742" s="130">
        <f>SUM(G657:G741)</f>
        <v>4400.5</v>
      </c>
      <c r="H742" s="131">
        <f t="shared" ref="H742:BM742" si="95">SUM(H657:H741)</f>
        <v>451051250</v>
      </c>
      <c r="I742" s="131">
        <f t="shared" si="95"/>
        <v>6970000</v>
      </c>
      <c r="J742" s="131">
        <f t="shared" si="95"/>
        <v>444081250</v>
      </c>
      <c r="K742" s="130">
        <f t="shared" si="95"/>
        <v>0</v>
      </c>
      <c r="L742" s="131">
        <f t="shared" si="95"/>
        <v>0</v>
      </c>
      <c r="M742" s="131">
        <f t="shared" si="95"/>
        <v>0</v>
      </c>
      <c r="N742" s="131">
        <f t="shared" si="95"/>
        <v>0</v>
      </c>
      <c r="O742" s="130">
        <f t="shared" si="95"/>
        <v>35869.4</v>
      </c>
      <c r="P742" s="131">
        <f t="shared" si="95"/>
        <v>3676613500</v>
      </c>
      <c r="Q742" s="131">
        <f t="shared" si="95"/>
        <v>84068668</v>
      </c>
      <c r="R742" s="131">
        <f t="shared" si="95"/>
        <v>3592544832</v>
      </c>
      <c r="S742" s="130">
        <f t="shared" si="95"/>
        <v>0</v>
      </c>
      <c r="T742" s="131">
        <f t="shared" si="95"/>
        <v>0</v>
      </c>
      <c r="U742" s="130">
        <f t="shared" si="95"/>
        <v>0</v>
      </c>
      <c r="V742" s="131">
        <f t="shared" si="95"/>
        <v>0</v>
      </c>
      <c r="W742" s="131">
        <f t="shared" si="95"/>
        <v>0</v>
      </c>
      <c r="X742" s="131">
        <f t="shared" si="95"/>
        <v>0</v>
      </c>
      <c r="Y742" s="131">
        <f t="shared" si="95"/>
        <v>0</v>
      </c>
      <c r="Z742" s="131">
        <f t="shared" si="95"/>
        <v>0</v>
      </c>
      <c r="AA742" s="131">
        <f t="shared" si="95"/>
        <v>0</v>
      </c>
      <c r="AB742" s="131">
        <f t="shared" si="95"/>
        <v>0</v>
      </c>
      <c r="AC742" s="131">
        <f t="shared" si="95"/>
        <v>1266</v>
      </c>
      <c r="AD742" s="130">
        <f t="shared" si="95"/>
        <v>27074</v>
      </c>
      <c r="AE742" s="131">
        <f t="shared" si="95"/>
        <v>0</v>
      </c>
      <c r="AF742" s="130">
        <f t="shared" si="95"/>
        <v>0</v>
      </c>
      <c r="AG742" s="131">
        <f t="shared" si="95"/>
        <v>1266</v>
      </c>
      <c r="AH742" s="130">
        <f t="shared" si="95"/>
        <v>27074</v>
      </c>
      <c r="AI742" s="131">
        <f t="shared" si="95"/>
        <v>1403850000</v>
      </c>
      <c r="AJ742" s="131">
        <f t="shared" si="95"/>
        <v>19110900</v>
      </c>
      <c r="AK742" s="131">
        <f t="shared" si="95"/>
        <v>0</v>
      </c>
      <c r="AL742" s="131">
        <f t="shared" si="95"/>
        <v>1384739100</v>
      </c>
      <c r="AM742" s="131">
        <f t="shared" si="95"/>
        <v>0</v>
      </c>
      <c r="AN742" s="130">
        <f t="shared" si="95"/>
        <v>137127.5</v>
      </c>
      <c r="AO742" s="130">
        <f t="shared" si="95"/>
        <v>164380.79999999996</v>
      </c>
      <c r="AP742" s="130">
        <f t="shared" si="95"/>
        <v>9851.7999999999975</v>
      </c>
      <c r="AQ742" s="131">
        <f>SUM(AQ657:AQ741)</f>
        <v>9524562450</v>
      </c>
      <c r="AR742" s="131">
        <f t="shared" si="95"/>
        <v>100721700</v>
      </c>
      <c r="AS742" s="131">
        <f t="shared" si="95"/>
        <v>601721489.10702145</v>
      </c>
      <c r="AT742" s="131">
        <f t="shared" si="95"/>
        <v>0</v>
      </c>
      <c r="AU742" s="131">
        <f t="shared" si="95"/>
        <v>0</v>
      </c>
      <c r="AV742" s="131">
        <f t="shared" si="95"/>
        <v>9609797144</v>
      </c>
      <c r="AW742" s="131">
        <f t="shared" si="95"/>
        <v>586234483</v>
      </c>
      <c r="AX742" s="131">
        <f t="shared" si="95"/>
        <v>0</v>
      </c>
      <c r="AY742" s="131">
        <f t="shared" si="95"/>
        <v>0</v>
      </c>
      <c r="AZ742" s="131">
        <f t="shared" si="95"/>
        <v>0</v>
      </c>
      <c r="BA742" s="131">
        <f t="shared" si="95"/>
        <v>0</v>
      </c>
      <c r="BB742" s="131">
        <f t="shared" si="95"/>
        <v>15031162326</v>
      </c>
      <c r="BC742" s="131">
        <f t="shared" si="95"/>
        <v>586234483</v>
      </c>
      <c r="BD742" s="131">
        <f t="shared" si="95"/>
        <v>0</v>
      </c>
      <c r="BE742" s="131">
        <f t="shared" si="95"/>
        <v>15031162326</v>
      </c>
      <c r="BF742" s="131">
        <f t="shared" si="95"/>
        <v>586234483</v>
      </c>
      <c r="BG742" s="148">
        <f t="shared" si="95"/>
        <v>0</v>
      </c>
      <c r="BH742" s="130">
        <f t="shared" si="95"/>
        <v>137127.5</v>
      </c>
      <c r="BI742" s="130">
        <f t="shared" si="95"/>
        <v>241576.50000000003</v>
      </c>
      <c r="BJ742" s="130">
        <f t="shared" si="95"/>
        <v>124993.4</v>
      </c>
      <c r="BK742" s="126">
        <f t="shared" si="93"/>
        <v>91.151227871871072</v>
      </c>
      <c r="BL742" s="130">
        <f t="shared" si="95"/>
        <v>214502.50000000003</v>
      </c>
      <c r="BM742" s="130">
        <f t="shared" si="95"/>
        <v>102920.29999999996</v>
      </c>
      <c r="BN742" s="126">
        <f t="shared" si="94"/>
        <v>75.054456618840106</v>
      </c>
      <c r="BO742" s="159">
        <f>(BI742)/COUNT($E$9:$E$631)</f>
        <v>389.01207729468604</v>
      </c>
      <c r="BP742" s="132">
        <f>(BI742)/COUNT($E$9:$E$631)</f>
        <v>389.01207729468604</v>
      </c>
      <c r="BQ742" s="133">
        <f>(H742+L742+P742+T742+W742+Z742+AI742+AQ742+AY742)/COUNT($E$9:$E$631)</f>
        <v>24244890.821256038</v>
      </c>
    </row>
  </sheetData>
  <autoFilter ref="A8:BQ632" xr:uid="{00000000-0001-0000-0100-000000000000}"/>
  <mergeCells count="64">
    <mergeCell ref="AH5:AH6"/>
    <mergeCell ref="BG3:BG6"/>
    <mergeCell ref="BE3:BF4"/>
    <mergeCell ref="BB3:BD4"/>
    <mergeCell ref="AY5:AY6"/>
    <mergeCell ref="AZ5:AZ6"/>
    <mergeCell ref="BA5:BA6"/>
    <mergeCell ref="BC5:BD5"/>
    <mergeCell ref="BF5:BF6"/>
    <mergeCell ref="BE5:BE6"/>
    <mergeCell ref="BB5:BB6"/>
    <mergeCell ref="AY3:BA4"/>
    <mergeCell ref="AN5:AN6"/>
    <mergeCell ref="C631:D631"/>
    <mergeCell ref="F3:F6"/>
    <mergeCell ref="E3:E6"/>
    <mergeCell ref="D3:D6"/>
    <mergeCell ref="C3:C6"/>
    <mergeCell ref="A1:BD1"/>
    <mergeCell ref="A3:A6"/>
    <mergeCell ref="B3:B6"/>
    <mergeCell ref="W3:AB4"/>
    <mergeCell ref="AJ5:AJ6"/>
    <mergeCell ref="AQ5:AQ6"/>
    <mergeCell ref="AR5:AR6"/>
    <mergeCell ref="AS5:AS6"/>
    <mergeCell ref="AV5:AV6"/>
    <mergeCell ref="N5:N6"/>
    <mergeCell ref="AB5:AB6"/>
    <mergeCell ref="AU5:AU6"/>
    <mergeCell ref="AL5:AL6"/>
    <mergeCell ref="AI5:AI6"/>
    <mergeCell ref="AK5:AK6"/>
    <mergeCell ref="V5:V6"/>
    <mergeCell ref="G3:N4"/>
    <mergeCell ref="G5:J5"/>
    <mergeCell ref="K5:M5"/>
    <mergeCell ref="O5:R5"/>
    <mergeCell ref="S5:U5"/>
    <mergeCell ref="BH3:BH6"/>
    <mergeCell ref="AC3:AM4"/>
    <mergeCell ref="O3:V4"/>
    <mergeCell ref="AM5:AM6"/>
    <mergeCell ref="AT5:AT6"/>
    <mergeCell ref="W5:Y5"/>
    <mergeCell ref="Z5:AA5"/>
    <mergeCell ref="AD5:AD6"/>
    <mergeCell ref="AC5:AC6"/>
    <mergeCell ref="AX5:AX6"/>
    <mergeCell ref="AN3:AX4"/>
    <mergeCell ref="AO5:AP5"/>
    <mergeCell ref="AW5:AW6"/>
    <mergeCell ref="AE5:AE6"/>
    <mergeCell ref="AF5:AF6"/>
    <mergeCell ref="AG5:AG6"/>
    <mergeCell ref="BP3:BP6"/>
    <mergeCell ref="BN4:BN6"/>
    <mergeCell ref="BL3:BN3"/>
    <mergeCell ref="BI4:BI6"/>
    <mergeCell ref="BJ4:BJ6"/>
    <mergeCell ref="BM4:BM6"/>
    <mergeCell ref="BL4:BL6"/>
    <mergeCell ref="BK4:BK6"/>
    <mergeCell ref="BI3:BK3"/>
  </mergeCells>
  <phoneticPr fontId="2" type="noConversion"/>
  <conditionalFormatting sqref="E657:BJ741 BL657:BM741 BO657:BQ741">
    <cfRule type="expression" dxfId="7" priority="6" stopIfTrue="1">
      <formula>MOD(ROW(),2)=0</formula>
    </cfRule>
  </conditionalFormatting>
  <conditionalFormatting sqref="N9:BN9 A9:J629 K9:M630 N10:AX629 BB10:BN629 AY10:BA630 J630 AE630:AH630 BJ630 BL630:BM630 BN630:BN631 BK630:BK631">
    <cfRule type="expression" dxfId="6" priority="13" stopIfTrue="1">
      <formula>MOD(ROW(),2)=1</formula>
    </cfRule>
  </conditionalFormatting>
  <conditionalFormatting sqref="BK636:BK651">
    <cfRule type="expression" dxfId="5" priority="5" stopIfTrue="1">
      <formula>MOD(ROW(),2)=1</formula>
    </cfRule>
  </conditionalFormatting>
  <conditionalFormatting sqref="BK657:BK742">
    <cfRule type="expression" dxfId="4" priority="2" stopIfTrue="1">
      <formula>MOD(ROW(),2)=1</formula>
    </cfRule>
  </conditionalFormatting>
  <conditionalFormatting sqref="BN636:BN651">
    <cfRule type="expression" dxfId="3" priority="4" stopIfTrue="1">
      <formula>MOD(ROW(),2)=1</formula>
    </cfRule>
  </conditionalFormatting>
  <conditionalFormatting sqref="BN657:BN742">
    <cfRule type="expression" dxfId="2" priority="3" stopIfTrue="1">
      <formula>MOD(ROW(),2)=1</formula>
    </cfRule>
  </conditionalFormatting>
  <conditionalFormatting sqref="BO636:BQ636 E636:BJ650 BL636:BM650 BO637:BO650 BQ637:BQ650 BP637:BP651">
    <cfRule type="expression" dxfId="1" priority="11" stopIfTrue="1">
      <formula>MOD(ROW(),2)=0</formula>
    </cfRule>
  </conditionalFormatting>
  <conditionalFormatting sqref="BP9:BP629">
    <cfRule type="expression" dxfId="0" priority="1" stopIfTrue="1">
      <formula>MOD(ROW(),2)=1</formula>
    </cfRule>
  </conditionalFormatting>
  <pageMargins left="0.27" right="0.2" top="0.4" bottom="0.51" header="0.24" footer="0.28000000000000003"/>
  <pageSetup paperSize="9" scale="38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96AE-FEF5-431E-9CAB-6AC9893E8469}">
  <dimension ref="A1:R18"/>
  <sheetViews>
    <sheetView workbookViewId="0">
      <selection activeCell="E14" sqref="E14"/>
    </sheetView>
  </sheetViews>
  <sheetFormatPr defaultRowHeight="13.2"/>
  <cols>
    <col min="1" max="1" width="10.21875" bestFit="1" customWidth="1"/>
    <col min="2" max="2" width="15.109375" bestFit="1" customWidth="1"/>
    <col min="3" max="3" width="14.109375" bestFit="1" customWidth="1"/>
    <col min="4" max="4" width="14.88671875" bestFit="1" customWidth="1"/>
    <col min="5" max="5" width="17.33203125" bestFit="1" customWidth="1"/>
    <col min="6" max="6" width="16.6640625" bestFit="1" customWidth="1"/>
    <col min="7" max="8" width="15.109375" bestFit="1" customWidth="1"/>
    <col min="10" max="11" width="15.109375" bestFit="1" customWidth="1"/>
    <col min="12" max="13" width="16.6640625" bestFit="1" customWidth="1"/>
    <col min="14" max="16" width="14.109375" bestFit="1" customWidth="1"/>
    <col min="17" max="17" width="16.6640625" bestFit="1" customWidth="1"/>
    <col min="18" max="18" width="17.77734375" bestFit="1" customWidth="1"/>
  </cols>
  <sheetData>
    <row r="1" spans="1:18" ht="13.2" customHeight="1">
      <c r="A1" s="166" t="s">
        <v>879</v>
      </c>
      <c r="J1" s="219" t="s">
        <v>867</v>
      </c>
      <c r="K1" s="220"/>
      <c r="L1" s="194" t="s">
        <v>572</v>
      </c>
      <c r="M1" s="195"/>
      <c r="N1" s="253" t="s">
        <v>573</v>
      </c>
      <c r="O1" s="255"/>
      <c r="P1" s="253" t="s">
        <v>870</v>
      </c>
      <c r="Q1" s="253" t="s">
        <v>651</v>
      </c>
      <c r="R1" s="253" t="s">
        <v>846</v>
      </c>
    </row>
    <row r="2" spans="1:18" ht="13.2" customHeight="1">
      <c r="J2" s="222"/>
      <c r="K2" s="223"/>
      <c r="L2" s="197"/>
      <c r="M2" s="198"/>
      <c r="N2" s="254"/>
      <c r="O2" s="256"/>
      <c r="P2" s="254"/>
      <c r="Q2" s="254"/>
      <c r="R2" s="254"/>
    </row>
    <row r="3" spans="1:18">
      <c r="A3" s="162" t="s">
        <v>873</v>
      </c>
      <c r="B3" s="160" t="s">
        <v>845</v>
      </c>
      <c r="C3" s="160" t="s">
        <v>572</v>
      </c>
      <c r="D3" s="160" t="s">
        <v>573</v>
      </c>
      <c r="E3" s="164" t="s">
        <v>878</v>
      </c>
      <c r="F3" s="160" t="s">
        <v>651</v>
      </c>
      <c r="G3" s="160" t="s">
        <v>846</v>
      </c>
      <c r="H3" s="164" t="s">
        <v>579</v>
      </c>
      <c r="J3" s="161" t="s">
        <v>868</v>
      </c>
      <c r="K3" s="161" t="s">
        <v>869</v>
      </c>
      <c r="L3" s="161" t="s">
        <v>868</v>
      </c>
      <c r="M3" s="161" t="s">
        <v>869</v>
      </c>
      <c r="N3" s="161" t="s">
        <v>868</v>
      </c>
      <c r="O3" s="161" t="s">
        <v>869</v>
      </c>
      <c r="P3" s="161" t="s">
        <v>871</v>
      </c>
      <c r="Q3" s="161" t="s">
        <v>871</v>
      </c>
      <c r="R3" s="161" t="s">
        <v>871</v>
      </c>
    </row>
    <row r="4" spans="1:18">
      <c r="A4" s="162" t="s">
        <v>877</v>
      </c>
      <c r="B4" s="163">
        <f>J4+K4</f>
        <v>1231815000</v>
      </c>
      <c r="C4" s="163">
        <f>+L4+M4</f>
        <v>3140861750</v>
      </c>
      <c r="D4" s="163">
        <f>+N4+O4</f>
        <v>33641000</v>
      </c>
      <c r="E4" s="163">
        <f t="shared" ref="E4:G8" si="0">P4</f>
        <v>55770000</v>
      </c>
      <c r="F4" s="163">
        <f t="shared" si="0"/>
        <v>3952850000</v>
      </c>
      <c r="G4" s="163">
        <f t="shared" si="0"/>
        <v>12201276701</v>
      </c>
      <c r="H4" s="163">
        <f>SUM(B4:G4)</f>
        <v>20616214451</v>
      </c>
      <c r="J4" s="163">
        <v>814820500</v>
      </c>
      <c r="K4" s="165">
        <v>416994500</v>
      </c>
      <c r="L4" s="165">
        <v>1481187500</v>
      </c>
      <c r="M4" s="165">
        <v>1659674250</v>
      </c>
      <c r="N4" s="165">
        <v>17156000</v>
      </c>
      <c r="O4" s="165">
        <v>16485000</v>
      </c>
      <c r="P4" s="165">
        <v>55770000</v>
      </c>
      <c r="Q4" s="165">
        <v>3952850000</v>
      </c>
      <c r="R4" s="165">
        <v>12201276701</v>
      </c>
    </row>
    <row r="5" spans="1:18">
      <c r="A5" s="162" t="s">
        <v>876</v>
      </c>
      <c r="B5" s="163">
        <f>J5+K5</f>
        <v>588068000</v>
      </c>
      <c r="C5" s="163">
        <f>+L5+M5</f>
        <v>2003807000</v>
      </c>
      <c r="D5" s="163">
        <f>+N5+O5</f>
        <v>45025000</v>
      </c>
      <c r="E5" s="163">
        <f t="shared" si="0"/>
        <v>60060000</v>
      </c>
      <c r="F5" s="163">
        <f t="shared" si="0"/>
        <v>5262750000</v>
      </c>
      <c r="G5" s="163">
        <f t="shared" si="0"/>
        <v>13556620434</v>
      </c>
      <c r="H5" s="163">
        <f>SUM(B5:G5)</f>
        <v>21516330434</v>
      </c>
      <c r="J5" s="165">
        <v>336082500</v>
      </c>
      <c r="K5" s="165">
        <v>251985500</v>
      </c>
      <c r="L5" s="165">
        <v>749732750</v>
      </c>
      <c r="M5" s="165">
        <v>1254074250</v>
      </c>
      <c r="N5" s="165"/>
      <c r="O5" s="165">
        <v>45025000</v>
      </c>
      <c r="P5" s="165">
        <v>60060000</v>
      </c>
      <c r="Q5" s="165">
        <v>5262750000</v>
      </c>
      <c r="R5" s="165">
        <v>13556620434</v>
      </c>
    </row>
    <row r="6" spans="1:18">
      <c r="A6" s="162" t="s">
        <v>875</v>
      </c>
      <c r="B6" s="163">
        <f>J6+K6</f>
        <v>208643500</v>
      </c>
      <c r="C6" s="163">
        <f>+L6+M6</f>
        <v>2687460750</v>
      </c>
      <c r="D6" s="163">
        <f>+N6+O6</f>
        <v>38297000</v>
      </c>
      <c r="E6" s="163">
        <f t="shared" si="0"/>
        <v>58630000</v>
      </c>
      <c r="F6" s="163">
        <f t="shared" si="0"/>
        <v>5069925000</v>
      </c>
      <c r="G6" s="163">
        <f t="shared" si="0"/>
        <v>16789857749</v>
      </c>
      <c r="H6" s="163">
        <f>SUM(B6:G6)</f>
        <v>24852813999</v>
      </c>
      <c r="J6" s="165">
        <v>37199500</v>
      </c>
      <c r="K6" s="165">
        <v>171444000</v>
      </c>
      <c r="L6" s="165">
        <v>1336705500</v>
      </c>
      <c r="M6" s="165">
        <v>1350755250</v>
      </c>
      <c r="N6" s="165">
        <v>20042000</v>
      </c>
      <c r="O6" s="165">
        <v>18255000</v>
      </c>
      <c r="P6" s="165">
        <v>58630000</v>
      </c>
      <c r="Q6" s="165">
        <v>5069925000</v>
      </c>
      <c r="R6" s="165">
        <v>16789857749</v>
      </c>
    </row>
    <row r="7" spans="1:18">
      <c r="A7" s="162" t="s">
        <v>874</v>
      </c>
      <c r="B7" s="163">
        <f>J7+K7</f>
        <v>97454500</v>
      </c>
      <c r="C7" s="163">
        <f>+L7+M7</f>
        <v>3465283250</v>
      </c>
      <c r="D7" s="163">
        <f>+N7+O7</f>
        <v>22590000</v>
      </c>
      <c r="E7" s="163">
        <f t="shared" si="0"/>
        <v>51480000</v>
      </c>
      <c r="F7" s="163">
        <f t="shared" si="0"/>
        <v>4563550000</v>
      </c>
      <c r="G7" s="163">
        <f t="shared" si="0"/>
        <v>17564623135</v>
      </c>
      <c r="H7" s="163">
        <f>SUM(B7:G7)</f>
        <v>25764980885</v>
      </c>
      <c r="J7" s="165">
        <v>28333500</v>
      </c>
      <c r="K7" s="165">
        <v>69121000</v>
      </c>
      <c r="L7" s="165">
        <v>1996072000</v>
      </c>
      <c r="M7" s="165">
        <v>1469211250</v>
      </c>
      <c r="N7" s="165"/>
      <c r="O7" s="165">
        <v>22590000</v>
      </c>
      <c r="P7" s="165">
        <v>51480000</v>
      </c>
      <c r="Q7" s="165">
        <v>4563550000</v>
      </c>
      <c r="R7" s="165">
        <v>17564623135</v>
      </c>
    </row>
    <row r="8" spans="1:18">
      <c r="A8" s="162" t="s">
        <v>872</v>
      </c>
      <c r="B8" s="163">
        <f>J8+K8</f>
        <v>354916500</v>
      </c>
      <c r="C8" s="163">
        <f>+L8+M8</f>
        <v>5084917375</v>
      </c>
      <c r="D8" s="163">
        <f>+N8+O8</f>
        <v>70589500</v>
      </c>
      <c r="E8" s="163">
        <f t="shared" si="0"/>
        <v>74880000</v>
      </c>
      <c r="F8" s="163">
        <f t="shared" si="0"/>
        <v>4710725000</v>
      </c>
      <c r="G8" s="163">
        <f t="shared" si="0"/>
        <v>22888025325</v>
      </c>
      <c r="H8" s="163">
        <f>SUM(B8:G8)</f>
        <v>33184053700</v>
      </c>
      <c r="J8" s="163">
        <v>27511000</v>
      </c>
      <c r="K8" s="163">
        <v>327405500</v>
      </c>
      <c r="L8" s="163">
        <v>2338235125</v>
      </c>
      <c r="M8" s="163">
        <v>2746682250</v>
      </c>
      <c r="N8" s="163">
        <v>46309500</v>
      </c>
      <c r="O8" s="163">
        <v>24280000</v>
      </c>
      <c r="P8" s="163">
        <v>74880000</v>
      </c>
      <c r="Q8" s="163">
        <v>4710725000</v>
      </c>
      <c r="R8" s="163">
        <v>22888025325</v>
      </c>
    </row>
    <row r="11" spans="1:18">
      <c r="A11" s="162" t="s">
        <v>880</v>
      </c>
    </row>
    <row r="13" spans="1:18">
      <c r="A13" s="162" t="s">
        <v>873</v>
      </c>
      <c r="B13" s="164" t="s">
        <v>651</v>
      </c>
      <c r="C13" s="164" t="s">
        <v>881</v>
      </c>
      <c r="D13" s="164" t="s">
        <v>882</v>
      </c>
      <c r="E13" s="164" t="s">
        <v>883</v>
      </c>
    </row>
    <row r="14" spans="1:18">
      <c r="A14" s="162" t="s">
        <v>877</v>
      </c>
    </row>
    <row r="15" spans="1:18">
      <c r="A15" s="162" t="s">
        <v>876</v>
      </c>
    </row>
    <row r="16" spans="1:18">
      <c r="A16" s="162" t="s">
        <v>875</v>
      </c>
    </row>
    <row r="17" spans="1:1">
      <c r="A17" s="162" t="s">
        <v>874</v>
      </c>
    </row>
    <row r="18" spans="1:1">
      <c r="A18" s="162" t="s">
        <v>872</v>
      </c>
    </row>
  </sheetData>
  <mergeCells count="6">
    <mergeCell ref="R1:R2"/>
    <mergeCell ref="J1:K2"/>
    <mergeCell ref="L1:M2"/>
    <mergeCell ref="N1:O2"/>
    <mergeCell ref="P1:P2"/>
    <mergeCell ref="Q1:Q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tien_so</vt:lpstr>
      <vt:lpstr>Tong hop</vt:lpstr>
      <vt:lpstr>Sheet1</vt:lpstr>
      <vt:lpstr>'Tong hop'!Print_Area</vt:lpstr>
      <vt:lpstr>'Tong hop'!Print_Titles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Lê Ngọc Tú</cp:lastModifiedBy>
  <cp:lastPrinted>2025-07-26T16:30:22Z</cp:lastPrinted>
  <dcterms:created xsi:type="dcterms:W3CDTF">2018-07-02T13:29:03Z</dcterms:created>
  <dcterms:modified xsi:type="dcterms:W3CDTF">2026-02-11T09:28:22Z</dcterms:modified>
</cp:coreProperties>
</file>